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ean\Desktop\Dropbox\Research\Manuscipts\Diss.2_Gradient\Sp.17.Stats\"/>
    </mc:Choice>
  </mc:AlternateContent>
  <xr:revisionPtr revIDLastSave="0" documentId="13_ncr:1_{BB4B8DBE-F991-469B-9196-D8B593FB1A68}" xr6:coauthVersionLast="41" xr6:coauthVersionMax="41" xr10:uidLastSave="{00000000-0000-0000-0000-000000000000}"/>
  <bookViews>
    <workbookView xWindow="690" yWindow="2805" windowWidth="18750" windowHeight="12150" activeTab="1" xr2:uid="{00000000-000D-0000-FFFF-FFFF00000000}"/>
  </bookViews>
  <sheets>
    <sheet name="raw.data" sheetId="1" r:id="rId1"/>
    <sheet name="clean.data" sheetId="2" r:id="rId2"/>
    <sheet name="pvt" sheetId="5" r:id="rId3"/>
    <sheet name="Sheet1" sheetId="8" r:id="rId4"/>
    <sheet name="st.sp.mtrx" sheetId="6" r:id="rId5"/>
    <sheet name="sp17.kick" sheetId="7" r:id="rId6"/>
  </sheets>
  <definedNames>
    <definedName name="_xlnm._FilterDatabase" localSheetId="1" hidden="1">'clean.data'!$A$1:$U$320</definedName>
    <definedName name="_xlnm._FilterDatabase" localSheetId="0" hidden="1">'raw.data'!$A$1:$N$320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3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2" i="2"/>
  <c r="P188" i="2"/>
  <c r="P173" i="2"/>
  <c r="P7" i="2"/>
  <c r="P4" i="2"/>
  <c r="P3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2" i="2"/>
  <c r="N46" i="2" l="1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65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94" i="2"/>
  <c r="N193" i="2"/>
  <c r="N192" i="2"/>
  <c r="N191" i="2"/>
  <c r="N190" i="2"/>
  <c r="N189" i="2"/>
  <c r="N188" i="2"/>
  <c r="N187" i="2"/>
  <c r="N186" i="2"/>
  <c r="N185" i="2"/>
  <c r="N184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272" i="2"/>
  <c r="N273" i="2"/>
  <c r="N274" i="2"/>
  <c r="N275" i="2"/>
  <c r="N276" i="2"/>
  <c r="N277" i="2"/>
  <c r="N278" i="2"/>
  <c r="N279" i="2"/>
  <c r="N280" i="2"/>
  <c r="N281" i="2"/>
  <c r="N282" i="2"/>
  <c r="N271" i="2"/>
  <c r="N283" i="2"/>
  <c r="N312" i="2"/>
  <c r="N313" i="2"/>
  <c r="N314" i="2"/>
  <c r="N315" i="2"/>
  <c r="N316" i="2"/>
  <c r="N317" i="2"/>
  <c r="N318" i="2"/>
  <c r="N319" i="2"/>
  <c r="N320" i="2"/>
  <c r="N311" i="2"/>
  <c r="U320" i="2" l="1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I20" i="6" l="1"/>
  <c r="I29" i="6"/>
  <c r="H25" i="6"/>
  <c r="G6" i="6"/>
  <c r="H22" i="6" s="1"/>
  <c r="G4" i="6"/>
  <c r="J20" i="6" s="1"/>
  <c r="G5" i="6"/>
  <c r="H21" i="6" s="1"/>
  <c r="G7" i="6"/>
  <c r="G8" i="6"/>
  <c r="J24" i="6" s="1"/>
  <c r="G9" i="6"/>
  <c r="K25" i="6" s="1"/>
  <c r="G10" i="6"/>
  <c r="J26" i="6" s="1"/>
  <c r="G11" i="6"/>
  <c r="K27" i="6" s="1"/>
  <c r="G12" i="6"/>
  <c r="J28" i="6" s="1"/>
  <c r="G13" i="6"/>
  <c r="BE29" i="6" s="1"/>
  <c r="G14" i="6"/>
  <c r="N30" i="6" s="1"/>
  <c r="G15" i="6"/>
  <c r="M31" i="6" s="1"/>
  <c r="G3" i="6"/>
  <c r="J19" i="6" s="1"/>
  <c r="H19" i="6" l="1"/>
  <c r="H24" i="6"/>
  <c r="I28" i="6"/>
  <c r="J30" i="6"/>
  <c r="H29" i="6"/>
  <c r="I25" i="6"/>
  <c r="H28" i="6"/>
  <c r="H20" i="6"/>
  <c r="I24" i="6"/>
  <c r="DH31" i="6"/>
  <c r="CZ31" i="6"/>
  <c r="CV31" i="6"/>
  <c r="CR31" i="6"/>
  <c r="CJ31" i="6"/>
  <c r="CF31" i="6"/>
  <c r="CB31" i="6"/>
  <c r="BX31" i="6"/>
  <c r="BT31" i="6"/>
  <c r="BP31" i="6"/>
  <c r="BL31" i="6"/>
  <c r="BH31" i="6"/>
  <c r="BD31" i="6"/>
  <c r="AZ31" i="6"/>
  <c r="AV31" i="6"/>
  <c r="AR31" i="6"/>
  <c r="AN31" i="6"/>
  <c r="AJ31" i="6"/>
  <c r="AF31" i="6"/>
  <c r="AB31" i="6"/>
  <c r="X31" i="6"/>
  <c r="T31" i="6"/>
  <c r="P31" i="6"/>
  <c r="L31" i="6"/>
  <c r="DI30" i="6"/>
  <c r="DE30" i="6"/>
  <c r="DA30" i="6"/>
  <c r="CW30" i="6"/>
  <c r="CS30" i="6"/>
  <c r="CO30" i="6"/>
  <c r="CK30" i="6"/>
  <c r="CG30" i="6"/>
  <c r="CC30" i="6"/>
  <c r="BY30" i="6"/>
  <c r="BU30" i="6"/>
  <c r="BQ30" i="6"/>
  <c r="BM30" i="6"/>
  <c r="BI30" i="6"/>
  <c r="BE30" i="6"/>
  <c r="BA30" i="6"/>
  <c r="AW30" i="6"/>
  <c r="AS30" i="6"/>
  <c r="AO30" i="6"/>
  <c r="AK30" i="6"/>
  <c r="AG30" i="6"/>
  <c r="AC30" i="6"/>
  <c r="Y30" i="6"/>
  <c r="U30" i="6"/>
  <c r="Q30" i="6"/>
  <c r="M30" i="6"/>
  <c r="DJ29" i="6"/>
  <c r="DF29" i="6"/>
  <c r="DB29" i="6"/>
  <c r="CX29" i="6"/>
  <c r="CT29" i="6"/>
  <c r="CP29" i="6"/>
  <c r="CL29" i="6"/>
  <c r="CH29" i="6"/>
  <c r="CD29" i="6"/>
  <c r="BV29" i="6"/>
  <c r="BI29" i="6"/>
  <c r="M23" i="6"/>
  <c r="Q23" i="6"/>
  <c r="U23" i="6"/>
  <c r="Y23" i="6"/>
  <c r="AC23" i="6"/>
  <c r="AG23" i="6"/>
  <c r="AK23" i="6"/>
  <c r="AO23" i="6"/>
  <c r="AS23" i="6"/>
  <c r="AW23" i="6"/>
  <c r="BA23" i="6"/>
  <c r="BE23" i="6"/>
  <c r="BI23" i="6"/>
  <c r="BM23" i="6"/>
  <c r="BQ23" i="6"/>
  <c r="BU23" i="6"/>
  <c r="BY23" i="6"/>
  <c r="CC23" i="6"/>
  <c r="CG23" i="6"/>
  <c r="CK23" i="6"/>
  <c r="CO23" i="6"/>
  <c r="CS23" i="6"/>
  <c r="CW23" i="6"/>
  <c r="N23" i="6"/>
  <c r="R23" i="6"/>
  <c r="V23" i="6"/>
  <c r="Z23" i="6"/>
  <c r="AD23" i="6"/>
  <c r="AH23" i="6"/>
  <c r="AL23" i="6"/>
  <c r="AP23" i="6"/>
  <c r="AT23" i="6"/>
  <c r="AX23" i="6"/>
  <c r="BB23" i="6"/>
  <c r="O23" i="6"/>
  <c r="S23" i="6"/>
  <c r="W23" i="6"/>
  <c r="AA23" i="6"/>
  <c r="AE23" i="6"/>
  <c r="AI23" i="6"/>
  <c r="AM23" i="6"/>
  <c r="AQ23" i="6"/>
  <c r="AU23" i="6"/>
  <c r="AY23" i="6"/>
  <c r="BC23" i="6"/>
  <c r="BG23" i="6"/>
  <c r="BK23" i="6"/>
  <c r="BO23" i="6"/>
  <c r="BS23" i="6"/>
  <c r="P23" i="6"/>
  <c r="AF23" i="6"/>
  <c r="AV23" i="6"/>
  <c r="BH23" i="6"/>
  <c r="BP23" i="6"/>
  <c r="BW23" i="6"/>
  <c r="CB23" i="6"/>
  <c r="CH23" i="6"/>
  <c r="CM23" i="6"/>
  <c r="CR23" i="6"/>
  <c r="CX23" i="6"/>
  <c r="DB23" i="6"/>
  <c r="DF23" i="6"/>
  <c r="DJ23" i="6"/>
  <c r="T23" i="6"/>
  <c r="AJ23" i="6"/>
  <c r="AZ23" i="6"/>
  <c r="BJ23" i="6"/>
  <c r="BR23" i="6"/>
  <c r="BX23" i="6"/>
  <c r="CD23" i="6"/>
  <c r="CI23" i="6"/>
  <c r="CN23" i="6"/>
  <c r="CT23" i="6"/>
  <c r="CY23" i="6"/>
  <c r="DC23" i="6"/>
  <c r="DG23" i="6"/>
  <c r="DK23" i="6"/>
  <c r="X23" i="6"/>
  <c r="AN23" i="6"/>
  <c r="BD23" i="6"/>
  <c r="BL23" i="6"/>
  <c r="BT23" i="6"/>
  <c r="BZ23" i="6"/>
  <c r="CE23" i="6"/>
  <c r="CJ23" i="6"/>
  <c r="CP23" i="6"/>
  <c r="CU23" i="6"/>
  <c r="CZ23" i="6"/>
  <c r="DD23" i="6"/>
  <c r="DH23" i="6"/>
  <c r="DL23" i="6"/>
  <c r="L23" i="6"/>
  <c r="AB23" i="6"/>
  <c r="AR23" i="6"/>
  <c r="BF23" i="6"/>
  <c r="BN23" i="6"/>
  <c r="BV23" i="6"/>
  <c r="CA23" i="6"/>
  <c r="CF23" i="6"/>
  <c r="CL23" i="6"/>
  <c r="CQ23" i="6"/>
  <c r="CV23" i="6"/>
  <c r="DA23" i="6"/>
  <c r="DE23" i="6"/>
  <c r="DI23" i="6"/>
  <c r="DD31" i="6"/>
  <c r="N21" i="6"/>
  <c r="R21" i="6"/>
  <c r="V21" i="6"/>
  <c r="Z21" i="6"/>
  <c r="AD21" i="6"/>
  <c r="AH21" i="6"/>
  <c r="AL21" i="6"/>
  <c r="AP21" i="6"/>
  <c r="AT21" i="6"/>
  <c r="AX21" i="6"/>
  <c r="BB21" i="6"/>
  <c r="BF21" i="6"/>
  <c r="BJ21" i="6"/>
  <c r="BN21" i="6"/>
  <c r="BR21" i="6"/>
  <c r="BV21" i="6"/>
  <c r="BZ21" i="6"/>
  <c r="CD21" i="6"/>
  <c r="CH21" i="6"/>
  <c r="CL21" i="6"/>
  <c r="CP21" i="6"/>
  <c r="CT21" i="6"/>
  <c r="CX21" i="6"/>
  <c r="DB21" i="6"/>
  <c r="DF21" i="6"/>
  <c r="DJ21" i="6"/>
  <c r="M21" i="6"/>
  <c r="O21" i="6"/>
  <c r="T21" i="6"/>
  <c r="Y21" i="6"/>
  <c r="AE21" i="6"/>
  <c r="AJ21" i="6"/>
  <c r="AO21" i="6"/>
  <c r="AU21" i="6"/>
  <c r="AZ21" i="6"/>
  <c r="BE21" i="6"/>
  <c r="BK21" i="6"/>
  <c r="BP21" i="6"/>
  <c r="BU21" i="6"/>
  <c r="CA21" i="6"/>
  <c r="CF21" i="6"/>
  <c r="CK21" i="6"/>
  <c r="CQ21" i="6"/>
  <c r="CV21" i="6"/>
  <c r="P21" i="6"/>
  <c r="U21" i="6"/>
  <c r="AA21" i="6"/>
  <c r="AF21" i="6"/>
  <c r="AK21" i="6"/>
  <c r="AQ21" i="6"/>
  <c r="AV21" i="6"/>
  <c r="BA21" i="6"/>
  <c r="BG21" i="6"/>
  <c r="BL21" i="6"/>
  <c r="BQ21" i="6"/>
  <c r="BW21" i="6"/>
  <c r="CB21" i="6"/>
  <c r="CG21" i="6"/>
  <c r="CM21" i="6"/>
  <c r="CR21" i="6"/>
  <c r="CW21" i="6"/>
  <c r="DC21" i="6"/>
  <c r="DH21" i="6"/>
  <c r="Q21" i="6"/>
  <c r="W21" i="6"/>
  <c r="AB21" i="6"/>
  <c r="AG21" i="6"/>
  <c r="AM21" i="6"/>
  <c r="AR21" i="6"/>
  <c r="AW21" i="6"/>
  <c r="BC21" i="6"/>
  <c r="BH21" i="6"/>
  <c r="BM21" i="6"/>
  <c r="BS21" i="6"/>
  <c r="BX21" i="6"/>
  <c r="CC21" i="6"/>
  <c r="CI21" i="6"/>
  <c r="CN21" i="6"/>
  <c r="CS21" i="6"/>
  <c r="CY21" i="6"/>
  <c r="DD21" i="6"/>
  <c r="DI21" i="6"/>
  <c r="L21" i="6"/>
  <c r="S21" i="6"/>
  <c r="X21" i="6"/>
  <c r="AC21" i="6"/>
  <c r="AI21" i="6"/>
  <c r="AN21" i="6"/>
  <c r="AS21" i="6"/>
  <c r="AY21" i="6"/>
  <c r="BD21" i="6"/>
  <c r="BI21" i="6"/>
  <c r="BO21" i="6"/>
  <c r="BT21" i="6"/>
  <c r="BY21" i="6"/>
  <c r="CE21" i="6"/>
  <c r="CJ21" i="6"/>
  <c r="CO21" i="6"/>
  <c r="CU21" i="6"/>
  <c r="CZ21" i="6"/>
  <c r="DE21" i="6"/>
  <c r="DK21" i="6"/>
  <c r="DA21" i="6"/>
  <c r="DG21" i="6"/>
  <c r="DL21" i="6"/>
  <c r="H31" i="6"/>
  <c r="H27" i="6"/>
  <c r="H23" i="6"/>
  <c r="I31" i="6"/>
  <c r="I27" i="6"/>
  <c r="I23" i="6"/>
  <c r="K31" i="6"/>
  <c r="K29" i="6"/>
  <c r="K23" i="6"/>
  <c r="K21" i="6"/>
  <c r="K19" i="6"/>
  <c r="DK31" i="6"/>
  <c r="DG31" i="6"/>
  <c r="DC31" i="6"/>
  <c r="CY31" i="6"/>
  <c r="CU31" i="6"/>
  <c r="CQ31" i="6"/>
  <c r="CM31" i="6"/>
  <c r="CI31" i="6"/>
  <c r="CE31" i="6"/>
  <c r="CA31" i="6"/>
  <c r="BW31" i="6"/>
  <c r="BS31" i="6"/>
  <c r="BO31" i="6"/>
  <c r="BK31" i="6"/>
  <c r="BG31" i="6"/>
  <c r="BC31" i="6"/>
  <c r="AY31" i="6"/>
  <c r="AU31" i="6"/>
  <c r="AQ31" i="6"/>
  <c r="AM31" i="6"/>
  <c r="AI31" i="6"/>
  <c r="AE31" i="6"/>
  <c r="AA31" i="6"/>
  <c r="W31" i="6"/>
  <c r="S31" i="6"/>
  <c r="O31" i="6"/>
  <c r="DL30" i="6"/>
  <c r="DH30" i="6"/>
  <c r="DD30" i="6"/>
  <c r="CZ30" i="6"/>
  <c r="CV30" i="6"/>
  <c r="CR30" i="6"/>
  <c r="CN30" i="6"/>
  <c r="CJ30" i="6"/>
  <c r="CF30" i="6"/>
  <c r="CB30" i="6"/>
  <c r="BX30" i="6"/>
  <c r="BT30" i="6"/>
  <c r="BP30" i="6"/>
  <c r="BL30" i="6"/>
  <c r="BH30" i="6"/>
  <c r="BD30" i="6"/>
  <c r="AZ30" i="6"/>
  <c r="AV30" i="6"/>
  <c r="AR30" i="6"/>
  <c r="AN30" i="6"/>
  <c r="AJ30" i="6"/>
  <c r="AF30" i="6"/>
  <c r="AB30" i="6"/>
  <c r="X30" i="6"/>
  <c r="T30" i="6"/>
  <c r="P30" i="6"/>
  <c r="L30" i="6"/>
  <c r="DI29" i="6"/>
  <c r="DE29" i="6"/>
  <c r="DA29" i="6"/>
  <c r="CW29" i="6"/>
  <c r="CS29" i="6"/>
  <c r="CO29" i="6"/>
  <c r="CK29" i="6"/>
  <c r="CG29" i="6"/>
  <c r="CC29" i="6"/>
  <c r="BU29" i="6"/>
  <c r="O27" i="6"/>
  <c r="P27" i="6"/>
  <c r="T27" i="6"/>
  <c r="X27" i="6"/>
  <c r="AB27" i="6"/>
  <c r="AF27" i="6"/>
  <c r="AJ27" i="6"/>
  <c r="AN27" i="6"/>
  <c r="AR27" i="6"/>
  <c r="AV27" i="6"/>
  <c r="AZ27" i="6"/>
  <c r="BD27" i="6"/>
  <c r="BH27" i="6"/>
  <c r="BL27" i="6"/>
  <c r="BP27" i="6"/>
  <c r="BT27" i="6"/>
  <c r="BX27" i="6"/>
  <c r="CB27" i="6"/>
  <c r="CF27" i="6"/>
  <c r="CJ27" i="6"/>
  <c r="CN27" i="6"/>
  <c r="CR27" i="6"/>
  <c r="CV27" i="6"/>
  <c r="CZ27" i="6"/>
  <c r="DD27" i="6"/>
  <c r="DH27" i="6"/>
  <c r="DL27" i="6"/>
  <c r="L27" i="6"/>
  <c r="Q27" i="6"/>
  <c r="U27" i="6"/>
  <c r="Y27" i="6"/>
  <c r="AC27" i="6"/>
  <c r="AG27" i="6"/>
  <c r="AK27" i="6"/>
  <c r="AO27" i="6"/>
  <c r="AS27" i="6"/>
  <c r="AW27" i="6"/>
  <c r="BA27" i="6"/>
  <c r="BE27" i="6"/>
  <c r="BI27" i="6"/>
  <c r="BM27" i="6"/>
  <c r="BQ27" i="6"/>
  <c r="BU27" i="6"/>
  <c r="BY27" i="6"/>
  <c r="CC27" i="6"/>
  <c r="CG27" i="6"/>
  <c r="CK27" i="6"/>
  <c r="CO27" i="6"/>
  <c r="CS27" i="6"/>
  <c r="CW27" i="6"/>
  <c r="DA27" i="6"/>
  <c r="DE27" i="6"/>
  <c r="DI27" i="6"/>
  <c r="M27" i="6"/>
  <c r="R27" i="6"/>
  <c r="V27" i="6"/>
  <c r="Z27" i="6"/>
  <c r="AD27" i="6"/>
  <c r="AH27" i="6"/>
  <c r="AL27" i="6"/>
  <c r="AP27" i="6"/>
  <c r="AT27" i="6"/>
  <c r="AX27" i="6"/>
  <c r="BB27" i="6"/>
  <c r="BF27" i="6"/>
  <c r="BJ27" i="6"/>
  <c r="BN27" i="6"/>
  <c r="BR27" i="6"/>
  <c r="BV27" i="6"/>
  <c r="BZ27" i="6"/>
  <c r="CD27" i="6"/>
  <c r="CH27" i="6"/>
  <c r="CL27" i="6"/>
  <c r="CP27" i="6"/>
  <c r="CT27" i="6"/>
  <c r="CX27" i="6"/>
  <c r="DB27" i="6"/>
  <c r="DF27" i="6"/>
  <c r="DJ27" i="6"/>
  <c r="N27" i="6"/>
  <c r="S27" i="6"/>
  <c r="W27" i="6"/>
  <c r="AA27" i="6"/>
  <c r="AE27" i="6"/>
  <c r="AI27" i="6"/>
  <c r="AM27" i="6"/>
  <c r="AQ27" i="6"/>
  <c r="AU27" i="6"/>
  <c r="AY27" i="6"/>
  <c r="BC27" i="6"/>
  <c r="BG27" i="6"/>
  <c r="BK27" i="6"/>
  <c r="BO27" i="6"/>
  <c r="BS27" i="6"/>
  <c r="BW27" i="6"/>
  <c r="CA27" i="6"/>
  <c r="CE27" i="6"/>
  <c r="CI27" i="6"/>
  <c r="CM27" i="6"/>
  <c r="CQ27" i="6"/>
  <c r="CU27" i="6"/>
  <c r="CY27" i="6"/>
  <c r="DC27" i="6"/>
  <c r="DG27" i="6"/>
  <c r="DK27" i="6"/>
  <c r="I19" i="6"/>
  <c r="J22" i="6"/>
  <c r="DL31" i="6"/>
  <c r="CN31" i="6"/>
  <c r="L26" i="6"/>
  <c r="P26" i="6"/>
  <c r="T26" i="6"/>
  <c r="X26" i="6"/>
  <c r="AB26" i="6"/>
  <c r="AF26" i="6"/>
  <c r="AJ26" i="6"/>
  <c r="AN26" i="6"/>
  <c r="AR26" i="6"/>
  <c r="AV26" i="6"/>
  <c r="AZ26" i="6"/>
  <c r="BD26" i="6"/>
  <c r="BH26" i="6"/>
  <c r="BL26" i="6"/>
  <c r="BP26" i="6"/>
  <c r="BT26" i="6"/>
  <c r="BX26" i="6"/>
  <c r="CB26" i="6"/>
  <c r="CF26" i="6"/>
  <c r="CJ26" i="6"/>
  <c r="CN26" i="6"/>
  <c r="CR26" i="6"/>
  <c r="CV26" i="6"/>
  <c r="CZ26" i="6"/>
  <c r="DD26" i="6"/>
  <c r="DH26" i="6"/>
  <c r="DL26" i="6"/>
  <c r="M26" i="6"/>
  <c r="Q26" i="6"/>
  <c r="U26" i="6"/>
  <c r="Y26" i="6"/>
  <c r="AC26" i="6"/>
  <c r="AG26" i="6"/>
  <c r="AK26" i="6"/>
  <c r="AO26" i="6"/>
  <c r="AS26" i="6"/>
  <c r="AW26" i="6"/>
  <c r="BA26" i="6"/>
  <c r="BE26" i="6"/>
  <c r="O26" i="6"/>
  <c r="W26" i="6"/>
  <c r="AE26" i="6"/>
  <c r="AM26" i="6"/>
  <c r="AU26" i="6"/>
  <c r="BC26" i="6"/>
  <c r="BJ26" i="6"/>
  <c r="BO26" i="6"/>
  <c r="BU26" i="6"/>
  <c r="BZ26" i="6"/>
  <c r="CE26" i="6"/>
  <c r="CK26" i="6"/>
  <c r="CP26" i="6"/>
  <c r="CU26" i="6"/>
  <c r="DA26" i="6"/>
  <c r="DF26" i="6"/>
  <c r="DK26" i="6"/>
  <c r="R26" i="6"/>
  <c r="Z26" i="6"/>
  <c r="AH26" i="6"/>
  <c r="AP26" i="6"/>
  <c r="AX26" i="6"/>
  <c r="BF26" i="6"/>
  <c r="BK26" i="6"/>
  <c r="BQ26" i="6"/>
  <c r="BV26" i="6"/>
  <c r="CA26" i="6"/>
  <c r="CG26" i="6"/>
  <c r="CL26" i="6"/>
  <c r="CQ26" i="6"/>
  <c r="CW26" i="6"/>
  <c r="DB26" i="6"/>
  <c r="DG26" i="6"/>
  <c r="S26" i="6"/>
  <c r="AA26" i="6"/>
  <c r="AI26" i="6"/>
  <c r="AQ26" i="6"/>
  <c r="AY26" i="6"/>
  <c r="BG26" i="6"/>
  <c r="BM26" i="6"/>
  <c r="BR26" i="6"/>
  <c r="BW26" i="6"/>
  <c r="CC26" i="6"/>
  <c r="CH26" i="6"/>
  <c r="CM26" i="6"/>
  <c r="CS26" i="6"/>
  <c r="CX26" i="6"/>
  <c r="DC26" i="6"/>
  <c r="DI26" i="6"/>
  <c r="N26" i="6"/>
  <c r="V26" i="6"/>
  <c r="AD26" i="6"/>
  <c r="AL26" i="6"/>
  <c r="AT26" i="6"/>
  <c r="BB26" i="6"/>
  <c r="BI26" i="6"/>
  <c r="BN26" i="6"/>
  <c r="BS26" i="6"/>
  <c r="BY26" i="6"/>
  <c r="CD26" i="6"/>
  <c r="CI26" i="6"/>
  <c r="CO26" i="6"/>
  <c r="CT26" i="6"/>
  <c r="CY26" i="6"/>
  <c r="DE26" i="6"/>
  <c r="DJ26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BR29" i="6"/>
  <c r="O29" i="6"/>
  <c r="S29" i="6"/>
  <c r="W29" i="6"/>
  <c r="AA29" i="6"/>
  <c r="AE29" i="6"/>
  <c r="AI29" i="6"/>
  <c r="AM29" i="6"/>
  <c r="AQ29" i="6"/>
  <c r="AU29" i="6"/>
  <c r="AY29" i="6"/>
  <c r="BC29" i="6"/>
  <c r="BG29" i="6"/>
  <c r="BK29" i="6"/>
  <c r="BO29" i="6"/>
  <c r="BS29" i="6"/>
  <c r="BW29" i="6"/>
  <c r="CA29" i="6"/>
  <c r="L29" i="6"/>
  <c r="P29" i="6"/>
  <c r="T29" i="6"/>
  <c r="X29" i="6"/>
  <c r="AB29" i="6"/>
  <c r="AF29" i="6"/>
  <c r="AJ29" i="6"/>
  <c r="AN29" i="6"/>
  <c r="AR29" i="6"/>
  <c r="AV29" i="6"/>
  <c r="AZ29" i="6"/>
  <c r="BD29" i="6"/>
  <c r="BH29" i="6"/>
  <c r="BL29" i="6"/>
  <c r="BP29" i="6"/>
  <c r="BT29" i="6"/>
  <c r="BX29" i="6"/>
  <c r="CB29" i="6"/>
  <c r="M29" i="6"/>
  <c r="Q29" i="6"/>
  <c r="U29" i="6"/>
  <c r="Y29" i="6"/>
  <c r="AC29" i="6"/>
  <c r="AG29" i="6"/>
  <c r="AK29" i="6"/>
  <c r="AO29" i="6"/>
  <c r="AS29" i="6"/>
  <c r="L25" i="6"/>
  <c r="P25" i="6"/>
  <c r="T25" i="6"/>
  <c r="X25" i="6"/>
  <c r="AB25" i="6"/>
  <c r="AF25" i="6"/>
  <c r="AJ25" i="6"/>
  <c r="AN25" i="6"/>
  <c r="AR25" i="6"/>
  <c r="AV25" i="6"/>
  <c r="AZ25" i="6"/>
  <c r="BD25" i="6"/>
  <c r="BH25" i="6"/>
  <c r="BL25" i="6"/>
  <c r="BP25" i="6"/>
  <c r="M25" i="6"/>
  <c r="Q25" i="6"/>
  <c r="U25" i="6"/>
  <c r="Y25" i="6"/>
  <c r="AC25" i="6"/>
  <c r="AG25" i="6"/>
  <c r="AK25" i="6"/>
  <c r="AO25" i="6"/>
  <c r="AS25" i="6"/>
  <c r="AW25" i="6"/>
  <c r="BA25" i="6"/>
  <c r="BE25" i="6"/>
  <c r="BI25" i="6"/>
  <c r="BM25" i="6"/>
  <c r="BQ25" i="6"/>
  <c r="BU25" i="6"/>
  <c r="BY25" i="6"/>
  <c r="CC25" i="6"/>
  <c r="CG25" i="6"/>
  <c r="CK25" i="6"/>
  <c r="CO25" i="6"/>
  <c r="CS25" i="6"/>
  <c r="CW25" i="6"/>
  <c r="DA25" i="6"/>
  <c r="DE25" i="6"/>
  <c r="DI25" i="6"/>
  <c r="N25" i="6"/>
  <c r="R25" i="6"/>
  <c r="V25" i="6"/>
  <c r="Z25" i="6"/>
  <c r="AD25" i="6"/>
  <c r="AH25" i="6"/>
  <c r="AL25" i="6"/>
  <c r="AP25" i="6"/>
  <c r="AT25" i="6"/>
  <c r="AX25" i="6"/>
  <c r="BB25" i="6"/>
  <c r="BF25" i="6"/>
  <c r="BJ25" i="6"/>
  <c r="BN25" i="6"/>
  <c r="BR25" i="6"/>
  <c r="BV25" i="6"/>
  <c r="BZ25" i="6"/>
  <c r="CD25" i="6"/>
  <c r="CH25" i="6"/>
  <c r="CL25" i="6"/>
  <c r="CP25" i="6"/>
  <c r="CT25" i="6"/>
  <c r="CX25" i="6"/>
  <c r="DB25" i="6"/>
  <c r="DF25" i="6"/>
  <c r="DJ25" i="6"/>
  <c r="O25" i="6"/>
  <c r="S25" i="6"/>
  <c r="W25" i="6"/>
  <c r="AA25" i="6"/>
  <c r="AE25" i="6"/>
  <c r="AI25" i="6"/>
  <c r="AM25" i="6"/>
  <c r="AQ25" i="6"/>
  <c r="BG25" i="6"/>
  <c r="BT25" i="6"/>
  <c r="CB25" i="6"/>
  <c r="CJ25" i="6"/>
  <c r="CR25" i="6"/>
  <c r="CZ25" i="6"/>
  <c r="DH25" i="6"/>
  <c r="AU25" i="6"/>
  <c r="BK25" i="6"/>
  <c r="BW25" i="6"/>
  <c r="CE25" i="6"/>
  <c r="CM25" i="6"/>
  <c r="CU25" i="6"/>
  <c r="DC25" i="6"/>
  <c r="DK25" i="6"/>
  <c r="AY25" i="6"/>
  <c r="BO25" i="6"/>
  <c r="BX25" i="6"/>
  <c r="CF25" i="6"/>
  <c r="CN25" i="6"/>
  <c r="CV25" i="6"/>
  <c r="DD25" i="6"/>
  <c r="DL25" i="6"/>
  <c r="BC25" i="6"/>
  <c r="BS25" i="6"/>
  <c r="CA25" i="6"/>
  <c r="CI25" i="6"/>
  <c r="CQ25" i="6"/>
  <c r="CY25" i="6"/>
  <c r="DG25" i="6"/>
  <c r="O20" i="6"/>
  <c r="S20" i="6"/>
  <c r="W20" i="6"/>
  <c r="AA20" i="6"/>
  <c r="AE20" i="6"/>
  <c r="AI20" i="6"/>
  <c r="AM20" i="6"/>
  <c r="AQ20" i="6"/>
  <c r="AU20" i="6"/>
  <c r="AY20" i="6"/>
  <c r="BC20" i="6"/>
  <c r="BG20" i="6"/>
  <c r="BK20" i="6"/>
  <c r="BO20" i="6"/>
  <c r="BS20" i="6"/>
  <c r="BW20" i="6"/>
  <c r="CA20" i="6"/>
  <c r="CE20" i="6"/>
  <c r="CI20" i="6"/>
  <c r="CM20" i="6"/>
  <c r="CQ20" i="6"/>
  <c r="CU20" i="6"/>
  <c r="CY20" i="6"/>
  <c r="DC20" i="6"/>
  <c r="DG20" i="6"/>
  <c r="DK20" i="6"/>
  <c r="L20" i="6"/>
  <c r="P20" i="6"/>
  <c r="T20" i="6"/>
  <c r="X20" i="6"/>
  <c r="AB20" i="6"/>
  <c r="AF20" i="6"/>
  <c r="AJ20" i="6"/>
  <c r="AN20" i="6"/>
  <c r="N20" i="6"/>
  <c r="R20" i="6"/>
  <c r="V20" i="6"/>
  <c r="Z20" i="6"/>
  <c r="AD20" i="6"/>
  <c r="AH20" i="6"/>
  <c r="AL20" i="6"/>
  <c r="AP20" i="6"/>
  <c r="AT20" i="6"/>
  <c r="AX20" i="6"/>
  <c r="BB20" i="6"/>
  <c r="BF20" i="6"/>
  <c r="BJ20" i="6"/>
  <c r="BN20" i="6"/>
  <c r="BR20" i="6"/>
  <c r="BV20" i="6"/>
  <c r="BZ20" i="6"/>
  <c r="CD20" i="6"/>
  <c r="CH20" i="6"/>
  <c r="CL20" i="6"/>
  <c r="CP20" i="6"/>
  <c r="CT20" i="6"/>
  <c r="CX20" i="6"/>
  <c r="DB20" i="6"/>
  <c r="DF20" i="6"/>
  <c r="DJ20" i="6"/>
  <c r="U20" i="6"/>
  <c r="AK20" i="6"/>
  <c r="AV20" i="6"/>
  <c r="BD20" i="6"/>
  <c r="BL20" i="6"/>
  <c r="BT20" i="6"/>
  <c r="CB20" i="6"/>
  <c r="CJ20" i="6"/>
  <c r="CR20" i="6"/>
  <c r="CZ20" i="6"/>
  <c r="DH20" i="6"/>
  <c r="Y20" i="6"/>
  <c r="AO20" i="6"/>
  <c r="AW20" i="6"/>
  <c r="BE20" i="6"/>
  <c r="BM20" i="6"/>
  <c r="BU20" i="6"/>
  <c r="CC20" i="6"/>
  <c r="CK20" i="6"/>
  <c r="CS20" i="6"/>
  <c r="DA20" i="6"/>
  <c r="DI20" i="6"/>
  <c r="M20" i="6"/>
  <c r="AC20" i="6"/>
  <c r="AR20" i="6"/>
  <c r="AZ20" i="6"/>
  <c r="BH20" i="6"/>
  <c r="BP20" i="6"/>
  <c r="BX20" i="6"/>
  <c r="CF20" i="6"/>
  <c r="CN20" i="6"/>
  <c r="CV20" i="6"/>
  <c r="DD20" i="6"/>
  <c r="DL20" i="6"/>
  <c r="Q20" i="6"/>
  <c r="AG20" i="6"/>
  <c r="AS20" i="6"/>
  <c r="BA20" i="6"/>
  <c r="BI20" i="6"/>
  <c r="BQ20" i="6"/>
  <c r="BY20" i="6"/>
  <c r="CG20" i="6"/>
  <c r="CO20" i="6"/>
  <c r="CW20" i="6"/>
  <c r="DE20" i="6"/>
  <c r="H30" i="6"/>
  <c r="H26" i="6"/>
  <c r="I30" i="6"/>
  <c r="I26" i="6"/>
  <c r="I21" i="6"/>
  <c r="J31" i="6"/>
  <c r="J29" i="6"/>
  <c r="J27" i="6"/>
  <c r="J25" i="6"/>
  <c r="J23" i="6"/>
  <c r="J21" i="6"/>
  <c r="DJ31" i="6"/>
  <c r="DF31" i="6"/>
  <c r="DB31" i="6"/>
  <c r="CX31" i="6"/>
  <c r="CT31" i="6"/>
  <c r="CP31" i="6"/>
  <c r="CL31" i="6"/>
  <c r="CH31" i="6"/>
  <c r="CD31" i="6"/>
  <c r="BZ31" i="6"/>
  <c r="BV31" i="6"/>
  <c r="BR31" i="6"/>
  <c r="BN31" i="6"/>
  <c r="BJ31" i="6"/>
  <c r="BF31" i="6"/>
  <c r="BB31" i="6"/>
  <c r="AX31" i="6"/>
  <c r="AT31" i="6"/>
  <c r="AP31" i="6"/>
  <c r="AL31" i="6"/>
  <c r="AH31" i="6"/>
  <c r="AD31" i="6"/>
  <c r="Z31" i="6"/>
  <c r="V31" i="6"/>
  <c r="R31" i="6"/>
  <c r="N31" i="6"/>
  <c r="DK30" i="6"/>
  <c r="DG30" i="6"/>
  <c r="DC30" i="6"/>
  <c r="CY30" i="6"/>
  <c r="CU30" i="6"/>
  <c r="CQ30" i="6"/>
  <c r="CM30" i="6"/>
  <c r="CI30" i="6"/>
  <c r="CE30" i="6"/>
  <c r="CA30" i="6"/>
  <c r="BW30" i="6"/>
  <c r="BS30" i="6"/>
  <c r="BO30" i="6"/>
  <c r="BK30" i="6"/>
  <c r="BG30" i="6"/>
  <c r="BC30" i="6"/>
  <c r="AY30" i="6"/>
  <c r="AU30" i="6"/>
  <c r="AQ30" i="6"/>
  <c r="AM30" i="6"/>
  <c r="AI30" i="6"/>
  <c r="AE30" i="6"/>
  <c r="AA30" i="6"/>
  <c r="W30" i="6"/>
  <c r="S30" i="6"/>
  <c r="O30" i="6"/>
  <c r="DL29" i="6"/>
  <c r="DH29" i="6"/>
  <c r="DD29" i="6"/>
  <c r="CZ29" i="6"/>
  <c r="CV29" i="6"/>
  <c r="CR29" i="6"/>
  <c r="CN29" i="6"/>
  <c r="CJ29" i="6"/>
  <c r="CF29" i="6"/>
  <c r="BZ29" i="6"/>
  <c r="BQ29" i="6"/>
  <c r="BA29" i="6"/>
  <c r="L19" i="6"/>
  <c r="P19" i="6"/>
  <c r="T19" i="6"/>
  <c r="X19" i="6"/>
  <c r="AB19" i="6"/>
  <c r="AF19" i="6"/>
  <c r="AJ19" i="6"/>
  <c r="AN19" i="6"/>
  <c r="AR19" i="6"/>
  <c r="AV19" i="6"/>
  <c r="AZ19" i="6"/>
  <c r="BD19" i="6"/>
  <c r="BH19" i="6"/>
  <c r="BL19" i="6"/>
  <c r="BP19" i="6"/>
  <c r="BT19" i="6"/>
  <c r="BX19" i="6"/>
  <c r="CB19" i="6"/>
  <c r="CF19" i="6"/>
  <c r="CJ19" i="6"/>
  <c r="CN19" i="6"/>
  <c r="CR19" i="6"/>
  <c r="CV19" i="6"/>
  <c r="CZ19" i="6"/>
  <c r="DD19" i="6"/>
  <c r="DH19" i="6"/>
  <c r="DL19" i="6"/>
  <c r="M19" i="6"/>
  <c r="Q19" i="6"/>
  <c r="U19" i="6"/>
  <c r="Y19" i="6"/>
  <c r="AC19" i="6"/>
  <c r="AG19" i="6"/>
  <c r="AK19" i="6"/>
  <c r="AO19" i="6"/>
  <c r="AS19" i="6"/>
  <c r="AW19" i="6"/>
  <c r="BA19" i="6"/>
  <c r="BE19" i="6"/>
  <c r="BI19" i="6"/>
  <c r="BM19" i="6"/>
  <c r="BQ19" i="6"/>
  <c r="BU19" i="6"/>
  <c r="BY19" i="6"/>
  <c r="CC19" i="6"/>
  <c r="CG19" i="6"/>
  <c r="CK19" i="6"/>
  <c r="CO19" i="6"/>
  <c r="CS19" i="6"/>
  <c r="CW19" i="6"/>
  <c r="DA19" i="6"/>
  <c r="DE19" i="6"/>
  <c r="DI19" i="6"/>
  <c r="O19" i="6"/>
  <c r="S19" i="6"/>
  <c r="W19" i="6"/>
  <c r="AA19" i="6"/>
  <c r="AE19" i="6"/>
  <c r="AI19" i="6"/>
  <c r="AM19" i="6"/>
  <c r="AQ19" i="6"/>
  <c r="AU19" i="6"/>
  <c r="AY19" i="6"/>
  <c r="BC19" i="6"/>
  <c r="BG19" i="6"/>
  <c r="BK19" i="6"/>
  <c r="BO19" i="6"/>
  <c r="BS19" i="6"/>
  <c r="BW19" i="6"/>
  <c r="CA19" i="6"/>
  <c r="CE19" i="6"/>
  <c r="CI19" i="6"/>
  <c r="CM19" i="6"/>
  <c r="CQ19" i="6"/>
  <c r="CU19" i="6"/>
  <c r="CY19" i="6"/>
  <c r="DC19" i="6"/>
  <c r="DG19" i="6"/>
  <c r="DK19" i="6"/>
  <c r="N19" i="6"/>
  <c r="AD19" i="6"/>
  <c r="AT19" i="6"/>
  <c r="BJ19" i="6"/>
  <c r="BZ19" i="6"/>
  <c r="CP19" i="6"/>
  <c r="DF19" i="6"/>
  <c r="R19" i="6"/>
  <c r="AH19" i="6"/>
  <c r="AX19" i="6"/>
  <c r="BN19" i="6"/>
  <c r="CD19" i="6"/>
  <c r="CT19" i="6"/>
  <c r="DJ19" i="6"/>
  <c r="V19" i="6"/>
  <c r="AL19" i="6"/>
  <c r="BB19" i="6"/>
  <c r="BR19" i="6"/>
  <c r="CH19" i="6"/>
  <c r="CX19" i="6"/>
  <c r="Z19" i="6"/>
  <c r="AP19" i="6"/>
  <c r="BF19" i="6"/>
  <c r="BV19" i="6"/>
  <c r="CL19" i="6"/>
  <c r="DB19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BO28" i="6"/>
  <c r="BS28" i="6"/>
  <c r="BW28" i="6"/>
  <c r="CA28" i="6"/>
  <c r="CE28" i="6"/>
  <c r="CI28" i="6"/>
  <c r="CM28" i="6"/>
  <c r="CQ28" i="6"/>
  <c r="CU28" i="6"/>
  <c r="CY28" i="6"/>
  <c r="DC28" i="6"/>
  <c r="DG28" i="6"/>
  <c r="DK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BP28" i="6"/>
  <c r="BT28" i="6"/>
  <c r="BX28" i="6"/>
  <c r="CB28" i="6"/>
  <c r="CF28" i="6"/>
  <c r="CJ28" i="6"/>
  <c r="CN28" i="6"/>
  <c r="CR28" i="6"/>
  <c r="CV28" i="6"/>
  <c r="CZ28" i="6"/>
  <c r="DD28" i="6"/>
  <c r="DH28" i="6"/>
  <c r="DL28" i="6"/>
  <c r="M28" i="6"/>
  <c r="Q28" i="6"/>
  <c r="U28" i="6"/>
  <c r="Y28" i="6"/>
  <c r="AC28" i="6"/>
  <c r="AG28" i="6"/>
  <c r="AK28" i="6"/>
  <c r="AO28" i="6"/>
  <c r="AS28" i="6"/>
  <c r="AW28" i="6"/>
  <c r="BA28" i="6"/>
  <c r="BE28" i="6"/>
  <c r="BI28" i="6"/>
  <c r="BM28" i="6"/>
  <c r="BQ28" i="6"/>
  <c r="BU28" i="6"/>
  <c r="BY28" i="6"/>
  <c r="CC28" i="6"/>
  <c r="CG28" i="6"/>
  <c r="CK28" i="6"/>
  <c r="CO28" i="6"/>
  <c r="CS28" i="6"/>
  <c r="CW28" i="6"/>
  <c r="DA28" i="6"/>
  <c r="DE28" i="6"/>
  <c r="DI28" i="6"/>
  <c r="N28" i="6"/>
  <c r="R28" i="6"/>
  <c r="V28" i="6"/>
  <c r="Z28" i="6"/>
  <c r="AD28" i="6"/>
  <c r="AH28" i="6"/>
  <c r="AL28" i="6"/>
  <c r="AP28" i="6"/>
  <c r="AT28" i="6"/>
  <c r="AX28" i="6"/>
  <c r="BB28" i="6"/>
  <c r="BF28" i="6"/>
  <c r="BJ28" i="6"/>
  <c r="BN28" i="6"/>
  <c r="BR28" i="6"/>
  <c r="BV28" i="6"/>
  <c r="BZ28" i="6"/>
  <c r="CD28" i="6"/>
  <c r="CH28" i="6"/>
  <c r="CL28" i="6"/>
  <c r="CP28" i="6"/>
  <c r="CT28" i="6"/>
  <c r="CX28" i="6"/>
  <c r="DB28" i="6"/>
  <c r="DF28" i="6"/>
  <c r="DJ28" i="6"/>
  <c r="M24" i="6"/>
  <c r="Q24" i="6"/>
  <c r="U24" i="6"/>
  <c r="Y24" i="6"/>
  <c r="AC24" i="6"/>
  <c r="AG24" i="6"/>
  <c r="AK24" i="6"/>
  <c r="AO24" i="6"/>
  <c r="AS24" i="6"/>
  <c r="AW24" i="6"/>
  <c r="BA24" i="6"/>
  <c r="BE24" i="6"/>
  <c r="BI24" i="6"/>
  <c r="BM24" i="6"/>
  <c r="BQ24" i="6"/>
  <c r="BU24" i="6"/>
  <c r="BY24" i="6"/>
  <c r="CC24" i="6"/>
  <c r="CG24" i="6"/>
  <c r="CK24" i="6"/>
  <c r="CO24" i="6"/>
  <c r="CS24" i="6"/>
  <c r="CW24" i="6"/>
  <c r="DA24" i="6"/>
  <c r="DE24" i="6"/>
  <c r="DI24" i="6"/>
  <c r="N24" i="6"/>
  <c r="R24" i="6"/>
  <c r="V24" i="6"/>
  <c r="Z24" i="6"/>
  <c r="AD24" i="6"/>
  <c r="AH24" i="6"/>
  <c r="AL24" i="6"/>
  <c r="AP24" i="6"/>
  <c r="AT24" i="6"/>
  <c r="AX24" i="6"/>
  <c r="BB24" i="6"/>
  <c r="BF24" i="6"/>
  <c r="BJ24" i="6"/>
  <c r="BN24" i="6"/>
  <c r="BR24" i="6"/>
  <c r="BV24" i="6"/>
  <c r="BZ24" i="6"/>
  <c r="CD24" i="6"/>
  <c r="CH24" i="6"/>
  <c r="CL24" i="6"/>
  <c r="CP24" i="6"/>
  <c r="CT24" i="6"/>
  <c r="CX24" i="6"/>
  <c r="DB24" i="6"/>
  <c r="DF24" i="6"/>
  <c r="DJ24" i="6"/>
  <c r="O24" i="6"/>
  <c r="S24" i="6"/>
  <c r="W24" i="6"/>
  <c r="AA24" i="6"/>
  <c r="AE24" i="6"/>
  <c r="AI24" i="6"/>
  <c r="AM24" i="6"/>
  <c r="AQ24" i="6"/>
  <c r="AU24" i="6"/>
  <c r="AY24" i="6"/>
  <c r="BC24" i="6"/>
  <c r="BG24" i="6"/>
  <c r="BK24" i="6"/>
  <c r="BO24" i="6"/>
  <c r="BS24" i="6"/>
  <c r="BW24" i="6"/>
  <c r="CA24" i="6"/>
  <c r="CE24" i="6"/>
  <c r="CI24" i="6"/>
  <c r="CM24" i="6"/>
  <c r="CQ24" i="6"/>
  <c r="CU24" i="6"/>
  <c r="CY24" i="6"/>
  <c r="DC24" i="6"/>
  <c r="DG24" i="6"/>
  <c r="DK24" i="6"/>
  <c r="L24" i="6"/>
  <c r="P24" i="6"/>
  <c r="T24" i="6"/>
  <c r="X24" i="6"/>
  <c r="AB24" i="6"/>
  <c r="AF24" i="6"/>
  <c r="AJ24" i="6"/>
  <c r="AN24" i="6"/>
  <c r="AR24" i="6"/>
  <c r="AV24" i="6"/>
  <c r="AZ24" i="6"/>
  <c r="BD24" i="6"/>
  <c r="BH24" i="6"/>
  <c r="BL24" i="6"/>
  <c r="BP24" i="6"/>
  <c r="BT24" i="6"/>
  <c r="BX24" i="6"/>
  <c r="CB24" i="6"/>
  <c r="CF24" i="6"/>
  <c r="CJ24" i="6"/>
  <c r="CN24" i="6"/>
  <c r="CR24" i="6"/>
  <c r="CV24" i="6"/>
  <c r="CZ24" i="6"/>
  <c r="DD24" i="6"/>
  <c r="DH24" i="6"/>
  <c r="DL24" i="6"/>
  <c r="M22" i="6"/>
  <c r="Q22" i="6"/>
  <c r="U22" i="6"/>
  <c r="Y22" i="6"/>
  <c r="AC22" i="6"/>
  <c r="AG22" i="6"/>
  <c r="L22" i="6"/>
  <c r="R22" i="6"/>
  <c r="W22" i="6"/>
  <c r="AB22" i="6"/>
  <c r="AH22" i="6"/>
  <c r="AL22" i="6"/>
  <c r="AP22" i="6"/>
  <c r="AT22" i="6"/>
  <c r="AX22" i="6"/>
  <c r="BB22" i="6"/>
  <c r="BF22" i="6"/>
  <c r="BJ22" i="6"/>
  <c r="BN22" i="6"/>
  <c r="BR22" i="6"/>
  <c r="BV22" i="6"/>
  <c r="BZ22" i="6"/>
  <c r="CD22" i="6"/>
  <c r="CH22" i="6"/>
  <c r="CL22" i="6"/>
  <c r="CP22" i="6"/>
  <c r="CT22" i="6"/>
  <c r="CX22" i="6"/>
  <c r="DB22" i="6"/>
  <c r="DF22" i="6"/>
  <c r="DJ22" i="6"/>
  <c r="N22" i="6"/>
  <c r="S22" i="6"/>
  <c r="X22" i="6"/>
  <c r="AD22" i="6"/>
  <c r="AI22" i="6"/>
  <c r="AM22" i="6"/>
  <c r="AQ22" i="6"/>
  <c r="AU22" i="6"/>
  <c r="AY22" i="6"/>
  <c r="BC22" i="6"/>
  <c r="BG22" i="6"/>
  <c r="BK22" i="6"/>
  <c r="BO22" i="6"/>
  <c r="BS22" i="6"/>
  <c r="BW22" i="6"/>
  <c r="CA22" i="6"/>
  <c r="CE22" i="6"/>
  <c r="CI22" i="6"/>
  <c r="CM22" i="6"/>
  <c r="CQ22" i="6"/>
  <c r="CU22" i="6"/>
  <c r="CY22" i="6"/>
  <c r="DC22" i="6"/>
  <c r="DG22" i="6"/>
  <c r="DK22" i="6"/>
  <c r="O22" i="6"/>
  <c r="T22" i="6"/>
  <c r="Z22" i="6"/>
  <c r="AE22" i="6"/>
  <c r="AJ22" i="6"/>
  <c r="AN22" i="6"/>
  <c r="AR22" i="6"/>
  <c r="AV22" i="6"/>
  <c r="AZ22" i="6"/>
  <c r="BD22" i="6"/>
  <c r="BH22" i="6"/>
  <c r="BL22" i="6"/>
  <c r="BP22" i="6"/>
  <c r="BT22" i="6"/>
  <c r="BX22" i="6"/>
  <c r="CB22" i="6"/>
  <c r="CF22" i="6"/>
  <c r="CJ22" i="6"/>
  <c r="CN22" i="6"/>
  <c r="CR22" i="6"/>
  <c r="CV22" i="6"/>
  <c r="CZ22" i="6"/>
  <c r="DD22" i="6"/>
  <c r="DH22" i="6"/>
  <c r="DL22" i="6"/>
  <c r="V22" i="6"/>
  <c r="AO22" i="6"/>
  <c r="BE22" i="6"/>
  <c r="BU22" i="6"/>
  <c r="CK22" i="6"/>
  <c r="DA22" i="6"/>
  <c r="AA22" i="6"/>
  <c r="AS22" i="6"/>
  <c r="BI22" i="6"/>
  <c r="BY22" i="6"/>
  <c r="CO22" i="6"/>
  <c r="DE22" i="6"/>
  <c r="AF22" i="6"/>
  <c r="AW22" i="6"/>
  <c r="BM22" i="6"/>
  <c r="CC22" i="6"/>
  <c r="CS22" i="6"/>
  <c r="DI22" i="6"/>
  <c r="P22" i="6"/>
  <c r="AK22" i="6"/>
  <c r="BA22" i="6"/>
  <c r="BQ22" i="6"/>
  <c r="CG22" i="6"/>
  <c r="CW22" i="6"/>
  <c r="K30" i="6"/>
  <c r="K28" i="6"/>
  <c r="K26" i="6"/>
  <c r="K24" i="6"/>
  <c r="K22" i="6"/>
  <c r="K20" i="6"/>
  <c r="I22" i="6"/>
  <c r="DI31" i="6"/>
  <c r="DE31" i="6"/>
  <c r="DA31" i="6"/>
  <c r="CW31" i="6"/>
  <c r="CS31" i="6"/>
  <c r="CO31" i="6"/>
  <c r="CK31" i="6"/>
  <c r="CG31" i="6"/>
  <c r="CC31" i="6"/>
  <c r="BY31" i="6"/>
  <c r="BU31" i="6"/>
  <c r="BQ31" i="6"/>
  <c r="BM31" i="6"/>
  <c r="BI31" i="6"/>
  <c r="BE31" i="6"/>
  <c r="BA31" i="6"/>
  <c r="AW31" i="6"/>
  <c r="AS31" i="6"/>
  <c r="AO31" i="6"/>
  <c r="AK31" i="6"/>
  <c r="AG31" i="6"/>
  <c r="AC31" i="6"/>
  <c r="Y31" i="6"/>
  <c r="U31" i="6"/>
  <c r="Q31" i="6"/>
  <c r="DJ30" i="6"/>
  <c r="DF30" i="6"/>
  <c r="DB30" i="6"/>
  <c r="CX30" i="6"/>
  <c r="CT30" i="6"/>
  <c r="CP30" i="6"/>
  <c r="CL30" i="6"/>
  <c r="CH30" i="6"/>
  <c r="CD30" i="6"/>
  <c r="BZ30" i="6"/>
  <c r="BV30" i="6"/>
  <c r="BR30" i="6"/>
  <c r="BN30" i="6"/>
  <c r="BJ30" i="6"/>
  <c r="BF30" i="6"/>
  <c r="BB30" i="6"/>
  <c r="AX30" i="6"/>
  <c r="AT30" i="6"/>
  <c r="AP30" i="6"/>
  <c r="AL30" i="6"/>
  <c r="AH30" i="6"/>
  <c r="AD30" i="6"/>
  <c r="Z30" i="6"/>
  <c r="V30" i="6"/>
  <c r="R30" i="6"/>
  <c r="DK29" i="6"/>
  <c r="DG29" i="6"/>
  <c r="DC29" i="6"/>
  <c r="CY29" i="6"/>
  <c r="CU29" i="6"/>
  <c r="CQ29" i="6"/>
  <c r="CM29" i="6"/>
  <c r="CI29" i="6"/>
  <c r="CE29" i="6"/>
  <c r="BY29" i="6"/>
  <c r="BM29" i="6"/>
  <c r="AW29" i="6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<sst xmlns="http://schemas.openxmlformats.org/spreadsheetml/2006/main" count="3443" uniqueCount="310">
  <si>
    <t>Box #</t>
  </si>
  <si>
    <t>Cell</t>
  </si>
  <si>
    <t>Site Code</t>
  </si>
  <si>
    <t>Collection Date</t>
  </si>
  <si>
    <t>BugCount</t>
  </si>
  <si>
    <t>Abundance</t>
  </si>
  <si>
    <t>Order</t>
  </si>
  <si>
    <t>Genus</t>
  </si>
  <si>
    <t>Species</t>
  </si>
  <si>
    <t>A1</t>
  </si>
  <si>
    <t>PBW</t>
  </si>
  <si>
    <t>Amphipoda</t>
  </si>
  <si>
    <t>Hyalella</t>
  </si>
  <si>
    <t>A2</t>
  </si>
  <si>
    <t>Decapoda</t>
  </si>
  <si>
    <t>Palaemonetes</t>
  </si>
  <si>
    <t>P. kadiakensis</t>
  </si>
  <si>
    <t>A3/A4</t>
  </si>
  <si>
    <t>Orconectes</t>
  </si>
  <si>
    <t>A5</t>
  </si>
  <si>
    <t>CC</t>
  </si>
  <si>
    <t>A6</t>
  </si>
  <si>
    <t>GC</t>
  </si>
  <si>
    <t>R1+2</t>
  </si>
  <si>
    <t>A7</t>
  </si>
  <si>
    <t>B1</t>
  </si>
  <si>
    <t>100 ct</t>
  </si>
  <si>
    <t>B2</t>
  </si>
  <si>
    <t>B3</t>
  </si>
  <si>
    <t>Isopoda</t>
  </si>
  <si>
    <t>Caecidotea</t>
  </si>
  <si>
    <t>B4</t>
  </si>
  <si>
    <t>B5</t>
  </si>
  <si>
    <t>BBW</t>
  </si>
  <si>
    <t>B6</t>
  </si>
  <si>
    <t>OSO</t>
  </si>
  <si>
    <t>R1</t>
  </si>
  <si>
    <t>B7</t>
  </si>
  <si>
    <t>AR</t>
  </si>
  <si>
    <t>Gammarus</t>
  </si>
  <si>
    <t>C1</t>
  </si>
  <si>
    <t>C2</t>
  </si>
  <si>
    <t>SFC</t>
  </si>
  <si>
    <t>C3</t>
  </si>
  <si>
    <t>C4</t>
  </si>
  <si>
    <t>C5</t>
  </si>
  <si>
    <t>C6</t>
  </si>
  <si>
    <t>to 300</t>
  </si>
  <si>
    <t>C7</t>
  </si>
  <si>
    <t>D1</t>
  </si>
  <si>
    <t>to 300 ct</t>
  </si>
  <si>
    <t>D2</t>
  </si>
  <si>
    <t>D3</t>
  </si>
  <si>
    <t>D4</t>
  </si>
  <si>
    <t>D5</t>
  </si>
  <si>
    <t>D6</t>
  </si>
  <si>
    <t>D7</t>
  </si>
  <si>
    <t>E1</t>
  </si>
  <si>
    <t>MC</t>
  </si>
  <si>
    <t>R1-4</t>
  </si>
  <si>
    <t>E2</t>
  </si>
  <si>
    <t>E3</t>
  </si>
  <si>
    <t>MR</t>
  </si>
  <si>
    <t>R1+2 (100)</t>
  </si>
  <si>
    <t>E4</t>
  </si>
  <si>
    <t>E5</t>
  </si>
  <si>
    <t>to 100 ct</t>
  </si>
  <si>
    <t>E6</t>
  </si>
  <si>
    <t>E7</t>
  </si>
  <si>
    <t>F1</t>
  </si>
  <si>
    <t>BC</t>
  </si>
  <si>
    <t>F2</t>
  </si>
  <si>
    <t>F3</t>
  </si>
  <si>
    <t>F4</t>
  </si>
  <si>
    <t>R1+R2 to 300</t>
  </si>
  <si>
    <t>F5</t>
  </si>
  <si>
    <t>F6</t>
  </si>
  <si>
    <t>F7</t>
  </si>
  <si>
    <t>G1/G2</t>
  </si>
  <si>
    <t>G3</t>
  </si>
  <si>
    <t>G4</t>
  </si>
  <si>
    <t>TRC</t>
  </si>
  <si>
    <t>Superfam.: Rissooidea</t>
  </si>
  <si>
    <t>Amnicola</t>
  </si>
  <si>
    <t>A3</t>
  </si>
  <si>
    <t>100?</t>
  </si>
  <si>
    <t>Superfam.: Planorboidea</t>
  </si>
  <si>
    <t>Biomphalaria</t>
  </si>
  <si>
    <t>Superfam.: Truncatelloidea</t>
  </si>
  <si>
    <t>Bithynia</t>
  </si>
  <si>
    <t>Bithynia tentaculata</t>
  </si>
  <si>
    <t xml:space="preserve">Superfam.: Viviparoidea </t>
  </si>
  <si>
    <t>Campeloma</t>
  </si>
  <si>
    <t>A2/3</t>
  </si>
  <si>
    <t>Veneroida</t>
  </si>
  <si>
    <t>Corbicula</t>
  </si>
  <si>
    <t>G5</t>
  </si>
  <si>
    <t>G6</t>
  </si>
  <si>
    <t>A4</t>
  </si>
  <si>
    <t>Ferrissia</t>
  </si>
  <si>
    <t>Ferrissia rivularis</t>
  </si>
  <si>
    <t>G1</t>
  </si>
  <si>
    <t>G7</t>
  </si>
  <si>
    <t>Superfam.: Lymnaeoidea</t>
  </si>
  <si>
    <t>Fossaria</t>
  </si>
  <si>
    <t>Gyraulus</t>
  </si>
  <si>
    <t>Superfam.: Helicinoidea</t>
  </si>
  <si>
    <t>Helicina</t>
  </si>
  <si>
    <t>Helicina orbiculata</t>
  </si>
  <si>
    <t>Basommatophora</t>
  </si>
  <si>
    <t>Helisoma</t>
  </si>
  <si>
    <t>Helisoma anceps</t>
  </si>
  <si>
    <t>Superfam.: Helicoidea</t>
  </si>
  <si>
    <t>Linisa</t>
  </si>
  <si>
    <t>Linisa texasiana</t>
  </si>
  <si>
    <t>Sorbeoconcha</t>
  </si>
  <si>
    <t>Melanoides</t>
  </si>
  <si>
    <t>Melanoides tuberculata</t>
  </si>
  <si>
    <t>Menetus</t>
  </si>
  <si>
    <t>Menetus dilatatus</t>
  </si>
  <si>
    <t>Physa</t>
  </si>
  <si>
    <t>Physa marmorata</t>
  </si>
  <si>
    <t>R1?</t>
  </si>
  <si>
    <t>Physella</t>
  </si>
  <si>
    <t>Physella virgata</t>
  </si>
  <si>
    <t>Pisidum</t>
  </si>
  <si>
    <t>Planorbula</t>
  </si>
  <si>
    <t>Pomatopsis</t>
  </si>
  <si>
    <t>Pseudosuccinea</t>
  </si>
  <si>
    <t>G2</t>
  </si>
  <si>
    <t>Superfam.: Pupilloidea</t>
  </si>
  <si>
    <t>Strobilops</t>
  </si>
  <si>
    <t>Strobilops texasiana</t>
  </si>
  <si>
    <t>Superfam.: Valvatoidea</t>
  </si>
  <si>
    <t>Valvata</t>
  </si>
  <si>
    <t>Trichoptera</t>
  </si>
  <si>
    <t>Cheumatopsyche</t>
  </si>
  <si>
    <t>100*</t>
  </si>
  <si>
    <t>Metricia</t>
  </si>
  <si>
    <t>Nectopsyche</t>
  </si>
  <si>
    <t>Philopotamidae</t>
  </si>
  <si>
    <t>Potamyia</t>
  </si>
  <si>
    <t>Smicridia</t>
  </si>
  <si>
    <t>Chimarra</t>
  </si>
  <si>
    <t>Hydropsyche</t>
  </si>
  <si>
    <t>Hydroptilidae</t>
  </si>
  <si>
    <t>Metrichia</t>
  </si>
  <si>
    <t>???</t>
  </si>
  <si>
    <t>Alisotricha</t>
  </si>
  <si>
    <t>A. arizonica</t>
  </si>
  <si>
    <t>Leptoceridae</t>
  </si>
  <si>
    <t>Leptonema</t>
  </si>
  <si>
    <t>Stactobiella</t>
  </si>
  <si>
    <r>
      <rPr>
        <sz val="11"/>
        <color theme="1"/>
        <rFont val="Calibri"/>
        <family val="2"/>
        <scheme val="minor"/>
      </rPr>
      <t xml:space="preserve">1 </t>
    </r>
    <r>
      <rPr>
        <i/>
        <sz val="11"/>
        <color theme="1"/>
        <rFont val="Calibri"/>
        <family val="2"/>
        <scheme val="minor"/>
      </rPr>
      <t>Cheumatopsych</t>
    </r>
    <r>
      <rPr>
        <sz val="11"/>
        <color theme="1"/>
        <rFont val="Calibri"/>
        <family val="2"/>
        <scheme val="minor"/>
      </rPr>
      <t xml:space="preserve"> + 1? Pupa</t>
    </r>
  </si>
  <si>
    <t>Hemiptera</t>
  </si>
  <si>
    <t>Rhagovelia</t>
  </si>
  <si>
    <t>Hebrus</t>
  </si>
  <si>
    <t>Synaptonecta</t>
  </si>
  <si>
    <t>Glaenocorsia</t>
  </si>
  <si>
    <t>Pelocoris</t>
  </si>
  <si>
    <t>Limnocoris</t>
  </si>
  <si>
    <t>Trepobates</t>
  </si>
  <si>
    <t>Neoplea</t>
  </si>
  <si>
    <t>Lipogomphus</t>
  </si>
  <si>
    <t>Rheumatobates</t>
  </si>
  <si>
    <t>Belastoma</t>
  </si>
  <si>
    <t>Morphocorixa</t>
  </si>
  <si>
    <t>Limnoporus</t>
  </si>
  <si>
    <t>Mesovelia</t>
  </si>
  <si>
    <t>Ranatra</t>
  </si>
  <si>
    <t>Microvelia</t>
  </si>
  <si>
    <t>Ephemeroptera</t>
  </si>
  <si>
    <t>Stenonema</t>
  </si>
  <si>
    <t>Stenonema femoratum</t>
  </si>
  <si>
    <t>Brachycerus</t>
  </si>
  <si>
    <t>?</t>
  </si>
  <si>
    <t>Family: Baetidae</t>
  </si>
  <si>
    <t>Cercobrachys</t>
  </si>
  <si>
    <t>Ameletus</t>
  </si>
  <si>
    <t>Baetodes</t>
  </si>
  <si>
    <t>Isonychia</t>
  </si>
  <si>
    <t>Camelobaetidius</t>
  </si>
  <si>
    <t>Baetis</t>
  </si>
  <si>
    <t>Family: Isonychiidae</t>
  </si>
  <si>
    <t>Farrodes</t>
  </si>
  <si>
    <t>??? (Adult)</t>
  </si>
  <si>
    <t>Siphlonurus</t>
  </si>
  <si>
    <t>Ametropus</t>
  </si>
  <si>
    <t>Fallceon</t>
  </si>
  <si>
    <t>Caenis</t>
  </si>
  <si>
    <t>Pseudocloeon</t>
  </si>
  <si>
    <t>Leptohyphes</t>
  </si>
  <si>
    <t>Plauditis</t>
  </si>
  <si>
    <t>Centroptilum</t>
  </si>
  <si>
    <t>Cloeon</t>
  </si>
  <si>
    <t>Procloeon</t>
  </si>
  <si>
    <t>Odonata</t>
  </si>
  <si>
    <t>Brechmorhoga</t>
  </si>
  <si>
    <t>Neoneura</t>
  </si>
  <si>
    <t>Erpetogomphus</t>
  </si>
  <si>
    <t>Argia</t>
  </si>
  <si>
    <t>Amphiagrion</t>
  </si>
  <si>
    <t>Chromagrion</t>
  </si>
  <si>
    <t>1+1</t>
  </si>
  <si>
    <t>Calopteryx + Chromagrion</t>
  </si>
  <si>
    <t>Hetaerina</t>
  </si>
  <si>
    <t>Erythemis</t>
  </si>
  <si>
    <t>Coleoptera</t>
  </si>
  <si>
    <t>Peltodytes</t>
  </si>
  <si>
    <t>Hydrobius</t>
  </si>
  <si>
    <t>Stenelmis</t>
  </si>
  <si>
    <t>Macronychus</t>
  </si>
  <si>
    <t>3--</t>
  </si>
  <si>
    <t>Subfam.: Sphaeridiinae</t>
  </si>
  <si>
    <t>Neoelmis</t>
  </si>
  <si>
    <t>Cyphon</t>
  </si>
  <si>
    <t>Hydrophilinae</t>
  </si>
  <si>
    <t>Hydraena</t>
  </si>
  <si>
    <t>Macrelmis + ?</t>
  </si>
  <si>
    <t>Berosus</t>
  </si>
  <si>
    <t>Dubiraphia</t>
  </si>
  <si>
    <t>Ancyronyx</t>
  </si>
  <si>
    <t>Heterelmis</t>
  </si>
  <si>
    <t>Scirtes</t>
  </si>
  <si>
    <t>Elodes</t>
  </si>
  <si>
    <t>Gyretes</t>
  </si>
  <si>
    <t>total cells</t>
  </si>
  <si>
    <t># cells to 100</t>
  </si>
  <si>
    <t>additional cells to 300</t>
  </si>
  <si>
    <t>PDC</t>
  </si>
  <si>
    <t>PLC</t>
  </si>
  <si>
    <t># bugs in 100 ct</t>
  </si>
  <si>
    <t># bugs in 300 ct</t>
  </si>
  <si>
    <t>Truncatelloidea</t>
  </si>
  <si>
    <t>Planorboidea</t>
  </si>
  <si>
    <t>Helicinoidea</t>
  </si>
  <si>
    <t>Lymnaeoidea</t>
  </si>
  <si>
    <t>Rissooidea</t>
  </si>
  <si>
    <t>Viviparoidea</t>
  </si>
  <si>
    <t>Valvatoidea</t>
  </si>
  <si>
    <t>Pupilloidea</t>
  </si>
  <si>
    <t>Family</t>
  </si>
  <si>
    <t>gastropoda</t>
  </si>
  <si>
    <t>Macrelmis</t>
  </si>
  <si>
    <t>Calopteryx</t>
  </si>
  <si>
    <t>kadiakensis</t>
  </si>
  <si>
    <t>tentaculata</t>
  </si>
  <si>
    <t>rivularis</t>
  </si>
  <si>
    <t>orbiculata</t>
  </si>
  <si>
    <t>tuberculata</t>
  </si>
  <si>
    <t>arizonica</t>
  </si>
  <si>
    <t>virgata</t>
  </si>
  <si>
    <t>dilatatus</t>
  </si>
  <si>
    <t>femoratum</t>
  </si>
  <si>
    <t>texasiana</t>
  </si>
  <si>
    <t>marmorata</t>
  </si>
  <si>
    <t>anceps</t>
  </si>
  <si>
    <t>site.code</t>
  </si>
  <si>
    <t>cell</t>
  </si>
  <si>
    <t>box</t>
  </si>
  <si>
    <t>collection.date</t>
  </si>
  <si>
    <t>bug.count</t>
  </si>
  <si>
    <t>total.cells</t>
  </si>
  <si>
    <t>cells.to.100</t>
  </si>
  <si>
    <t>additional.cells.to.300</t>
  </si>
  <si>
    <t>total.to.100</t>
  </si>
  <si>
    <t>total.to.300</t>
  </si>
  <si>
    <t>abundance</t>
  </si>
  <si>
    <t>Row Labels</t>
  </si>
  <si>
    <t>(blank)</t>
  </si>
  <si>
    <t>Grand Total</t>
  </si>
  <si>
    <t>Column Labels</t>
  </si>
  <si>
    <t>Alisotricha.arizonica</t>
  </si>
  <si>
    <t>Bithynia.tentaculata</t>
  </si>
  <si>
    <t>Ferrissia.rivularis</t>
  </si>
  <si>
    <t>Helicina.orbiculata</t>
  </si>
  <si>
    <t>Helisoma.anceps</t>
  </si>
  <si>
    <t>Linisa.texasiana</t>
  </si>
  <si>
    <t>Melanoides.tuberculata</t>
  </si>
  <si>
    <t>Menetus.dilatatus</t>
  </si>
  <si>
    <t>Palaemonetes.kadiakensis</t>
  </si>
  <si>
    <t>Physa.marmorata</t>
  </si>
  <si>
    <t>Physella.virgata</t>
  </si>
  <si>
    <t>Stenonema.femoratum</t>
  </si>
  <si>
    <t>Strobilops.texasiana</t>
  </si>
  <si>
    <t>Sum of abundance</t>
  </si>
  <si>
    <t>cells.picked.to300</t>
  </si>
  <si>
    <t>cells.picked</t>
  </si>
  <si>
    <t>picked.total</t>
  </si>
  <si>
    <t>USGS.gauge</t>
  </si>
  <si>
    <t>total.per.sq.meter</t>
  </si>
  <si>
    <t>Calculate abundance of each species per square meter</t>
  </si>
  <si>
    <t>Pasted sums from pivot table</t>
  </si>
  <si>
    <t xml:space="preserve"> Sphaeridiinae</t>
  </si>
  <si>
    <t>Isonychiidae</t>
  </si>
  <si>
    <t>Sphaeridiinae</t>
  </si>
  <si>
    <t>Plauditus</t>
  </si>
  <si>
    <t>Baetidae</t>
  </si>
  <si>
    <t>ct.per.sq.m</t>
  </si>
  <si>
    <t>genus species</t>
  </si>
  <si>
    <t>Alisotrichia</t>
  </si>
  <si>
    <t>Belostoma</t>
  </si>
  <si>
    <t>Glaenocorisa</t>
  </si>
  <si>
    <t>METRICA</t>
  </si>
  <si>
    <t>Pisidium</t>
  </si>
  <si>
    <t>POMATOPSIS</t>
  </si>
  <si>
    <t>Rissooidea Pomatiopsis</t>
  </si>
  <si>
    <t>SMICRIDeA</t>
  </si>
  <si>
    <t>total identified</t>
  </si>
  <si>
    <t>est.i.per.sqm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</si>
</sst>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1" xfId="0" applyFont="1" applyFill="1" applyBorder="1"/>
    <xf numFmtId="0" fontId="1" fillId="2" borderId="0" xfId="0" applyFont="1" applyFill="1"/>
    <xf numFmtId="0" fontId="0" fillId="2" borderId="0" xfId="0" applyFont="1" applyFill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2" xfId="0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697.861940046299" createdVersion="6" refreshedVersion="6" minRefreshableVersion="3" recordCount="320" xr:uid="{6A17F3FE-5B6B-446D-AA55-0448F8E0A1B1}">
  <cacheSource type="worksheet">
    <worksheetSource ref="A1:U1048576" sheet="clean.data"/>
  </cacheSource>
  <cacheFields count="19">
    <cacheField name="box" numFmtId="0">
      <sharedItems containsString="0" containsBlank="1" containsNumber="1" containsInteger="1" minValue="1" maxValue="8"/>
    </cacheField>
    <cacheField name="cell" numFmtId="0">
      <sharedItems containsBlank="1"/>
    </cacheField>
    <cacheField name="site.code" numFmtId="0">
      <sharedItems containsBlank="1" count="14">
        <s v="AR"/>
        <s v="BBW"/>
        <s v="BC"/>
        <s v="CC"/>
        <s v="GC"/>
        <s v="MC"/>
        <s v="MR"/>
        <s v="OSO"/>
        <s v="PBW"/>
        <s v="PDC"/>
        <s v="PLC"/>
        <s v="SFC"/>
        <s v="TRC"/>
        <m/>
      </sharedItems>
    </cacheField>
    <cacheField name="collection.date" numFmtId="0">
      <sharedItems containsNonDate="0" containsDate="1" containsString="0" containsBlank="1" minDate="2017-03-12T00:00:00" maxDate="2017-04-13T00:00:00" count="11">
        <d v="2017-03-14T00:00:00"/>
        <d v="2017-03-13T00:00:00"/>
        <d v="2017-04-02T00:00:00"/>
        <d v="2017-03-12T00:00:00"/>
        <d v="2017-03-16T00:00:00"/>
        <d v="2017-03-22T00:00:00"/>
        <m/>
        <d v="2017-04-03T00:00:00" u="1"/>
        <d v="2017-03-15T00:00:00" u="1"/>
        <d v="2017-04-12T00:00:00" u="1"/>
        <d v="2017-04-04T00:00:00" u="1"/>
      </sharedItems>
      <fieldGroup par="18"/>
    </cacheField>
    <cacheField name="bug.count" numFmtId="0">
      <sharedItems containsString="0" containsBlank="1" containsNumber="1" containsInteger="1" minValue="100" maxValue="300"/>
    </cacheField>
    <cacheField name="total.cells" numFmtId="0">
      <sharedItems containsString="0" containsBlank="1" containsNumber="1" containsInteger="1" minValue="32" maxValue="64" count="3">
        <n v="64"/>
        <n v="32"/>
        <m/>
      </sharedItems>
    </cacheField>
    <cacheField name="cells.to.100" numFmtId="0">
      <sharedItems containsString="0" containsBlank="1" containsNumber="1" containsInteger="1" minValue="3" maxValue="20"/>
    </cacheField>
    <cacheField name="additional.cells.to.300" numFmtId="0">
      <sharedItems containsString="0" containsBlank="1" containsNumber="1" containsInteger="1" minValue="3" maxValue="44"/>
    </cacheField>
    <cacheField name="cells.picked.to300" numFmtId="0">
      <sharedItems containsString="0" containsBlank="1" containsNumber="1" containsInteger="1" minValue="6" maxValue="64" count="11">
        <n v="10"/>
        <n v="11"/>
        <n v="21"/>
        <n v="32"/>
        <n v="12"/>
        <n v="22"/>
        <n v="15"/>
        <n v="18"/>
        <n v="64"/>
        <n v="6"/>
        <m/>
      </sharedItems>
    </cacheField>
    <cacheField name="total.to.100" numFmtId="0">
      <sharedItems containsString="0" containsBlank="1" containsNumber="1" containsInteger="1" minValue="101" maxValue="133"/>
    </cacheField>
    <cacheField name="total.to.300" numFmtId="0">
      <sharedItems containsString="0" containsBlank="1" containsNumber="1" containsInteger="1" minValue="211" maxValue="323" count="13">
        <n v="304"/>
        <n v="301"/>
        <n v="211"/>
        <n v="212"/>
        <n v="317"/>
        <n v="303"/>
        <n v="323"/>
        <n v="311"/>
        <n v="263"/>
        <n v="316"/>
        <n v="307"/>
        <n v="310"/>
        <m/>
      </sharedItems>
    </cacheField>
    <cacheField name="abundance" numFmtId="0">
      <sharedItems containsString="0" containsBlank="1" containsNumber="1" containsInteger="1" minValue="1" maxValue="132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 count="104">
        <s v="Ameletus"/>
        <s v="Argia"/>
        <s v="Baetis"/>
        <s v="Bithynia"/>
        <s v="Brechmorhoga"/>
        <s v="Camelobaetidius"/>
        <s v="Cercobrachys"/>
        <s v="Cheumatopsyche"/>
        <s v="Chimarra"/>
        <s v="Corbicula"/>
        <s v="Dubiraphia"/>
        <m/>
        <s v="Erpetogomphus"/>
        <s v="Isonychiidae"/>
        <s v="Farrodes"/>
        <s v="Ferrissia"/>
        <s v="Gammarus"/>
        <s v="Helicina"/>
        <s v="Hyalella"/>
        <s v="Hydropsyche"/>
        <s v="Isonychia"/>
        <s v="Lipogomphus"/>
        <s v="Macrelmis"/>
        <s v="Melanoides"/>
        <s v="Metricia"/>
        <s v="Nectopsyche"/>
        <s v="Neoplea"/>
        <s v="Palaemonetes"/>
        <s v="Philopotamidae"/>
        <s v="Physella"/>
        <s v="Rhagovelia"/>
        <s v="Rheumatobates"/>
        <s v="Stenelmis"/>
        <s v="Alisotricha"/>
        <s v="Baetodes"/>
        <s v="Caenis"/>
        <s v="Fallceon"/>
        <s v="Peltodytes"/>
        <s v="Plauditus"/>
        <s v="Pseudosuccinea"/>
        <s v="Belastoma"/>
        <s v="Brachycerus"/>
        <s v="Leptohyphes"/>
        <s v="Ametropus"/>
        <s v="Amnicola"/>
        <s v="Berosus"/>
        <s v="Caecidotea"/>
        <s v="Campeloma"/>
        <s v="Glaenocorsia"/>
        <s v="Gyraulus"/>
        <s v="Hydrobius"/>
        <s v="Menetus"/>
        <s v="Morphocorixa"/>
        <s v="Orconectes"/>
        <s v="Physa"/>
        <s v="Smicridia"/>
        <s v="Synaptonecta"/>
        <s v="Valvata"/>
        <s v="Ancyronyx"/>
        <s v="Cyphon"/>
        <s v="Elodes"/>
        <s v="Macronychus"/>
        <s v="Pisidum"/>
        <s v="Stenonema"/>
        <s v="Amphiagrion"/>
        <s v="Biomphalaria"/>
        <s v="Centroptilum"/>
        <s v="Erythemis"/>
        <s v="Hydraena"/>
        <s v="Hydrophilinae"/>
        <s v="Hydroptilidae"/>
        <s v="Mesovelia"/>
        <s v="Ranatra"/>
        <s v="Calopteryx"/>
        <s v="Chromagrion"/>
        <s v="Fossaria"/>
        <s v="Gyretes"/>
        <s v="Heterelmis"/>
        <s v="Leptoceridae"/>
        <s v="Limnocoris"/>
        <s v="Linisa"/>
        <s v="Pelocoris"/>
        <s v="Procloeon"/>
        <s v="Scirtes"/>
        <s v="Trepobates"/>
        <s v="Neoelmis"/>
        <s v="Planorbula"/>
        <s v="Potamyia"/>
        <s v="Sphaeridiinae"/>
        <s v="Cloeon"/>
        <s v="Hetaerina"/>
        <s v="Neoneura"/>
        <s v="Pseudocloeon"/>
        <s v="Baetidae"/>
        <s v="Helisoma"/>
        <s v="Limnoporus"/>
        <s v="Metrichia"/>
        <s v="Microvelia"/>
        <s v="Strobilops"/>
        <s v="Stactobiella"/>
        <s v="Hebrus"/>
        <s v="Leptonema"/>
        <s v="Siphlonurus"/>
        <s v="Pomatopsis"/>
      </sharedItems>
    </cacheField>
    <cacheField name="Species" numFmtId="0">
      <sharedItems containsBlank="1"/>
    </cacheField>
    <cacheField name="genus.species" numFmtId="0">
      <sharedItems containsBlank="1" count="114">
        <s v="Ameletus"/>
        <s v="Argia"/>
        <s v="Baetis"/>
        <s v="Bithynia.tentaculata"/>
        <s v="Brechmorhoga"/>
        <s v="Camelobaetidius"/>
        <s v="Cercobrachys"/>
        <s v="Cheumatopsyche"/>
        <s v="Chimarra"/>
        <s v="Corbicula"/>
        <s v="Dubiraphia"/>
        <m/>
        <s v="Erpetogomphus"/>
        <s v="Isonychiidae"/>
        <s v="Farrodes"/>
        <s v="Ferrissia.rivularis"/>
        <s v="Gammarus"/>
        <s v="Helicina.orbiculata"/>
        <s v="Hyalella"/>
        <s v="Hydropsyche"/>
        <s v="Isonychia"/>
        <s v="Lipogomphus"/>
        <s v="Macrelmis"/>
        <s v="Melanoides.tuberculata"/>
        <s v="Metricia"/>
        <s v="Nectopsyche"/>
        <s v="Neoplea"/>
        <s v="Palaemonetes.kadiakensis"/>
        <s v="Philopotamidae"/>
        <s v="Physella"/>
        <s v="Rhagovelia"/>
        <s v="Rheumatobates"/>
        <s v="Stenelmis"/>
        <s v="Alisotricha.arizonica"/>
        <s v="Baetodes"/>
        <s v="Caenis"/>
        <s v="Fallceon"/>
        <s v="Peltodytes"/>
        <s v="Plauditus"/>
        <s v="Pseudosuccinea"/>
        <s v="Belastoma"/>
        <s v="Bithynia"/>
        <s v="Brachycerus"/>
        <s v="Leptohyphes"/>
        <s v="Physella.virgata"/>
        <s v="Ametropus"/>
        <s v="Amnicola"/>
        <s v="Berosus"/>
        <s v="Caecidotea"/>
        <s v="Campeloma"/>
        <s v="Glaenocorsia"/>
        <s v="Gyraulus"/>
        <s v="Hydrobius"/>
        <s v="Menetus.dilatatus"/>
        <s v="Morphocorixa"/>
        <s v="Orconectes"/>
        <s v="Physa"/>
        <s v="Smicridia"/>
        <s v="Synaptonecta"/>
        <s v="Valvata"/>
        <s v="Ancyronyx"/>
        <s v="Cyphon"/>
        <s v="Elodes"/>
        <s v="Macronychus"/>
        <s v="Pisidum"/>
        <s v="Stenonema.femoratum"/>
        <s v="Amphiagrion"/>
        <s v="Biomphalaria"/>
        <s v="Centroptilum"/>
        <s v="Erythemis"/>
        <s v="Hydraena"/>
        <s v="Hydrophilinae"/>
        <s v="Hydroptilidae"/>
        <s v="Mesovelia"/>
        <s v="Ranatra"/>
        <s v="Calopteryx"/>
        <s v="Chromagrion"/>
        <s v="Fossaria"/>
        <s v="Gyretes"/>
        <s v="Heterelmis"/>
        <s v="Leptoceridae"/>
        <s v="Limnocoris"/>
        <s v="Linisa.texasiana"/>
        <s v="Pelocoris"/>
        <s v="Physa.marmorata"/>
        <s v="Procloeon"/>
        <s v="Scirtes"/>
        <s v="Trepobates"/>
        <s v="Neoelmis"/>
        <s v="Planorbula"/>
        <s v="Potamyia"/>
        <s v="Sphaeridiinae"/>
        <s v="Cloeon"/>
        <s v="Hetaerina"/>
        <s v="Neoneura"/>
        <s v="Pseudocloeon"/>
        <s v="Baetidae"/>
        <s v="Helisoma"/>
        <s v="Limnoporus"/>
        <s v="Metrichia"/>
        <s v="Microvelia"/>
        <s v="Strobilops.texasiana"/>
        <s v="Helisoma.anceps"/>
        <s v="Stactobiella"/>
        <s v="Hebrus"/>
        <s v="Leptonema"/>
        <s v="Siphlonurus"/>
        <s v="Pomatopsis"/>
        <s v="Plauditis" u="1"/>
        <s v="Ephemeroptera" u="1"/>
        <s v="Family: Isonychiidae" u="1"/>
        <s v="Family: Baetidae" u="1"/>
        <s v="Trichoptera" u="1"/>
        <s v="Subfam.: Sphaeridiinae" u="1"/>
      </sharedItems>
    </cacheField>
    <cacheField name="Days (collection.date)" numFmtId="0" databaseField="0">
      <fieldGroup base="3">
        <rangePr groupBy="days" startDate="2017-03-12T00:00:00" endDate="2017-04-03T00:00:00"/>
        <groupItems count="368">
          <s v="&lt;3/12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/2017"/>
        </groupItems>
      </fieldGroup>
    </cacheField>
    <cacheField name="Months (collection.date)" numFmtId="0" databaseField="0">
      <fieldGroup base="3">
        <rangePr groupBy="months" startDate="2017-03-12T00:00:00" endDate="2017-04-03T00:00:00"/>
        <groupItems count="14">
          <s v="&lt;3/1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3"/>
    <s v="B3"/>
    <x v="0"/>
    <x v="0"/>
    <n v="100"/>
    <x v="0"/>
    <n v="3"/>
    <n v="7"/>
    <x v="0"/>
    <n v="102"/>
    <x v="0"/>
    <n v="11"/>
    <s v="Ephemeroptera"/>
    <m/>
    <x v="0"/>
    <m/>
    <x v="0"/>
  </r>
  <r>
    <n v="3"/>
    <s v="C3"/>
    <x v="0"/>
    <x v="0"/>
    <n v="300"/>
    <x v="0"/>
    <n v="3"/>
    <n v="7"/>
    <x v="0"/>
    <n v="102"/>
    <x v="0"/>
    <n v="8"/>
    <s v="Ephemeroptera"/>
    <m/>
    <x v="0"/>
    <m/>
    <x v="0"/>
  </r>
  <r>
    <n v="5"/>
    <s v="B6"/>
    <x v="0"/>
    <x v="0"/>
    <n v="100"/>
    <x v="0"/>
    <n v="3"/>
    <n v="7"/>
    <x v="0"/>
    <n v="102"/>
    <x v="0"/>
    <n v="2"/>
    <s v="Odonata"/>
    <m/>
    <x v="1"/>
    <m/>
    <x v="1"/>
  </r>
  <r>
    <n v="5"/>
    <s v="C2"/>
    <x v="0"/>
    <x v="0"/>
    <n v="300"/>
    <x v="0"/>
    <n v="3"/>
    <n v="7"/>
    <x v="0"/>
    <n v="102"/>
    <x v="0"/>
    <n v="6"/>
    <s v="Odonata"/>
    <m/>
    <x v="1"/>
    <m/>
    <x v="1"/>
  </r>
  <r>
    <n v="3"/>
    <s v="B5"/>
    <x v="0"/>
    <x v="0"/>
    <n v="100"/>
    <x v="0"/>
    <n v="3"/>
    <n v="7"/>
    <x v="0"/>
    <n v="102"/>
    <x v="0"/>
    <n v="16"/>
    <s v="Ephemeroptera"/>
    <m/>
    <x v="2"/>
    <m/>
    <x v="2"/>
  </r>
  <r>
    <n v="3"/>
    <s v="D1"/>
    <x v="0"/>
    <x v="0"/>
    <n v="300"/>
    <x v="0"/>
    <n v="3"/>
    <n v="7"/>
    <x v="0"/>
    <n v="102"/>
    <x v="0"/>
    <n v="47"/>
    <s v="Ephemeroptera"/>
    <m/>
    <x v="2"/>
    <m/>
    <x v="2"/>
  </r>
  <r>
    <n v="7"/>
    <s v="E7"/>
    <x v="0"/>
    <x v="0"/>
    <n v="300"/>
    <x v="0"/>
    <n v="3"/>
    <n v="7"/>
    <x v="0"/>
    <n v="102"/>
    <x v="0"/>
    <n v="1"/>
    <s v="gastropoda"/>
    <s v="Truncatelloidea"/>
    <x v="3"/>
    <s v="tentaculata"/>
    <x v="3"/>
  </r>
  <r>
    <n v="5"/>
    <s v="C3"/>
    <x v="0"/>
    <x v="0"/>
    <n v="300"/>
    <x v="0"/>
    <n v="3"/>
    <n v="7"/>
    <x v="0"/>
    <n v="102"/>
    <x v="0"/>
    <n v="5"/>
    <s v="Odonata"/>
    <m/>
    <x v="4"/>
    <m/>
    <x v="4"/>
  </r>
  <r>
    <n v="3"/>
    <s v="B4"/>
    <x v="0"/>
    <x v="0"/>
    <n v="100"/>
    <x v="0"/>
    <n v="3"/>
    <n v="7"/>
    <x v="0"/>
    <n v="102"/>
    <x v="0"/>
    <n v="6"/>
    <s v="Ephemeroptera"/>
    <m/>
    <x v="5"/>
    <m/>
    <x v="5"/>
  </r>
  <r>
    <n v="3"/>
    <s v="C2"/>
    <x v="0"/>
    <x v="0"/>
    <n v="300"/>
    <x v="0"/>
    <n v="3"/>
    <n v="7"/>
    <x v="0"/>
    <n v="102"/>
    <x v="0"/>
    <n v="8"/>
    <s v="Ephemeroptera"/>
    <m/>
    <x v="5"/>
    <m/>
    <x v="5"/>
  </r>
  <r>
    <n v="3"/>
    <s v="B2"/>
    <x v="0"/>
    <x v="0"/>
    <n v="100"/>
    <x v="0"/>
    <n v="3"/>
    <n v="7"/>
    <x v="0"/>
    <n v="102"/>
    <x v="0"/>
    <n v="15"/>
    <s v="Ephemeroptera"/>
    <m/>
    <x v="6"/>
    <m/>
    <x v="6"/>
  </r>
  <r>
    <n v="3"/>
    <s v="C1"/>
    <x v="0"/>
    <x v="0"/>
    <n v="300"/>
    <x v="0"/>
    <n v="3"/>
    <n v="7"/>
    <x v="0"/>
    <n v="102"/>
    <x v="0"/>
    <n v="2"/>
    <s v="Ephemeroptera"/>
    <m/>
    <x v="6"/>
    <m/>
    <x v="6"/>
  </r>
  <r>
    <n v="1"/>
    <s v="A2"/>
    <x v="0"/>
    <x v="0"/>
    <n v="100"/>
    <x v="0"/>
    <n v="3"/>
    <n v="7"/>
    <x v="0"/>
    <n v="102"/>
    <x v="0"/>
    <n v="8"/>
    <s v="Trichoptera"/>
    <m/>
    <x v="7"/>
    <m/>
    <x v="7"/>
  </r>
  <r>
    <n v="1"/>
    <s v="B6"/>
    <x v="0"/>
    <x v="0"/>
    <n v="100"/>
    <x v="0"/>
    <n v="3"/>
    <n v="7"/>
    <x v="0"/>
    <n v="102"/>
    <x v="0"/>
    <n v="1"/>
    <s v="Trichoptera"/>
    <m/>
    <x v="7"/>
    <m/>
    <x v="7"/>
  </r>
  <r>
    <n v="1"/>
    <s v="C1"/>
    <x v="0"/>
    <x v="0"/>
    <n v="300"/>
    <x v="0"/>
    <n v="3"/>
    <n v="7"/>
    <x v="0"/>
    <n v="102"/>
    <x v="0"/>
    <n v="1"/>
    <s v="Trichoptera"/>
    <m/>
    <x v="7"/>
    <m/>
    <x v="7"/>
  </r>
  <r>
    <n v="1"/>
    <s v="B4"/>
    <x v="0"/>
    <x v="0"/>
    <n v="100"/>
    <x v="0"/>
    <n v="3"/>
    <n v="7"/>
    <x v="0"/>
    <n v="102"/>
    <x v="0"/>
    <n v="1"/>
    <s v="Trichoptera"/>
    <m/>
    <x v="8"/>
    <m/>
    <x v="8"/>
  </r>
  <r>
    <n v="7"/>
    <s v="E6"/>
    <x v="0"/>
    <x v="0"/>
    <n v="300"/>
    <x v="0"/>
    <n v="3"/>
    <n v="7"/>
    <x v="0"/>
    <n v="102"/>
    <x v="0"/>
    <n v="1"/>
    <s v="Veneroida"/>
    <m/>
    <x v="9"/>
    <m/>
    <x v="9"/>
  </r>
  <r>
    <n v="5"/>
    <s v="E4"/>
    <x v="0"/>
    <x v="0"/>
    <n v="100"/>
    <x v="0"/>
    <n v="3"/>
    <n v="7"/>
    <x v="0"/>
    <n v="102"/>
    <x v="0"/>
    <n v="2"/>
    <s v="Coleoptera"/>
    <m/>
    <x v="10"/>
    <m/>
    <x v="10"/>
  </r>
  <r>
    <n v="3"/>
    <s v="D2"/>
    <x v="0"/>
    <x v="0"/>
    <n v="300"/>
    <x v="0"/>
    <n v="3"/>
    <n v="7"/>
    <x v="0"/>
    <n v="102"/>
    <x v="0"/>
    <n v="1"/>
    <s v="Ephemeroptera"/>
    <m/>
    <x v="11"/>
    <m/>
    <x v="11"/>
  </r>
  <r>
    <n v="5"/>
    <s v="B7"/>
    <x v="0"/>
    <x v="0"/>
    <n v="100"/>
    <x v="0"/>
    <n v="3"/>
    <n v="7"/>
    <x v="0"/>
    <n v="102"/>
    <x v="0"/>
    <n v="6"/>
    <s v="Odonata"/>
    <m/>
    <x v="12"/>
    <m/>
    <x v="12"/>
  </r>
  <r>
    <n v="5"/>
    <s v="C1"/>
    <x v="0"/>
    <x v="0"/>
    <n v="300"/>
    <x v="0"/>
    <n v="3"/>
    <n v="7"/>
    <x v="0"/>
    <n v="102"/>
    <x v="0"/>
    <n v="7"/>
    <s v="Odonata"/>
    <m/>
    <x v="12"/>
    <m/>
    <x v="12"/>
  </r>
  <r>
    <n v="3"/>
    <s v="B6"/>
    <x v="0"/>
    <x v="0"/>
    <n v="300"/>
    <x v="0"/>
    <n v="3"/>
    <n v="7"/>
    <x v="0"/>
    <n v="102"/>
    <x v="0"/>
    <n v="3"/>
    <s v="Ephemeroptera"/>
    <m/>
    <x v="13"/>
    <m/>
    <x v="13"/>
  </r>
  <r>
    <n v="3"/>
    <s v="B7"/>
    <x v="0"/>
    <x v="0"/>
    <n v="300"/>
    <x v="0"/>
    <n v="3"/>
    <n v="7"/>
    <x v="0"/>
    <n v="102"/>
    <x v="0"/>
    <n v="21"/>
    <s v="Ephemeroptera"/>
    <m/>
    <x v="14"/>
    <m/>
    <x v="14"/>
  </r>
  <r>
    <n v="7"/>
    <s v="E3"/>
    <x v="0"/>
    <x v="0"/>
    <n v="100"/>
    <x v="0"/>
    <n v="3"/>
    <n v="7"/>
    <x v="0"/>
    <n v="102"/>
    <x v="0"/>
    <n v="2"/>
    <s v="gastropoda"/>
    <s v="Planorboidea"/>
    <x v="15"/>
    <s v="rivularis"/>
    <x v="15"/>
  </r>
  <r>
    <n v="8"/>
    <s v="B7"/>
    <x v="0"/>
    <x v="0"/>
    <n v="100"/>
    <x v="0"/>
    <n v="3"/>
    <n v="7"/>
    <x v="0"/>
    <n v="102"/>
    <x v="0"/>
    <n v="2"/>
    <s v="Amphipoda"/>
    <m/>
    <x v="16"/>
    <m/>
    <x v="16"/>
  </r>
  <r>
    <n v="7"/>
    <s v="E4"/>
    <x v="0"/>
    <x v="0"/>
    <n v="100"/>
    <x v="0"/>
    <n v="3"/>
    <n v="7"/>
    <x v="0"/>
    <n v="102"/>
    <x v="0"/>
    <n v="1"/>
    <s v="gastropoda"/>
    <s v="Helicinoidea"/>
    <x v="17"/>
    <s v="orbiculata"/>
    <x v="17"/>
  </r>
  <r>
    <n v="8"/>
    <s v="D7"/>
    <x v="0"/>
    <x v="0"/>
    <n v="300"/>
    <x v="0"/>
    <n v="3"/>
    <n v="7"/>
    <x v="0"/>
    <n v="102"/>
    <x v="0"/>
    <n v="4"/>
    <s v="Amphipoda"/>
    <m/>
    <x v="18"/>
    <m/>
    <x v="18"/>
  </r>
  <r>
    <n v="1"/>
    <s v="B5"/>
    <x v="0"/>
    <x v="0"/>
    <n v="100"/>
    <x v="0"/>
    <n v="3"/>
    <n v="7"/>
    <x v="0"/>
    <n v="102"/>
    <x v="0"/>
    <n v="1"/>
    <s v="Trichoptera"/>
    <m/>
    <x v="19"/>
    <m/>
    <x v="19"/>
  </r>
  <r>
    <n v="3"/>
    <s v="B1"/>
    <x v="0"/>
    <x v="0"/>
    <n v="100"/>
    <x v="0"/>
    <n v="3"/>
    <n v="7"/>
    <x v="0"/>
    <n v="102"/>
    <x v="0"/>
    <n v="3"/>
    <s v="Ephemeroptera"/>
    <m/>
    <x v="20"/>
    <m/>
    <x v="20"/>
  </r>
  <r>
    <n v="2"/>
    <s v="B4"/>
    <x v="0"/>
    <x v="0"/>
    <n v="300"/>
    <x v="0"/>
    <n v="3"/>
    <n v="7"/>
    <x v="0"/>
    <n v="102"/>
    <x v="0"/>
    <n v="1"/>
    <s v="Hemiptera"/>
    <m/>
    <x v="21"/>
    <m/>
    <x v="21"/>
  </r>
  <r>
    <n v="1"/>
    <s v="G4"/>
    <x v="0"/>
    <x v="0"/>
    <n v="300"/>
    <x v="0"/>
    <n v="3"/>
    <n v="7"/>
    <x v="0"/>
    <n v="102"/>
    <x v="0"/>
    <n v="2"/>
    <s v="Coleoptera"/>
    <m/>
    <x v="22"/>
    <m/>
    <x v="22"/>
  </r>
  <r>
    <n v="7"/>
    <s v="E2"/>
    <x v="0"/>
    <x v="0"/>
    <n v="100"/>
    <x v="0"/>
    <n v="3"/>
    <n v="7"/>
    <x v="0"/>
    <n v="102"/>
    <x v="0"/>
    <n v="11"/>
    <s v="Sorbeoconcha"/>
    <m/>
    <x v="23"/>
    <s v="tuberculata"/>
    <x v="23"/>
  </r>
  <r>
    <n v="7"/>
    <s v="E5"/>
    <x v="0"/>
    <x v="0"/>
    <n v="300"/>
    <x v="0"/>
    <n v="3"/>
    <n v="7"/>
    <x v="0"/>
    <n v="102"/>
    <x v="0"/>
    <n v="9"/>
    <s v="Sorbeoconcha"/>
    <m/>
    <x v="23"/>
    <s v="tuberculata"/>
    <x v="23"/>
  </r>
  <r>
    <n v="1"/>
    <s v="A3"/>
    <x v="0"/>
    <x v="0"/>
    <n v="100"/>
    <x v="0"/>
    <n v="3"/>
    <n v="7"/>
    <x v="0"/>
    <n v="102"/>
    <x v="0"/>
    <n v="1"/>
    <s v="Trichoptera"/>
    <m/>
    <x v="24"/>
    <m/>
    <x v="24"/>
  </r>
  <r>
    <n v="1"/>
    <s v="A4"/>
    <x v="0"/>
    <x v="0"/>
    <n v="100"/>
    <x v="0"/>
    <n v="3"/>
    <n v="7"/>
    <x v="0"/>
    <n v="102"/>
    <x v="0"/>
    <n v="4"/>
    <s v="Trichoptera"/>
    <m/>
    <x v="25"/>
    <m/>
    <x v="25"/>
  </r>
  <r>
    <n v="1"/>
    <s v="B7"/>
    <x v="0"/>
    <x v="0"/>
    <n v="100"/>
    <x v="0"/>
    <n v="3"/>
    <n v="7"/>
    <x v="0"/>
    <n v="102"/>
    <x v="0"/>
    <n v="1"/>
    <s v="Trichoptera"/>
    <m/>
    <x v="25"/>
    <m/>
    <x v="25"/>
  </r>
  <r>
    <n v="2"/>
    <s v="B3"/>
    <x v="0"/>
    <x v="0"/>
    <n v="300"/>
    <x v="0"/>
    <n v="3"/>
    <n v="7"/>
    <x v="0"/>
    <n v="102"/>
    <x v="0"/>
    <n v="1"/>
    <s v="Hemiptera"/>
    <m/>
    <x v="26"/>
    <m/>
    <x v="26"/>
  </r>
  <r>
    <n v="8"/>
    <s v="C1"/>
    <x v="0"/>
    <x v="0"/>
    <n v="100"/>
    <x v="0"/>
    <n v="3"/>
    <n v="7"/>
    <x v="0"/>
    <n v="102"/>
    <x v="0"/>
    <n v="1"/>
    <s v="Decapoda"/>
    <m/>
    <x v="27"/>
    <s v="kadiakensis"/>
    <x v="27"/>
  </r>
  <r>
    <n v="1"/>
    <s v="A5"/>
    <x v="0"/>
    <x v="0"/>
    <n v="100"/>
    <x v="0"/>
    <n v="3"/>
    <n v="7"/>
    <x v="0"/>
    <n v="102"/>
    <x v="0"/>
    <n v="1"/>
    <s v="Trichoptera"/>
    <m/>
    <x v="28"/>
    <m/>
    <x v="28"/>
  </r>
  <r>
    <n v="7"/>
    <s v="F1"/>
    <x v="0"/>
    <x v="0"/>
    <n v="300"/>
    <x v="0"/>
    <n v="3"/>
    <n v="7"/>
    <x v="0"/>
    <n v="102"/>
    <x v="0"/>
    <n v="1"/>
    <s v="gastropoda"/>
    <s v="Planorboidea"/>
    <x v="29"/>
    <m/>
    <x v="29"/>
  </r>
  <r>
    <n v="2"/>
    <s v="B2"/>
    <x v="0"/>
    <x v="0"/>
    <n v="100"/>
    <x v="0"/>
    <n v="3"/>
    <n v="7"/>
    <x v="0"/>
    <n v="102"/>
    <x v="0"/>
    <n v="2"/>
    <s v="Hemiptera"/>
    <m/>
    <x v="30"/>
    <m/>
    <x v="30"/>
  </r>
  <r>
    <n v="2"/>
    <s v="B5"/>
    <x v="0"/>
    <x v="0"/>
    <n v="300"/>
    <x v="0"/>
    <n v="3"/>
    <n v="7"/>
    <x v="0"/>
    <n v="102"/>
    <x v="0"/>
    <n v="4"/>
    <s v="Hemiptera"/>
    <m/>
    <x v="30"/>
    <m/>
    <x v="30"/>
  </r>
  <r>
    <n v="2"/>
    <s v="B6"/>
    <x v="0"/>
    <x v="0"/>
    <n v="300"/>
    <x v="0"/>
    <n v="3"/>
    <n v="7"/>
    <x v="0"/>
    <n v="102"/>
    <x v="0"/>
    <n v="2"/>
    <s v="Hemiptera"/>
    <m/>
    <x v="31"/>
    <m/>
    <x v="31"/>
  </r>
  <r>
    <n v="1"/>
    <s v="G5"/>
    <x v="0"/>
    <x v="0"/>
    <n v="100"/>
    <x v="0"/>
    <n v="3"/>
    <n v="7"/>
    <x v="0"/>
    <n v="102"/>
    <x v="0"/>
    <n v="5"/>
    <s v="Coleoptera"/>
    <m/>
    <x v="32"/>
    <m/>
    <x v="32"/>
  </r>
  <r>
    <n v="5"/>
    <s v="E5"/>
    <x v="0"/>
    <x v="0"/>
    <n v="100"/>
    <x v="0"/>
    <n v="3"/>
    <n v="7"/>
    <x v="0"/>
    <n v="102"/>
    <x v="0"/>
    <n v="14"/>
    <s v="Coleoptera"/>
    <m/>
    <x v="32"/>
    <m/>
    <x v="32"/>
  </r>
  <r>
    <n v="1"/>
    <s v="D1"/>
    <x v="1"/>
    <x v="1"/>
    <n v="300"/>
    <x v="0"/>
    <n v="4"/>
    <n v="7"/>
    <x v="1"/>
    <n v="103"/>
    <x v="0"/>
    <n v="1"/>
    <s v="Trichoptera"/>
    <m/>
    <x v="33"/>
    <s v="arizonica"/>
    <x v="33"/>
  </r>
  <r>
    <n v="3"/>
    <s v="A6"/>
    <x v="1"/>
    <x v="1"/>
    <n v="100"/>
    <x v="0"/>
    <n v="4"/>
    <n v="7"/>
    <x v="1"/>
    <n v="103"/>
    <x v="0"/>
    <n v="13"/>
    <s v="Ephemeroptera"/>
    <m/>
    <x v="0"/>
    <m/>
    <x v="0"/>
  </r>
  <r>
    <n v="3"/>
    <s v="A7"/>
    <x v="1"/>
    <x v="1"/>
    <n v="100"/>
    <x v="0"/>
    <n v="4"/>
    <n v="7"/>
    <x v="1"/>
    <n v="103"/>
    <x v="0"/>
    <n v="21"/>
    <s v="Ephemeroptera"/>
    <m/>
    <x v="34"/>
    <m/>
    <x v="34"/>
  </r>
  <r>
    <n v="7"/>
    <s v="A5"/>
    <x v="1"/>
    <x v="1"/>
    <n v="100"/>
    <x v="0"/>
    <n v="4"/>
    <n v="7"/>
    <x v="1"/>
    <n v="103"/>
    <x v="0"/>
    <n v="1"/>
    <s v="gastropoda"/>
    <s v="Truncatelloidea"/>
    <x v="3"/>
    <s v="tentaculata"/>
    <x v="3"/>
  </r>
  <r>
    <n v="3"/>
    <s v="G6"/>
    <x v="1"/>
    <x v="1"/>
    <n v="300"/>
    <x v="0"/>
    <n v="4"/>
    <n v="7"/>
    <x v="1"/>
    <n v="103"/>
    <x v="0"/>
    <n v="10"/>
    <s v="Ephemeroptera"/>
    <m/>
    <x v="35"/>
    <m/>
    <x v="35"/>
  </r>
  <r>
    <n v="3"/>
    <s v="A5"/>
    <x v="1"/>
    <x v="1"/>
    <n v="100"/>
    <x v="0"/>
    <n v="4"/>
    <n v="7"/>
    <x v="1"/>
    <n v="103"/>
    <x v="0"/>
    <n v="5"/>
    <s v="Ephemeroptera"/>
    <m/>
    <x v="6"/>
    <m/>
    <x v="6"/>
  </r>
  <r>
    <n v="1"/>
    <s v="A1"/>
    <x v="1"/>
    <x v="1"/>
    <n v="100"/>
    <x v="0"/>
    <n v="4"/>
    <n v="7"/>
    <x v="1"/>
    <n v="103"/>
    <x v="0"/>
    <n v="6"/>
    <s v="Trichoptera"/>
    <m/>
    <x v="7"/>
    <m/>
    <x v="7"/>
  </r>
  <r>
    <n v="1"/>
    <s v="D2"/>
    <x v="1"/>
    <x v="1"/>
    <n v="300"/>
    <x v="0"/>
    <n v="4"/>
    <n v="7"/>
    <x v="1"/>
    <n v="103"/>
    <x v="0"/>
    <n v="19"/>
    <s v="Trichoptera"/>
    <m/>
    <x v="7"/>
    <m/>
    <x v="7"/>
  </r>
  <r>
    <n v="7"/>
    <s v="A4"/>
    <x v="1"/>
    <x v="1"/>
    <n v="100"/>
    <x v="0"/>
    <n v="4"/>
    <n v="7"/>
    <x v="1"/>
    <n v="103"/>
    <x v="0"/>
    <n v="12"/>
    <s v="Veneroida"/>
    <m/>
    <x v="9"/>
    <m/>
    <x v="9"/>
  </r>
  <r>
    <n v="7"/>
    <s v="C1"/>
    <x v="1"/>
    <x v="1"/>
    <n v="300"/>
    <x v="0"/>
    <n v="4"/>
    <n v="7"/>
    <x v="1"/>
    <n v="103"/>
    <x v="0"/>
    <n v="6"/>
    <s v="Veneroida"/>
    <m/>
    <x v="9"/>
    <m/>
    <x v="9"/>
  </r>
  <r>
    <n v="7"/>
    <s v="D1"/>
    <x v="1"/>
    <x v="1"/>
    <n v="300"/>
    <x v="0"/>
    <n v="4"/>
    <n v="7"/>
    <x v="1"/>
    <n v="103"/>
    <x v="0"/>
    <n v="6"/>
    <s v="Veneroida"/>
    <m/>
    <x v="9"/>
    <m/>
    <x v="9"/>
  </r>
  <r>
    <n v="3"/>
    <s v="G7"/>
    <x v="1"/>
    <x v="1"/>
    <n v="300"/>
    <x v="0"/>
    <n v="4"/>
    <n v="7"/>
    <x v="1"/>
    <n v="103"/>
    <x v="0"/>
    <n v="4"/>
    <s v="Ephemeroptera"/>
    <m/>
    <x v="36"/>
    <m/>
    <x v="36"/>
  </r>
  <r>
    <n v="8"/>
    <s v="B5"/>
    <x v="1"/>
    <x v="1"/>
    <n v="300"/>
    <x v="0"/>
    <n v="4"/>
    <n v="7"/>
    <x v="1"/>
    <n v="103"/>
    <x v="0"/>
    <n v="40"/>
    <s v="Amphipoda"/>
    <m/>
    <x v="18"/>
    <m/>
    <x v="18"/>
  </r>
  <r>
    <n v="8"/>
    <s v="D4"/>
    <x v="1"/>
    <x v="1"/>
    <n v="100"/>
    <x v="0"/>
    <n v="4"/>
    <n v="7"/>
    <x v="1"/>
    <n v="103"/>
    <x v="0"/>
    <n v="17"/>
    <s v="Amphipoda"/>
    <m/>
    <x v="18"/>
    <m/>
    <x v="18"/>
  </r>
  <r>
    <n v="8"/>
    <s v="D3"/>
    <x v="1"/>
    <x v="1"/>
    <n v="100"/>
    <x v="0"/>
    <n v="4"/>
    <n v="7"/>
    <x v="1"/>
    <n v="103"/>
    <x v="0"/>
    <n v="1"/>
    <s v="Decapoda"/>
    <m/>
    <x v="27"/>
    <s v="kadiakensis"/>
    <x v="27"/>
  </r>
  <r>
    <n v="5"/>
    <s v="E1"/>
    <x v="1"/>
    <x v="1"/>
    <n v="300"/>
    <x v="0"/>
    <n v="4"/>
    <n v="7"/>
    <x v="1"/>
    <n v="103"/>
    <x v="0"/>
    <n v="1"/>
    <s v="Coleoptera"/>
    <m/>
    <x v="37"/>
    <m/>
    <x v="37"/>
  </r>
  <r>
    <n v="3"/>
    <s v="G5"/>
    <x v="1"/>
    <x v="1"/>
    <n v="300"/>
    <x v="0"/>
    <n v="4"/>
    <n v="7"/>
    <x v="1"/>
    <n v="103"/>
    <x v="0"/>
    <n v="35"/>
    <s v="Ephemeroptera"/>
    <m/>
    <x v="38"/>
    <m/>
    <x v="38"/>
  </r>
  <r>
    <n v="7"/>
    <s v="C2"/>
    <x v="1"/>
    <x v="1"/>
    <n v="300"/>
    <x v="0"/>
    <n v="4"/>
    <n v="7"/>
    <x v="1"/>
    <n v="103"/>
    <x v="0"/>
    <n v="1"/>
    <s v="gastropoda"/>
    <s v="Lymnaeoidea"/>
    <x v="39"/>
    <m/>
    <x v="39"/>
  </r>
  <r>
    <n v="2"/>
    <s v="B7"/>
    <x v="2"/>
    <x v="0"/>
    <n v="300"/>
    <x v="1"/>
    <n v="9"/>
    <n v="12"/>
    <x v="2"/>
    <n v="105"/>
    <x v="1"/>
    <n v="1"/>
    <s v="Hemiptera"/>
    <m/>
    <x v="40"/>
    <m/>
    <x v="40"/>
  </r>
  <r>
    <n v="6"/>
    <s v="F2"/>
    <x v="2"/>
    <x v="0"/>
    <n v="100"/>
    <x v="1"/>
    <n v="9"/>
    <n v="12"/>
    <x v="2"/>
    <n v="105"/>
    <x v="1"/>
    <n v="1"/>
    <s v="gastropoda"/>
    <s v="Truncatelloidea"/>
    <x v="3"/>
    <m/>
    <x v="41"/>
  </r>
  <r>
    <n v="3"/>
    <s v="F7"/>
    <x v="2"/>
    <x v="0"/>
    <n v="300"/>
    <x v="1"/>
    <n v="9"/>
    <n v="12"/>
    <x v="2"/>
    <n v="105"/>
    <x v="1"/>
    <n v="3"/>
    <s v="Ephemeroptera"/>
    <m/>
    <x v="41"/>
    <m/>
    <x v="42"/>
  </r>
  <r>
    <n v="3"/>
    <s v="E4"/>
    <x v="2"/>
    <x v="0"/>
    <n v="100"/>
    <x v="1"/>
    <n v="9"/>
    <n v="12"/>
    <x v="2"/>
    <n v="105"/>
    <x v="1"/>
    <n v="4"/>
    <s v="Ephemeroptera"/>
    <m/>
    <x v="35"/>
    <m/>
    <x v="35"/>
  </r>
  <r>
    <n v="3"/>
    <s v="G2"/>
    <x v="2"/>
    <x v="0"/>
    <n v="300"/>
    <x v="1"/>
    <n v="9"/>
    <n v="12"/>
    <x v="2"/>
    <n v="105"/>
    <x v="1"/>
    <n v="1"/>
    <s v="Ephemeroptera"/>
    <m/>
    <x v="35"/>
    <m/>
    <x v="35"/>
  </r>
  <r>
    <n v="1"/>
    <s v="C2"/>
    <x v="2"/>
    <x v="0"/>
    <n v="300"/>
    <x v="1"/>
    <n v="9"/>
    <n v="12"/>
    <x v="2"/>
    <n v="105"/>
    <x v="1"/>
    <n v="7"/>
    <s v="Trichoptera"/>
    <m/>
    <x v="7"/>
    <m/>
    <x v="7"/>
  </r>
  <r>
    <n v="3"/>
    <s v="E3"/>
    <x v="2"/>
    <x v="0"/>
    <n v="100"/>
    <x v="1"/>
    <n v="9"/>
    <n v="12"/>
    <x v="2"/>
    <n v="105"/>
    <x v="1"/>
    <n v="61"/>
    <s v="Ephemeroptera"/>
    <m/>
    <x v="36"/>
    <m/>
    <x v="36"/>
  </r>
  <r>
    <n v="8"/>
    <s v="F2"/>
    <x v="2"/>
    <x v="0"/>
    <n v="100"/>
    <x v="1"/>
    <n v="9"/>
    <n v="12"/>
    <x v="2"/>
    <n v="105"/>
    <x v="1"/>
    <n v="4"/>
    <s v="Amphipoda"/>
    <m/>
    <x v="18"/>
    <m/>
    <x v="18"/>
  </r>
  <r>
    <n v="8"/>
    <s v="F7"/>
    <x v="2"/>
    <x v="0"/>
    <n v="300"/>
    <x v="1"/>
    <n v="9"/>
    <n v="12"/>
    <x v="2"/>
    <n v="105"/>
    <x v="1"/>
    <n v="12"/>
    <s v="Amphipoda"/>
    <m/>
    <x v="18"/>
    <m/>
    <x v="18"/>
  </r>
  <r>
    <n v="3"/>
    <s v="G1"/>
    <x v="2"/>
    <x v="0"/>
    <n v="300"/>
    <x v="1"/>
    <n v="9"/>
    <n v="12"/>
    <x v="2"/>
    <n v="105"/>
    <x v="1"/>
    <n v="1"/>
    <s v="Ephemeroptera"/>
    <m/>
    <x v="42"/>
    <m/>
    <x v="43"/>
  </r>
  <r>
    <n v="8"/>
    <s v="F1"/>
    <x v="2"/>
    <x v="0"/>
    <n v="100"/>
    <x v="1"/>
    <n v="9"/>
    <n v="12"/>
    <x v="2"/>
    <n v="105"/>
    <x v="1"/>
    <n v="2"/>
    <s v="Decapoda"/>
    <m/>
    <x v="27"/>
    <s v="kadiakensis"/>
    <x v="27"/>
  </r>
  <r>
    <n v="8"/>
    <s v="F6"/>
    <x v="2"/>
    <x v="0"/>
    <n v="300"/>
    <x v="1"/>
    <n v="9"/>
    <n v="12"/>
    <x v="2"/>
    <n v="105"/>
    <x v="1"/>
    <n v="1"/>
    <s v="Decapoda"/>
    <m/>
    <x v="27"/>
    <s v="kadiakensis"/>
    <x v="27"/>
  </r>
  <r>
    <n v="6"/>
    <s v="F1"/>
    <x v="2"/>
    <x v="0"/>
    <n v="100"/>
    <x v="1"/>
    <n v="9"/>
    <n v="12"/>
    <x v="2"/>
    <n v="105"/>
    <x v="1"/>
    <n v="2"/>
    <s v="gastropoda"/>
    <s v="Planorboidea"/>
    <x v="29"/>
    <s v="virgata"/>
    <x v="44"/>
  </r>
  <r>
    <n v="3"/>
    <s v="F6"/>
    <x v="2"/>
    <x v="0"/>
    <n v="300"/>
    <x v="1"/>
    <n v="9"/>
    <n v="12"/>
    <x v="2"/>
    <n v="105"/>
    <x v="1"/>
    <n v="109"/>
    <s v="Ephemeroptera"/>
    <m/>
    <x v="38"/>
    <m/>
    <x v="38"/>
  </r>
  <r>
    <n v="5"/>
    <s v="E2"/>
    <x v="2"/>
    <x v="0"/>
    <n v="100"/>
    <x v="1"/>
    <n v="9"/>
    <n v="12"/>
    <x v="2"/>
    <n v="105"/>
    <x v="1"/>
    <n v="2"/>
    <s v="Coleoptera"/>
    <m/>
    <x v="32"/>
    <m/>
    <x v="32"/>
  </r>
  <r>
    <n v="5"/>
    <s v="E3"/>
    <x v="2"/>
    <x v="0"/>
    <n v="300"/>
    <x v="1"/>
    <n v="9"/>
    <n v="12"/>
    <x v="2"/>
    <n v="105"/>
    <x v="1"/>
    <n v="2"/>
    <s v="Coleoptera"/>
    <m/>
    <x v="32"/>
    <m/>
    <x v="32"/>
  </r>
  <r>
    <n v="3"/>
    <s v="D4"/>
    <x v="3"/>
    <x v="0"/>
    <n v="100"/>
    <x v="1"/>
    <n v="15"/>
    <n v="17"/>
    <x v="3"/>
    <n v="115"/>
    <x v="2"/>
    <n v="1"/>
    <s v="Ephemeroptera"/>
    <m/>
    <x v="0"/>
    <m/>
    <x v="0"/>
  </r>
  <r>
    <n v="3"/>
    <s v="E1"/>
    <x v="3"/>
    <x v="0"/>
    <n v="300"/>
    <x v="1"/>
    <n v="15"/>
    <n v="17"/>
    <x v="3"/>
    <n v="115"/>
    <x v="2"/>
    <n v="1"/>
    <s v="Ephemeroptera"/>
    <m/>
    <x v="43"/>
    <m/>
    <x v="45"/>
  </r>
  <r>
    <n v="7"/>
    <s v="C5"/>
    <x v="3"/>
    <x v="0"/>
    <n v="100"/>
    <x v="1"/>
    <n v="15"/>
    <n v="17"/>
    <x v="3"/>
    <n v="115"/>
    <x v="2"/>
    <n v="1"/>
    <s v="gastropoda"/>
    <s v="Rissooidea"/>
    <x v="44"/>
    <m/>
    <x v="46"/>
  </r>
  <r>
    <n v="3"/>
    <s v="D3"/>
    <x v="3"/>
    <x v="0"/>
    <n v="100"/>
    <x v="1"/>
    <n v="15"/>
    <n v="17"/>
    <x v="3"/>
    <n v="115"/>
    <x v="2"/>
    <n v="19"/>
    <s v="Ephemeroptera"/>
    <m/>
    <x v="2"/>
    <m/>
    <x v="2"/>
  </r>
  <r>
    <n v="3"/>
    <s v="E2"/>
    <x v="3"/>
    <x v="0"/>
    <n v="300"/>
    <x v="1"/>
    <n v="15"/>
    <n v="17"/>
    <x v="3"/>
    <n v="115"/>
    <x v="2"/>
    <n v="8"/>
    <s v="Ephemeroptera"/>
    <m/>
    <x v="34"/>
    <m/>
    <x v="34"/>
  </r>
  <r>
    <n v="2"/>
    <s v="C1"/>
    <x v="3"/>
    <x v="0"/>
    <n v="300"/>
    <x v="1"/>
    <n v="15"/>
    <n v="17"/>
    <x v="3"/>
    <n v="115"/>
    <x v="2"/>
    <n v="1"/>
    <s v="Hemiptera"/>
    <m/>
    <x v="40"/>
    <m/>
    <x v="40"/>
  </r>
  <r>
    <n v="5"/>
    <s v="D7"/>
    <x v="3"/>
    <x v="0"/>
    <n v="300"/>
    <x v="1"/>
    <n v="15"/>
    <n v="17"/>
    <x v="3"/>
    <n v="115"/>
    <x v="2"/>
    <n v="1"/>
    <s v="Coleoptera"/>
    <m/>
    <x v="45"/>
    <m/>
    <x v="47"/>
  </r>
  <r>
    <n v="3"/>
    <s v="D7"/>
    <x v="3"/>
    <x v="0"/>
    <n v="300"/>
    <x v="1"/>
    <n v="15"/>
    <n v="17"/>
    <x v="3"/>
    <n v="115"/>
    <x v="2"/>
    <n v="1"/>
    <s v="Ephemeroptera"/>
    <m/>
    <x v="41"/>
    <m/>
    <x v="42"/>
  </r>
  <r>
    <n v="8"/>
    <s v="B3"/>
    <x v="3"/>
    <x v="0"/>
    <n v="100"/>
    <x v="1"/>
    <n v="15"/>
    <n v="17"/>
    <x v="3"/>
    <n v="115"/>
    <x v="2"/>
    <n v="2"/>
    <s v="Isopoda"/>
    <m/>
    <x v="46"/>
    <m/>
    <x v="48"/>
  </r>
  <r>
    <n v="6"/>
    <s v="D5"/>
    <x v="3"/>
    <x v="0"/>
    <n v="300"/>
    <x v="1"/>
    <n v="15"/>
    <n v="17"/>
    <x v="3"/>
    <n v="115"/>
    <x v="2"/>
    <n v="1"/>
    <s v="gastropoda"/>
    <s v="Viviparoidea"/>
    <x v="47"/>
    <m/>
    <x v="49"/>
  </r>
  <r>
    <n v="3"/>
    <s v="D6"/>
    <x v="3"/>
    <x v="0"/>
    <n v="100"/>
    <x v="1"/>
    <n v="15"/>
    <n v="17"/>
    <x v="3"/>
    <n v="115"/>
    <x v="2"/>
    <n v="1"/>
    <s v="Ephemeroptera"/>
    <m/>
    <x v="6"/>
    <m/>
    <x v="6"/>
  </r>
  <r>
    <n v="6"/>
    <s v="E2"/>
    <x v="3"/>
    <x v="0"/>
    <n v="300"/>
    <x v="1"/>
    <n v="15"/>
    <n v="17"/>
    <x v="3"/>
    <n v="115"/>
    <x v="2"/>
    <n v="18"/>
    <s v="Veneroida"/>
    <m/>
    <x v="9"/>
    <m/>
    <x v="9"/>
  </r>
  <r>
    <n v="7"/>
    <s v="C3"/>
    <x v="3"/>
    <x v="0"/>
    <n v="100"/>
    <x v="1"/>
    <n v="15"/>
    <n v="17"/>
    <x v="3"/>
    <n v="115"/>
    <x v="2"/>
    <n v="8"/>
    <s v="Veneroida"/>
    <m/>
    <x v="9"/>
    <m/>
    <x v="9"/>
  </r>
  <r>
    <n v="2"/>
    <s v="A4"/>
    <x v="3"/>
    <x v="0"/>
    <n v="100"/>
    <x v="1"/>
    <n v="15"/>
    <n v="17"/>
    <x v="3"/>
    <n v="115"/>
    <x v="2"/>
    <n v="1"/>
    <s v="Hemiptera"/>
    <m/>
    <x v="48"/>
    <m/>
    <x v="50"/>
  </r>
  <r>
    <n v="6"/>
    <s v="D6"/>
    <x v="3"/>
    <x v="0"/>
    <n v="300"/>
    <x v="1"/>
    <n v="15"/>
    <n v="17"/>
    <x v="3"/>
    <n v="115"/>
    <x v="2"/>
    <n v="2"/>
    <s v="gastropoda"/>
    <s v="Planorboidea"/>
    <x v="49"/>
    <m/>
    <x v="51"/>
  </r>
  <r>
    <n v="8"/>
    <s v="A5"/>
    <x v="3"/>
    <x v="0"/>
    <n v="300"/>
    <x v="1"/>
    <n v="15"/>
    <n v="17"/>
    <x v="3"/>
    <n v="115"/>
    <x v="2"/>
    <n v="24"/>
    <s v="Amphipoda"/>
    <m/>
    <x v="18"/>
    <m/>
    <x v="18"/>
  </r>
  <r>
    <n v="8"/>
    <s v="B2"/>
    <x v="3"/>
    <x v="0"/>
    <n v="100"/>
    <x v="1"/>
    <n v="15"/>
    <n v="17"/>
    <x v="3"/>
    <n v="115"/>
    <x v="2"/>
    <n v="30"/>
    <s v="Amphipoda"/>
    <m/>
    <x v="18"/>
    <m/>
    <x v="18"/>
  </r>
  <r>
    <n v="8"/>
    <s v="G4"/>
    <x v="3"/>
    <x v="0"/>
    <n v="300"/>
    <x v="1"/>
    <n v="15"/>
    <n v="17"/>
    <x v="3"/>
    <n v="115"/>
    <x v="2"/>
    <n v="2"/>
    <s v="Amphipoda"/>
    <m/>
    <x v="18"/>
    <m/>
    <x v="18"/>
  </r>
  <r>
    <n v="5"/>
    <s v="G4"/>
    <x v="3"/>
    <x v="0"/>
    <n v="100"/>
    <x v="1"/>
    <n v="15"/>
    <n v="17"/>
    <x v="3"/>
    <n v="115"/>
    <x v="2"/>
    <n v="1"/>
    <s v="Coleoptera"/>
    <m/>
    <x v="50"/>
    <m/>
    <x v="52"/>
  </r>
  <r>
    <n v="7"/>
    <s v="C6"/>
    <x v="3"/>
    <x v="0"/>
    <n v="100"/>
    <x v="1"/>
    <n v="15"/>
    <n v="17"/>
    <x v="3"/>
    <n v="115"/>
    <x v="2"/>
    <n v="3"/>
    <s v="gastropoda"/>
    <s v="Planorboidea"/>
    <x v="51"/>
    <s v="dilatatus"/>
    <x v="53"/>
  </r>
  <r>
    <n v="2"/>
    <s v="C3"/>
    <x v="3"/>
    <x v="0"/>
    <n v="300"/>
    <x v="1"/>
    <n v="15"/>
    <n v="17"/>
    <x v="3"/>
    <n v="115"/>
    <x v="2"/>
    <n v="1"/>
    <s v="Hemiptera"/>
    <m/>
    <x v="52"/>
    <m/>
    <x v="54"/>
  </r>
  <r>
    <n v="8"/>
    <s v="B1"/>
    <x v="3"/>
    <x v="0"/>
    <n v="100"/>
    <x v="1"/>
    <n v="15"/>
    <n v="17"/>
    <x v="3"/>
    <n v="115"/>
    <x v="2"/>
    <n v="9"/>
    <s v="Decapoda"/>
    <m/>
    <x v="53"/>
    <m/>
    <x v="55"/>
  </r>
  <r>
    <n v="8"/>
    <s v="G1/G2"/>
    <x v="3"/>
    <x v="0"/>
    <n v="300"/>
    <x v="1"/>
    <n v="15"/>
    <n v="17"/>
    <x v="3"/>
    <n v="115"/>
    <x v="2"/>
    <n v="9"/>
    <s v="Decapoda"/>
    <m/>
    <x v="53"/>
    <m/>
    <x v="55"/>
  </r>
  <r>
    <n v="8"/>
    <s v="B4"/>
    <x v="3"/>
    <x v="0"/>
    <n v="100"/>
    <x v="1"/>
    <n v="15"/>
    <n v="17"/>
    <x v="3"/>
    <n v="115"/>
    <x v="2"/>
    <n v="2"/>
    <s v="Decapoda"/>
    <m/>
    <x v="27"/>
    <s v="kadiakensis"/>
    <x v="27"/>
  </r>
  <r>
    <n v="8"/>
    <s v="G3"/>
    <x v="3"/>
    <x v="0"/>
    <n v="300"/>
    <x v="1"/>
    <n v="15"/>
    <n v="17"/>
    <x v="3"/>
    <n v="115"/>
    <x v="2"/>
    <n v="2"/>
    <s v="Decapoda"/>
    <m/>
    <x v="27"/>
    <s v="kadiakensis"/>
    <x v="27"/>
  </r>
  <r>
    <n v="6"/>
    <s v="E1"/>
    <x v="3"/>
    <x v="0"/>
    <n v="300"/>
    <x v="1"/>
    <n v="15"/>
    <n v="17"/>
    <x v="3"/>
    <n v="115"/>
    <x v="2"/>
    <n v="9"/>
    <s v="gastropoda"/>
    <s v="Planorboidea"/>
    <x v="54"/>
    <m/>
    <x v="56"/>
  </r>
  <r>
    <n v="7"/>
    <s v="C4"/>
    <x v="3"/>
    <x v="0"/>
    <n v="100"/>
    <x v="1"/>
    <n v="15"/>
    <n v="17"/>
    <x v="3"/>
    <n v="115"/>
    <x v="2"/>
    <n v="4"/>
    <s v="gastropoda"/>
    <s v="Planorboidea"/>
    <x v="29"/>
    <s v="virgata"/>
    <x v="44"/>
  </r>
  <r>
    <n v="1"/>
    <s v="B3"/>
    <x v="3"/>
    <x v="0"/>
    <n v="100"/>
    <x v="1"/>
    <n v="15"/>
    <n v="17"/>
    <x v="3"/>
    <n v="115"/>
    <x v="2"/>
    <n v="1"/>
    <s v="Trichoptera"/>
    <m/>
    <x v="55"/>
    <m/>
    <x v="57"/>
  </r>
  <r>
    <n v="2"/>
    <s v="A3"/>
    <x v="3"/>
    <x v="0"/>
    <n v="100"/>
    <x v="1"/>
    <n v="15"/>
    <n v="17"/>
    <x v="3"/>
    <n v="115"/>
    <x v="2"/>
    <n v="2"/>
    <s v="Hemiptera"/>
    <m/>
    <x v="56"/>
    <m/>
    <x v="58"/>
  </r>
  <r>
    <n v="2"/>
    <s v="C2"/>
    <x v="3"/>
    <x v="0"/>
    <n v="300"/>
    <x v="1"/>
    <n v="15"/>
    <n v="17"/>
    <x v="3"/>
    <n v="115"/>
    <x v="2"/>
    <n v="2"/>
    <s v="Hemiptera"/>
    <m/>
    <x v="56"/>
    <m/>
    <x v="58"/>
  </r>
  <r>
    <n v="6"/>
    <s v="E6"/>
    <x v="3"/>
    <x v="0"/>
    <n v="300"/>
    <x v="1"/>
    <n v="15"/>
    <n v="17"/>
    <x v="3"/>
    <n v="115"/>
    <x v="2"/>
    <n v="1"/>
    <s v="gastropoda"/>
    <s v="Valvatoidea"/>
    <x v="57"/>
    <m/>
    <x v="59"/>
  </r>
  <r>
    <n v="6"/>
    <s v="G4"/>
    <x v="4"/>
    <x v="2"/>
    <n v="300"/>
    <x v="1"/>
    <n v="8"/>
    <n v="24"/>
    <x v="3"/>
    <n v="101"/>
    <x v="3"/>
    <n v="2"/>
    <s v="gastropoda"/>
    <s v="Rissooidea"/>
    <x v="44"/>
    <m/>
    <x v="46"/>
  </r>
  <r>
    <n v="7"/>
    <s v="B2"/>
    <x v="4"/>
    <x v="2"/>
    <n v="100"/>
    <x v="1"/>
    <n v="8"/>
    <n v="24"/>
    <x v="3"/>
    <n v="101"/>
    <x v="3"/>
    <n v="1"/>
    <s v="gastropoda"/>
    <s v="Rissooidea"/>
    <x v="44"/>
    <m/>
    <x v="46"/>
  </r>
  <r>
    <n v="5"/>
    <s v="G6"/>
    <x v="4"/>
    <x v="2"/>
    <n v="300"/>
    <x v="1"/>
    <n v="8"/>
    <n v="24"/>
    <x v="3"/>
    <n v="101"/>
    <x v="3"/>
    <n v="3"/>
    <s v="Coleoptera"/>
    <m/>
    <x v="58"/>
    <m/>
    <x v="60"/>
  </r>
  <r>
    <n v="1"/>
    <s v="E5"/>
    <x v="4"/>
    <x v="2"/>
    <n v="100"/>
    <x v="1"/>
    <n v="8"/>
    <n v="24"/>
    <x v="3"/>
    <n v="101"/>
    <x v="3"/>
    <n v="2"/>
    <s v="Trichoptera"/>
    <m/>
    <x v="7"/>
    <m/>
    <x v="7"/>
  </r>
  <r>
    <n v="6"/>
    <s v="G5"/>
    <x v="4"/>
    <x v="2"/>
    <n v="300"/>
    <x v="1"/>
    <n v="8"/>
    <n v="24"/>
    <x v="3"/>
    <n v="101"/>
    <x v="3"/>
    <n v="1"/>
    <s v="Veneroida"/>
    <m/>
    <x v="9"/>
    <m/>
    <x v="9"/>
  </r>
  <r>
    <n v="7"/>
    <s v="B1"/>
    <x v="4"/>
    <x v="2"/>
    <n v="100"/>
    <x v="1"/>
    <n v="8"/>
    <n v="24"/>
    <x v="3"/>
    <n v="101"/>
    <x v="3"/>
    <n v="2"/>
    <s v="Veneroida"/>
    <m/>
    <x v="9"/>
    <m/>
    <x v="9"/>
  </r>
  <r>
    <n v="5"/>
    <s v="G3"/>
    <x v="4"/>
    <x v="2"/>
    <n v="100"/>
    <x v="1"/>
    <n v="8"/>
    <n v="24"/>
    <x v="3"/>
    <n v="101"/>
    <x v="3"/>
    <n v="1"/>
    <s v="Coleoptera"/>
    <m/>
    <x v="59"/>
    <m/>
    <x v="61"/>
  </r>
  <r>
    <n v="5"/>
    <s v="G2"/>
    <x v="4"/>
    <x v="2"/>
    <n v="100"/>
    <x v="1"/>
    <n v="8"/>
    <n v="24"/>
    <x v="3"/>
    <n v="101"/>
    <x v="3"/>
    <n v="1"/>
    <s v="Coleoptera"/>
    <m/>
    <x v="10"/>
    <m/>
    <x v="10"/>
  </r>
  <r>
    <n v="5"/>
    <s v="G5"/>
    <x v="4"/>
    <x v="2"/>
    <n v="300"/>
    <x v="1"/>
    <n v="8"/>
    <n v="24"/>
    <x v="3"/>
    <n v="101"/>
    <x v="3"/>
    <n v="1"/>
    <s v="Coleoptera"/>
    <m/>
    <x v="60"/>
    <m/>
    <x v="62"/>
  </r>
  <r>
    <n v="3"/>
    <s v="E6"/>
    <x v="4"/>
    <x v="2"/>
    <n v="300"/>
    <x v="1"/>
    <n v="8"/>
    <n v="24"/>
    <x v="3"/>
    <n v="101"/>
    <x v="3"/>
    <n v="49"/>
    <s v="Ephemeroptera"/>
    <m/>
    <x v="36"/>
    <m/>
    <x v="36"/>
  </r>
  <r>
    <n v="6"/>
    <s v="G1"/>
    <x v="4"/>
    <x v="2"/>
    <n v="300"/>
    <x v="1"/>
    <n v="8"/>
    <n v="24"/>
    <x v="3"/>
    <n v="101"/>
    <x v="3"/>
    <n v="1"/>
    <s v="gastropoda"/>
    <s v="Planorboidea"/>
    <x v="15"/>
    <s v="rivularis"/>
    <x v="15"/>
  </r>
  <r>
    <n v="8"/>
    <s v="A7"/>
    <x v="4"/>
    <x v="2"/>
    <n v="100"/>
    <x v="1"/>
    <n v="8"/>
    <n v="24"/>
    <x v="3"/>
    <n v="101"/>
    <x v="3"/>
    <n v="5"/>
    <s v="Amphipoda"/>
    <m/>
    <x v="18"/>
    <m/>
    <x v="18"/>
  </r>
  <r>
    <n v="8"/>
    <s v="F5"/>
    <x v="4"/>
    <x v="2"/>
    <n v="300"/>
    <x v="1"/>
    <n v="8"/>
    <n v="24"/>
    <x v="3"/>
    <n v="101"/>
    <x v="3"/>
    <n v="3"/>
    <s v="Amphipoda"/>
    <m/>
    <x v="18"/>
    <m/>
    <x v="18"/>
  </r>
  <r>
    <n v="1"/>
    <s v="F1"/>
    <x v="4"/>
    <x v="2"/>
    <n v="100"/>
    <x v="1"/>
    <n v="8"/>
    <n v="24"/>
    <x v="3"/>
    <n v="101"/>
    <x v="3"/>
    <n v="1"/>
    <s v="Coleoptera"/>
    <m/>
    <x v="61"/>
    <m/>
    <x v="63"/>
  </r>
  <r>
    <n v="6"/>
    <s v="G3"/>
    <x v="4"/>
    <x v="2"/>
    <n v="300"/>
    <x v="1"/>
    <n v="8"/>
    <n v="24"/>
    <x v="3"/>
    <n v="101"/>
    <x v="3"/>
    <n v="1"/>
    <s v="Sorbeoconcha"/>
    <m/>
    <x v="23"/>
    <s v="tuberculata"/>
    <x v="23"/>
  </r>
  <r>
    <n v="7"/>
    <s v="A6"/>
    <x v="4"/>
    <x v="2"/>
    <n v="100"/>
    <x v="1"/>
    <n v="8"/>
    <n v="24"/>
    <x v="3"/>
    <n v="101"/>
    <x v="3"/>
    <n v="1"/>
    <s v="Sorbeoconcha"/>
    <m/>
    <x v="23"/>
    <s v="tuberculata"/>
    <x v="23"/>
  </r>
  <r>
    <n v="8"/>
    <s v="A6"/>
    <x v="4"/>
    <x v="2"/>
    <n v="100"/>
    <x v="1"/>
    <n v="8"/>
    <n v="24"/>
    <x v="3"/>
    <n v="101"/>
    <x v="3"/>
    <n v="5"/>
    <s v="Decapoda"/>
    <m/>
    <x v="27"/>
    <s v="kadiakensis"/>
    <x v="27"/>
  </r>
  <r>
    <n v="8"/>
    <s v="F4"/>
    <x v="4"/>
    <x v="2"/>
    <n v="300"/>
    <x v="1"/>
    <n v="8"/>
    <n v="24"/>
    <x v="3"/>
    <n v="101"/>
    <x v="3"/>
    <n v="2"/>
    <s v="Decapoda"/>
    <m/>
    <x v="27"/>
    <s v="kadiakensis"/>
    <x v="27"/>
  </r>
  <r>
    <n v="7"/>
    <s v="A7"/>
    <x v="4"/>
    <x v="2"/>
    <n v="100"/>
    <x v="1"/>
    <n v="8"/>
    <n v="24"/>
    <x v="3"/>
    <n v="101"/>
    <x v="3"/>
    <n v="1"/>
    <s v="Veneroida"/>
    <m/>
    <x v="62"/>
    <m/>
    <x v="64"/>
  </r>
  <r>
    <n v="6"/>
    <s v="G2"/>
    <x v="4"/>
    <x v="2"/>
    <n v="300"/>
    <x v="1"/>
    <n v="8"/>
    <n v="24"/>
    <x v="3"/>
    <n v="101"/>
    <x v="3"/>
    <n v="1"/>
    <s v="gastropoda"/>
    <s v="Lymnaeoidea"/>
    <x v="39"/>
    <m/>
    <x v="39"/>
  </r>
  <r>
    <n v="3"/>
    <s v="A1"/>
    <x v="4"/>
    <x v="2"/>
    <n v="100"/>
    <x v="1"/>
    <n v="8"/>
    <n v="24"/>
    <x v="3"/>
    <n v="101"/>
    <x v="3"/>
    <n v="4"/>
    <s v="Ephemeroptera"/>
    <m/>
    <x v="63"/>
    <s v="femoratum"/>
    <x v="65"/>
  </r>
  <r>
    <n v="3"/>
    <s v="E5"/>
    <x v="4"/>
    <x v="2"/>
    <n v="300"/>
    <x v="1"/>
    <n v="8"/>
    <n v="24"/>
    <x v="3"/>
    <n v="101"/>
    <x v="3"/>
    <n v="3"/>
    <s v="Ephemeroptera"/>
    <m/>
    <x v="63"/>
    <s v="femoratum"/>
    <x v="65"/>
  </r>
  <r>
    <n v="5"/>
    <s v="D6"/>
    <x v="5"/>
    <x v="3"/>
    <n v="300"/>
    <x v="1"/>
    <n v="3"/>
    <n v="9"/>
    <x v="4"/>
    <n v="124"/>
    <x v="4"/>
    <n v="3"/>
    <s v="Odonata"/>
    <m/>
    <x v="64"/>
    <m/>
    <x v="66"/>
  </r>
  <r>
    <n v="5"/>
    <s v="D5"/>
    <x v="5"/>
    <x v="3"/>
    <n v="300"/>
    <x v="1"/>
    <n v="3"/>
    <n v="9"/>
    <x v="4"/>
    <n v="124"/>
    <x v="4"/>
    <n v="2"/>
    <s v="Odonata"/>
    <m/>
    <x v="1"/>
    <m/>
    <x v="1"/>
  </r>
  <r>
    <n v="6"/>
    <s v="C6"/>
    <x v="5"/>
    <x v="3"/>
    <n v="300"/>
    <x v="1"/>
    <n v="3"/>
    <n v="9"/>
    <x v="4"/>
    <n v="124"/>
    <x v="4"/>
    <n v="132"/>
    <s v="Planorboidea"/>
    <m/>
    <x v="65"/>
    <m/>
    <x v="67"/>
  </r>
  <r>
    <n v="6"/>
    <s v="D1"/>
    <x v="5"/>
    <x v="3"/>
    <n v="300"/>
    <x v="1"/>
    <n v="3"/>
    <n v="9"/>
    <x v="4"/>
    <n v="124"/>
    <x v="4"/>
    <n v="23"/>
    <s v="Truncatelloidea"/>
    <m/>
    <x v="3"/>
    <s v="tentaculata"/>
    <x v="3"/>
  </r>
  <r>
    <n v="4"/>
    <s v="A1"/>
    <x v="5"/>
    <x v="3"/>
    <n v="300"/>
    <x v="1"/>
    <n v="3"/>
    <n v="9"/>
    <x v="4"/>
    <n v="124"/>
    <x v="4"/>
    <n v="1"/>
    <s v="Ephemeroptera"/>
    <m/>
    <x v="35"/>
    <m/>
    <x v="35"/>
  </r>
  <r>
    <n v="4"/>
    <s v="A2"/>
    <x v="5"/>
    <x v="3"/>
    <n v="300"/>
    <x v="1"/>
    <n v="3"/>
    <n v="9"/>
    <x v="4"/>
    <n v="124"/>
    <x v="4"/>
    <n v="11"/>
    <s v="Ephemeroptera"/>
    <m/>
    <x v="66"/>
    <m/>
    <x v="68"/>
  </r>
  <r>
    <n v="5"/>
    <s v="D4"/>
    <x v="5"/>
    <x v="3"/>
    <n v="300"/>
    <x v="1"/>
    <n v="3"/>
    <n v="9"/>
    <x v="4"/>
    <n v="124"/>
    <x v="4"/>
    <n v="1"/>
    <s v="Odonata"/>
    <m/>
    <x v="67"/>
    <m/>
    <x v="69"/>
  </r>
  <r>
    <n v="8"/>
    <s v="E2"/>
    <x v="5"/>
    <x v="3"/>
    <n v="300"/>
    <x v="1"/>
    <n v="3"/>
    <n v="9"/>
    <x v="4"/>
    <n v="124"/>
    <x v="4"/>
    <n v="69"/>
    <s v="Amphipoda"/>
    <m/>
    <x v="18"/>
    <m/>
    <x v="18"/>
  </r>
  <r>
    <n v="1"/>
    <s v="G3"/>
    <x v="5"/>
    <x v="3"/>
    <n v="300"/>
    <x v="1"/>
    <n v="3"/>
    <n v="9"/>
    <x v="4"/>
    <n v="124"/>
    <x v="4"/>
    <n v="1"/>
    <s v="Coleoptera"/>
    <m/>
    <x v="68"/>
    <m/>
    <x v="70"/>
  </r>
  <r>
    <n v="1"/>
    <s v="E6"/>
    <x v="5"/>
    <x v="3"/>
    <n v="300"/>
    <x v="1"/>
    <n v="3"/>
    <n v="9"/>
    <x v="4"/>
    <n v="124"/>
    <x v="4"/>
    <n v="1"/>
    <s v="Coleoptera"/>
    <m/>
    <x v="50"/>
    <m/>
    <x v="52"/>
  </r>
  <r>
    <n v="1"/>
    <s v="G2"/>
    <x v="5"/>
    <x v="3"/>
    <n v="300"/>
    <x v="1"/>
    <n v="3"/>
    <n v="9"/>
    <x v="4"/>
    <n v="124"/>
    <x v="4"/>
    <n v="1"/>
    <s v="Coleoptera"/>
    <m/>
    <x v="69"/>
    <m/>
    <x v="71"/>
  </r>
  <r>
    <n v="1"/>
    <s v="C3"/>
    <x v="5"/>
    <x v="3"/>
    <n v="300"/>
    <x v="1"/>
    <n v="3"/>
    <n v="9"/>
    <x v="4"/>
    <n v="124"/>
    <x v="4"/>
    <n v="1"/>
    <s v="Trichoptera"/>
    <m/>
    <x v="70"/>
    <m/>
    <x v="72"/>
  </r>
  <r>
    <n v="6"/>
    <s v="D3"/>
    <x v="5"/>
    <x v="3"/>
    <n v="300"/>
    <x v="1"/>
    <n v="3"/>
    <n v="9"/>
    <x v="4"/>
    <n v="124"/>
    <x v="4"/>
    <n v="1"/>
    <s v="Sorbeoconcha"/>
    <m/>
    <x v="23"/>
    <s v="tuberculata"/>
    <x v="23"/>
  </r>
  <r>
    <n v="2"/>
    <s v="D2"/>
    <x v="5"/>
    <x v="3"/>
    <n v="300"/>
    <x v="1"/>
    <n v="3"/>
    <n v="9"/>
    <x v="4"/>
    <n v="124"/>
    <x v="4"/>
    <n v="1"/>
    <s v="Hemiptera"/>
    <m/>
    <x v="71"/>
    <m/>
    <x v="73"/>
  </r>
  <r>
    <n v="8"/>
    <s v="E1"/>
    <x v="5"/>
    <x v="3"/>
    <n v="300"/>
    <x v="1"/>
    <n v="3"/>
    <n v="9"/>
    <x v="4"/>
    <n v="124"/>
    <x v="4"/>
    <n v="8"/>
    <s v="Decapoda"/>
    <m/>
    <x v="27"/>
    <s v="kadiakensis"/>
    <x v="27"/>
  </r>
  <r>
    <n v="1"/>
    <s v="F7"/>
    <x v="5"/>
    <x v="3"/>
    <n v="300"/>
    <x v="1"/>
    <n v="3"/>
    <n v="9"/>
    <x v="4"/>
    <n v="124"/>
    <x v="4"/>
    <n v="1"/>
    <s v="Coleoptera"/>
    <m/>
    <x v="37"/>
    <m/>
    <x v="37"/>
  </r>
  <r>
    <n v="1"/>
    <s v="G1"/>
    <x v="5"/>
    <x v="3"/>
    <n v="300"/>
    <x v="1"/>
    <n v="3"/>
    <n v="9"/>
    <x v="4"/>
    <n v="124"/>
    <x v="4"/>
    <n v="2"/>
    <s v="Coleoptera"/>
    <m/>
    <x v="37"/>
    <m/>
    <x v="37"/>
  </r>
  <r>
    <n v="6"/>
    <s v="C7"/>
    <x v="5"/>
    <x v="3"/>
    <n v="300"/>
    <x v="1"/>
    <n v="3"/>
    <n v="9"/>
    <x v="4"/>
    <n v="124"/>
    <x v="4"/>
    <n v="62"/>
    <s v="Planorboidea"/>
    <m/>
    <x v="54"/>
    <m/>
    <x v="56"/>
  </r>
  <r>
    <n v="2"/>
    <s v="D3"/>
    <x v="5"/>
    <x v="3"/>
    <n v="300"/>
    <x v="1"/>
    <n v="3"/>
    <n v="9"/>
    <x v="4"/>
    <n v="124"/>
    <x v="4"/>
    <n v="1"/>
    <s v="Hemiptera"/>
    <m/>
    <x v="72"/>
    <m/>
    <x v="74"/>
  </r>
  <r>
    <n v="6"/>
    <s v="D2"/>
    <x v="5"/>
    <x v="3"/>
    <n v="300"/>
    <x v="1"/>
    <n v="3"/>
    <n v="9"/>
    <x v="4"/>
    <n v="124"/>
    <x v="4"/>
    <n v="3"/>
    <s v="Valvatoidea"/>
    <m/>
    <x v="57"/>
    <m/>
    <x v="59"/>
  </r>
  <r>
    <n v="5"/>
    <s v="F3"/>
    <x v="6"/>
    <x v="2"/>
    <n v="100"/>
    <x v="1"/>
    <n v="7"/>
    <n v="15"/>
    <x v="5"/>
    <n v="106"/>
    <x v="5"/>
    <n v="1"/>
    <s v="Coleoptera"/>
    <m/>
    <x v="58"/>
    <m/>
    <x v="60"/>
  </r>
  <r>
    <n v="5"/>
    <s v="C5"/>
    <x v="6"/>
    <x v="2"/>
    <n v="100"/>
    <x v="1"/>
    <n v="7"/>
    <n v="15"/>
    <x v="5"/>
    <n v="106"/>
    <x v="5"/>
    <n v="1"/>
    <s v="Odonata"/>
    <m/>
    <x v="1"/>
    <m/>
    <x v="1"/>
  </r>
  <r>
    <n v="4"/>
    <s v="B6"/>
    <x v="6"/>
    <x v="2"/>
    <n v="100"/>
    <x v="1"/>
    <n v="7"/>
    <n v="15"/>
    <x v="5"/>
    <n v="106"/>
    <x v="5"/>
    <n v="11"/>
    <s v="Ephemeroptera"/>
    <m/>
    <x v="35"/>
    <m/>
    <x v="35"/>
  </r>
  <r>
    <n v="5"/>
    <s v="C4"/>
    <x v="6"/>
    <x v="2"/>
    <n v="100"/>
    <x v="1"/>
    <n v="7"/>
    <n v="15"/>
    <x v="5"/>
    <n v="106"/>
    <x v="5"/>
    <n v="1"/>
    <s v="Odonata"/>
    <m/>
    <x v="73"/>
    <m/>
    <x v="75"/>
  </r>
  <r>
    <n v="5"/>
    <s v="C4"/>
    <x v="6"/>
    <x v="2"/>
    <n v="100"/>
    <x v="1"/>
    <n v="7"/>
    <n v="15"/>
    <x v="5"/>
    <n v="106"/>
    <x v="5"/>
    <n v="1"/>
    <s v="Odonata"/>
    <m/>
    <x v="74"/>
    <m/>
    <x v="76"/>
  </r>
  <r>
    <n v="5"/>
    <s v="G1"/>
    <x v="6"/>
    <x v="2"/>
    <n v="100"/>
    <x v="1"/>
    <n v="7"/>
    <n v="15"/>
    <x v="5"/>
    <n v="106"/>
    <x v="5"/>
    <n v="4"/>
    <s v="Coleoptera"/>
    <m/>
    <x v="59"/>
    <m/>
    <x v="61"/>
  </r>
  <r>
    <n v="5"/>
    <s v="F4"/>
    <x v="6"/>
    <x v="2"/>
    <n v="100"/>
    <x v="1"/>
    <n v="7"/>
    <n v="15"/>
    <x v="5"/>
    <n v="106"/>
    <x v="5"/>
    <n v="1"/>
    <s v="Coleoptera"/>
    <m/>
    <x v="10"/>
    <m/>
    <x v="10"/>
  </r>
  <r>
    <n v="4"/>
    <s v="B5"/>
    <x v="6"/>
    <x v="2"/>
    <n v="100"/>
    <x v="1"/>
    <n v="7"/>
    <n v="15"/>
    <x v="5"/>
    <n v="106"/>
    <x v="5"/>
    <n v="1"/>
    <s v="Ephemeroptera"/>
    <m/>
    <x v="14"/>
    <m/>
    <x v="14"/>
  </r>
  <r>
    <n v="6"/>
    <s v="A5"/>
    <x v="6"/>
    <x v="2"/>
    <n v="100"/>
    <x v="1"/>
    <n v="7"/>
    <n v="15"/>
    <x v="5"/>
    <n v="106"/>
    <x v="5"/>
    <n v="5"/>
    <s v="gastropoda"/>
    <s v="Planorboidea"/>
    <x v="15"/>
    <s v="rivularis"/>
    <x v="15"/>
  </r>
  <r>
    <n v="6"/>
    <s v="B3"/>
    <x v="6"/>
    <x v="2"/>
    <n v="100"/>
    <x v="1"/>
    <n v="7"/>
    <n v="15"/>
    <x v="5"/>
    <n v="106"/>
    <x v="5"/>
    <n v="13"/>
    <s v="gastropoda"/>
    <s v="Lymnaeoidea"/>
    <x v="75"/>
    <m/>
    <x v="77"/>
  </r>
  <r>
    <n v="5"/>
    <s v="G7"/>
    <x v="6"/>
    <x v="2"/>
    <n v="100"/>
    <x v="1"/>
    <n v="7"/>
    <n v="15"/>
    <x v="5"/>
    <n v="106"/>
    <x v="5"/>
    <n v="2"/>
    <s v="Coleoptera"/>
    <m/>
    <x v="76"/>
    <m/>
    <x v="78"/>
  </r>
  <r>
    <n v="5"/>
    <s v="F5"/>
    <x v="6"/>
    <x v="2"/>
    <n v="100"/>
    <x v="1"/>
    <n v="7"/>
    <n v="15"/>
    <x v="5"/>
    <n v="106"/>
    <x v="5"/>
    <n v="1"/>
    <s v="Coleoptera"/>
    <m/>
    <x v="77"/>
    <m/>
    <x v="79"/>
  </r>
  <r>
    <n v="8"/>
    <s v="E4"/>
    <x v="6"/>
    <x v="2"/>
    <n v="100"/>
    <x v="1"/>
    <n v="7"/>
    <n v="15"/>
    <x v="5"/>
    <n v="106"/>
    <x v="5"/>
    <n v="52"/>
    <s v="Amphipoda"/>
    <m/>
    <x v="18"/>
    <m/>
    <x v="18"/>
  </r>
  <r>
    <n v="1"/>
    <s v="D4"/>
    <x v="6"/>
    <x v="2"/>
    <n v="100"/>
    <x v="1"/>
    <n v="7"/>
    <n v="15"/>
    <x v="5"/>
    <n v="106"/>
    <x v="5"/>
    <n v="1"/>
    <s v="Trichoptera"/>
    <m/>
    <x v="78"/>
    <m/>
    <x v="80"/>
  </r>
  <r>
    <n v="4"/>
    <s v="B7"/>
    <x v="6"/>
    <x v="2"/>
    <n v="100"/>
    <x v="1"/>
    <n v="7"/>
    <n v="15"/>
    <x v="5"/>
    <n v="106"/>
    <x v="5"/>
    <n v="11"/>
    <s v="Ephemeroptera"/>
    <m/>
    <x v="42"/>
    <m/>
    <x v="43"/>
  </r>
  <r>
    <n v="2"/>
    <s v="A7"/>
    <x v="6"/>
    <x v="2"/>
    <n v="100"/>
    <x v="1"/>
    <n v="7"/>
    <n v="15"/>
    <x v="5"/>
    <n v="106"/>
    <x v="5"/>
    <n v="1"/>
    <s v="Hemiptera"/>
    <m/>
    <x v="79"/>
    <m/>
    <x v="81"/>
  </r>
  <r>
    <n v="6"/>
    <s v="A7"/>
    <x v="6"/>
    <x v="2"/>
    <n v="100"/>
    <x v="1"/>
    <n v="7"/>
    <n v="15"/>
    <x v="5"/>
    <n v="106"/>
    <x v="5"/>
    <n v="1"/>
    <s v="Superfam.: Helicoidea"/>
    <m/>
    <x v="80"/>
    <s v="texasiana"/>
    <x v="82"/>
  </r>
  <r>
    <n v="6"/>
    <s v="B2"/>
    <x v="6"/>
    <x v="2"/>
    <n v="100"/>
    <x v="1"/>
    <n v="7"/>
    <n v="15"/>
    <x v="5"/>
    <n v="106"/>
    <x v="5"/>
    <n v="3"/>
    <s v="Sorbeoconcha"/>
    <m/>
    <x v="23"/>
    <s v="tuberculata"/>
    <x v="23"/>
  </r>
  <r>
    <n v="1"/>
    <s v="E2"/>
    <x v="6"/>
    <x v="2"/>
    <n v="100"/>
    <x v="1"/>
    <n v="7"/>
    <n v="15"/>
    <x v="5"/>
    <n v="106"/>
    <x v="5"/>
    <n v="1"/>
    <s v="Trichoptera"/>
    <m/>
    <x v="25"/>
    <m/>
    <x v="25"/>
  </r>
  <r>
    <n v="8"/>
    <s v="E3"/>
    <x v="6"/>
    <x v="2"/>
    <n v="100"/>
    <x v="1"/>
    <n v="7"/>
    <n v="15"/>
    <x v="5"/>
    <n v="106"/>
    <x v="5"/>
    <n v="119"/>
    <s v="Decapoda"/>
    <m/>
    <x v="27"/>
    <s v="kadiakensis"/>
    <x v="27"/>
  </r>
  <r>
    <n v="2"/>
    <s v="A6"/>
    <x v="6"/>
    <x v="2"/>
    <n v="100"/>
    <x v="1"/>
    <n v="7"/>
    <n v="15"/>
    <x v="5"/>
    <n v="106"/>
    <x v="5"/>
    <n v="1"/>
    <s v="Hemiptera"/>
    <m/>
    <x v="81"/>
    <m/>
    <x v="83"/>
  </r>
  <r>
    <n v="5"/>
    <s v="F2"/>
    <x v="6"/>
    <x v="2"/>
    <n v="100"/>
    <x v="1"/>
    <n v="7"/>
    <n v="15"/>
    <x v="5"/>
    <n v="106"/>
    <x v="5"/>
    <n v="2"/>
    <s v="Coleoptera"/>
    <m/>
    <x v="37"/>
    <m/>
    <x v="37"/>
  </r>
  <r>
    <n v="6"/>
    <s v="B1"/>
    <x v="6"/>
    <x v="2"/>
    <n v="100"/>
    <x v="1"/>
    <n v="7"/>
    <n v="15"/>
    <x v="5"/>
    <n v="106"/>
    <x v="5"/>
    <n v="3"/>
    <s v="gastropoda"/>
    <s v="Planorboidea"/>
    <x v="54"/>
    <s v="marmorata"/>
    <x v="84"/>
  </r>
  <r>
    <n v="6"/>
    <s v="A6"/>
    <x v="6"/>
    <x v="2"/>
    <n v="100"/>
    <x v="1"/>
    <n v="7"/>
    <n v="15"/>
    <x v="5"/>
    <n v="106"/>
    <x v="5"/>
    <n v="8"/>
    <s v="Veneroida"/>
    <m/>
    <x v="62"/>
    <m/>
    <x v="64"/>
  </r>
  <r>
    <n v="4"/>
    <s v="B4"/>
    <x v="6"/>
    <x v="2"/>
    <n v="100"/>
    <x v="1"/>
    <n v="7"/>
    <n v="15"/>
    <x v="5"/>
    <n v="106"/>
    <x v="5"/>
    <n v="10"/>
    <s v="Ephemeroptera"/>
    <m/>
    <x v="38"/>
    <m/>
    <x v="38"/>
  </r>
  <r>
    <n v="4"/>
    <s v="B3"/>
    <x v="6"/>
    <x v="2"/>
    <n v="100"/>
    <x v="1"/>
    <n v="7"/>
    <n v="15"/>
    <x v="5"/>
    <n v="106"/>
    <x v="5"/>
    <n v="2"/>
    <s v="Ephemeroptera"/>
    <m/>
    <x v="82"/>
    <m/>
    <x v="85"/>
  </r>
  <r>
    <n v="5"/>
    <s v="F7"/>
    <x v="6"/>
    <x v="2"/>
    <n v="100"/>
    <x v="1"/>
    <n v="7"/>
    <n v="15"/>
    <x v="5"/>
    <n v="106"/>
    <x v="5"/>
    <n v="1"/>
    <s v="Coleoptera"/>
    <m/>
    <x v="83"/>
    <m/>
    <x v="86"/>
  </r>
  <r>
    <n v="5"/>
    <s v="F6"/>
    <x v="6"/>
    <x v="2"/>
    <n v="100"/>
    <x v="1"/>
    <n v="7"/>
    <n v="15"/>
    <x v="5"/>
    <n v="106"/>
    <x v="5"/>
    <n v="2"/>
    <s v="Coleoptera"/>
    <m/>
    <x v="32"/>
    <m/>
    <x v="32"/>
  </r>
  <r>
    <n v="2"/>
    <s v="B1"/>
    <x v="6"/>
    <x v="2"/>
    <n v="100"/>
    <x v="1"/>
    <n v="7"/>
    <n v="15"/>
    <x v="5"/>
    <n v="106"/>
    <x v="5"/>
    <n v="1"/>
    <s v="Hemiptera"/>
    <m/>
    <x v="84"/>
    <m/>
    <x v="87"/>
  </r>
  <r>
    <n v="1"/>
    <s v="E1"/>
    <x v="6"/>
    <x v="2"/>
    <n v="100"/>
    <x v="1"/>
    <n v="7"/>
    <n v="15"/>
    <x v="5"/>
    <n v="106"/>
    <x v="5"/>
    <n v="1"/>
    <s v="Trichoptera"/>
    <m/>
    <x v="11"/>
    <m/>
    <x v="11"/>
  </r>
  <r>
    <n v="5"/>
    <s v="A5"/>
    <x v="7"/>
    <x v="2"/>
    <n v="300"/>
    <x v="1"/>
    <n v="4"/>
    <n v="11"/>
    <x v="6"/>
    <n v="113"/>
    <x v="6"/>
    <n v="2"/>
    <s v="Odonata"/>
    <m/>
    <x v="1"/>
    <m/>
    <x v="1"/>
  </r>
  <r>
    <n v="3"/>
    <s v="A2"/>
    <x v="7"/>
    <x v="2"/>
    <n v="300"/>
    <x v="1"/>
    <n v="4"/>
    <n v="11"/>
    <x v="6"/>
    <n v="113"/>
    <x v="6"/>
    <n v="3"/>
    <s v="Ephemeroptera"/>
    <m/>
    <x v="41"/>
    <m/>
    <x v="42"/>
  </r>
  <r>
    <n v="1"/>
    <s v="A7"/>
    <x v="7"/>
    <x v="2"/>
    <n v="300"/>
    <x v="1"/>
    <n v="4"/>
    <n v="11"/>
    <x v="6"/>
    <n v="113"/>
    <x v="6"/>
    <n v="6"/>
    <s v="Trichoptera"/>
    <m/>
    <x v="7"/>
    <m/>
    <x v="7"/>
  </r>
  <r>
    <n v="1"/>
    <s v="F6"/>
    <x v="7"/>
    <x v="2"/>
    <n v="300"/>
    <x v="1"/>
    <n v="4"/>
    <n v="11"/>
    <x v="6"/>
    <n v="113"/>
    <x v="6"/>
    <n v="2"/>
    <s v="Coleoptera"/>
    <m/>
    <x v="59"/>
    <m/>
    <x v="61"/>
  </r>
  <r>
    <n v="8"/>
    <s v="B6"/>
    <x v="7"/>
    <x v="2"/>
    <n v="300"/>
    <x v="1"/>
    <n v="4"/>
    <n v="11"/>
    <x v="6"/>
    <n v="113"/>
    <x v="6"/>
    <n v="14"/>
    <s v="Amphipoda"/>
    <m/>
    <x v="18"/>
    <m/>
    <x v="18"/>
  </r>
  <r>
    <n v="1"/>
    <s v="F3"/>
    <x v="7"/>
    <x v="2"/>
    <n v="300"/>
    <x v="1"/>
    <n v="4"/>
    <n v="11"/>
    <x v="6"/>
    <n v="113"/>
    <x v="6"/>
    <n v="1"/>
    <s v="Coleoptera"/>
    <m/>
    <x v="61"/>
    <m/>
    <x v="63"/>
  </r>
  <r>
    <n v="1"/>
    <s v="F5"/>
    <x v="7"/>
    <x v="2"/>
    <n v="300"/>
    <x v="1"/>
    <n v="4"/>
    <n v="11"/>
    <x v="6"/>
    <n v="113"/>
    <x v="6"/>
    <n v="2"/>
    <s v="Coleoptera"/>
    <m/>
    <x v="85"/>
    <m/>
    <x v="88"/>
  </r>
  <r>
    <n v="7"/>
    <s v="C7"/>
    <x v="7"/>
    <x v="2"/>
    <n v="300"/>
    <x v="1"/>
    <n v="4"/>
    <n v="11"/>
    <x v="6"/>
    <n v="113"/>
    <x v="6"/>
    <n v="5"/>
    <s v="Planorboidea"/>
    <m/>
    <x v="54"/>
    <m/>
    <x v="56"/>
  </r>
  <r>
    <n v="7"/>
    <s v="D2"/>
    <x v="7"/>
    <x v="2"/>
    <n v="300"/>
    <x v="1"/>
    <n v="4"/>
    <n v="11"/>
    <x v="6"/>
    <n v="113"/>
    <x v="6"/>
    <n v="2"/>
    <s v="Planorboidea"/>
    <m/>
    <x v="86"/>
    <m/>
    <x v="89"/>
  </r>
  <r>
    <n v="1"/>
    <s v="B1"/>
    <x v="7"/>
    <x v="2"/>
    <n v="300"/>
    <x v="1"/>
    <n v="4"/>
    <n v="11"/>
    <x v="6"/>
    <n v="113"/>
    <x v="6"/>
    <n v="1"/>
    <s v="Trichoptera"/>
    <m/>
    <x v="87"/>
    <m/>
    <x v="90"/>
  </r>
  <r>
    <n v="1"/>
    <s v="F4"/>
    <x v="7"/>
    <x v="2"/>
    <n v="300"/>
    <x v="1"/>
    <n v="4"/>
    <n v="11"/>
    <x v="6"/>
    <n v="113"/>
    <x v="6"/>
    <n v="1"/>
    <s v="Coleoptera"/>
    <m/>
    <x v="88"/>
    <m/>
    <x v="91"/>
  </r>
  <r>
    <n v="5"/>
    <s v="B4"/>
    <x v="8"/>
    <x v="1"/>
    <n v="300"/>
    <x v="1"/>
    <n v="4"/>
    <n v="14"/>
    <x v="7"/>
    <n v="106"/>
    <x v="7"/>
    <n v="11"/>
    <s v="Odonata"/>
    <m/>
    <x v="64"/>
    <m/>
    <x v="66"/>
  </r>
  <r>
    <n v="5"/>
    <s v="B3"/>
    <x v="8"/>
    <x v="1"/>
    <n v="100"/>
    <x v="1"/>
    <n v="4"/>
    <n v="14"/>
    <x v="7"/>
    <n v="106"/>
    <x v="7"/>
    <n v="1"/>
    <s v="Odonata"/>
    <m/>
    <x v="1"/>
    <m/>
    <x v="1"/>
  </r>
  <r>
    <n v="5"/>
    <s v="B5"/>
    <x v="8"/>
    <x v="1"/>
    <n v="300"/>
    <x v="1"/>
    <n v="4"/>
    <n v="14"/>
    <x v="7"/>
    <n v="106"/>
    <x v="7"/>
    <n v="2"/>
    <s v="Odonata"/>
    <m/>
    <x v="1"/>
    <m/>
    <x v="1"/>
  </r>
  <r>
    <n v="5"/>
    <s v="D2"/>
    <x v="8"/>
    <x v="1"/>
    <n v="100"/>
    <x v="1"/>
    <n v="4"/>
    <n v="14"/>
    <x v="7"/>
    <n v="106"/>
    <x v="7"/>
    <n v="2"/>
    <s v="Odonata"/>
    <m/>
    <x v="1"/>
    <m/>
    <x v="1"/>
  </r>
  <r>
    <n v="3"/>
    <s v="G3"/>
    <x v="8"/>
    <x v="1"/>
    <n v="300"/>
    <x v="1"/>
    <n v="4"/>
    <n v="14"/>
    <x v="7"/>
    <n v="106"/>
    <x v="7"/>
    <n v="9"/>
    <s v="Ephemeroptera"/>
    <m/>
    <x v="41"/>
    <m/>
    <x v="42"/>
  </r>
  <r>
    <n v="4"/>
    <s v="A6"/>
    <x v="8"/>
    <x v="1"/>
    <n v="100"/>
    <x v="1"/>
    <n v="4"/>
    <n v="14"/>
    <x v="7"/>
    <n v="106"/>
    <x v="7"/>
    <n v="6"/>
    <s v="Ephemeroptera"/>
    <m/>
    <x v="35"/>
    <m/>
    <x v="35"/>
  </r>
  <r>
    <n v="4"/>
    <s v="B2"/>
    <x v="8"/>
    <x v="1"/>
    <n v="300"/>
    <x v="1"/>
    <n v="4"/>
    <n v="14"/>
    <x v="7"/>
    <n v="106"/>
    <x v="7"/>
    <n v="3"/>
    <s v="Ephemeroptera"/>
    <m/>
    <x v="35"/>
    <m/>
    <x v="35"/>
  </r>
  <r>
    <n v="4"/>
    <s v="A5"/>
    <x v="8"/>
    <x v="1"/>
    <n v="100"/>
    <x v="1"/>
    <n v="4"/>
    <n v="14"/>
    <x v="7"/>
    <n v="106"/>
    <x v="7"/>
    <n v="9"/>
    <s v="Ephemeroptera"/>
    <m/>
    <x v="66"/>
    <m/>
    <x v="68"/>
  </r>
  <r>
    <n v="1"/>
    <s v="A6"/>
    <x v="8"/>
    <x v="1"/>
    <n v="300"/>
    <x v="1"/>
    <n v="4"/>
    <n v="14"/>
    <x v="7"/>
    <n v="106"/>
    <x v="7"/>
    <n v="2"/>
    <s v="Trichoptera"/>
    <m/>
    <x v="7"/>
    <m/>
    <x v="7"/>
  </r>
  <r>
    <n v="5"/>
    <s v="B2"/>
    <x v="8"/>
    <x v="1"/>
    <n v="100"/>
    <x v="1"/>
    <n v="4"/>
    <n v="14"/>
    <x v="7"/>
    <n v="106"/>
    <x v="7"/>
    <n v="4"/>
    <s v="Odonata"/>
    <m/>
    <x v="74"/>
    <m/>
    <x v="76"/>
  </r>
  <r>
    <n v="4"/>
    <s v="A3"/>
    <x v="8"/>
    <x v="1"/>
    <n v="100"/>
    <x v="1"/>
    <n v="4"/>
    <n v="14"/>
    <x v="7"/>
    <n v="106"/>
    <x v="7"/>
    <n v="1"/>
    <s v="Ephemeroptera"/>
    <m/>
    <x v="89"/>
    <m/>
    <x v="92"/>
  </r>
  <r>
    <n v="6"/>
    <s v="D7"/>
    <x v="8"/>
    <x v="1"/>
    <n v="300"/>
    <x v="1"/>
    <n v="4"/>
    <n v="14"/>
    <x v="7"/>
    <n v="106"/>
    <x v="7"/>
    <n v="10"/>
    <s v="Veneroida"/>
    <m/>
    <x v="9"/>
    <m/>
    <x v="9"/>
  </r>
  <r>
    <n v="6"/>
    <s v="E5"/>
    <x v="8"/>
    <x v="1"/>
    <n v="100"/>
    <x v="1"/>
    <n v="4"/>
    <n v="14"/>
    <x v="7"/>
    <n v="106"/>
    <x v="7"/>
    <n v="4"/>
    <s v="Veneroida"/>
    <m/>
    <x v="9"/>
    <m/>
    <x v="9"/>
  </r>
  <r>
    <n v="6"/>
    <s v="E7"/>
    <x v="8"/>
    <x v="1"/>
    <n v="300"/>
    <x v="1"/>
    <n v="4"/>
    <n v="14"/>
    <x v="7"/>
    <n v="106"/>
    <x v="7"/>
    <n v="10"/>
    <s v="Veneroida"/>
    <m/>
    <x v="9"/>
    <m/>
    <x v="9"/>
  </r>
  <r>
    <n v="6"/>
    <s v="G6"/>
    <x v="8"/>
    <x v="1"/>
    <n v="100"/>
    <x v="1"/>
    <n v="4"/>
    <n v="14"/>
    <x v="7"/>
    <n v="106"/>
    <x v="7"/>
    <n v="1"/>
    <s v="Veneroida"/>
    <m/>
    <x v="9"/>
    <m/>
    <x v="9"/>
  </r>
  <r>
    <n v="3"/>
    <s v="G4"/>
    <x v="8"/>
    <x v="1"/>
    <n v="300"/>
    <x v="1"/>
    <n v="4"/>
    <n v="14"/>
    <x v="7"/>
    <n v="106"/>
    <x v="7"/>
    <n v="32"/>
    <s v="Ephemeroptera"/>
    <m/>
    <x v="36"/>
    <m/>
    <x v="36"/>
  </r>
  <r>
    <n v="6"/>
    <s v="D4"/>
    <x v="8"/>
    <x v="1"/>
    <n v="300"/>
    <x v="1"/>
    <n v="4"/>
    <n v="14"/>
    <x v="7"/>
    <n v="106"/>
    <x v="7"/>
    <n v="2"/>
    <s v="gastropoda"/>
    <s v="Planorboidea"/>
    <x v="15"/>
    <s v="rivularis"/>
    <x v="15"/>
  </r>
  <r>
    <n v="6"/>
    <s v="G7"/>
    <x v="8"/>
    <x v="1"/>
    <n v="100"/>
    <x v="1"/>
    <n v="4"/>
    <n v="14"/>
    <x v="7"/>
    <n v="106"/>
    <x v="7"/>
    <n v="1"/>
    <s v="gastropoda"/>
    <s v="Planorboidea"/>
    <x v="15"/>
    <s v="rivularis"/>
    <x v="15"/>
  </r>
  <r>
    <n v="5"/>
    <s v="D1"/>
    <x v="8"/>
    <x v="1"/>
    <n v="100"/>
    <x v="1"/>
    <n v="4"/>
    <n v="14"/>
    <x v="7"/>
    <n v="106"/>
    <x v="7"/>
    <n v="1"/>
    <s v="Odonata"/>
    <m/>
    <x v="90"/>
    <m/>
    <x v="93"/>
  </r>
  <r>
    <n v="8"/>
    <s v="E7"/>
    <x v="8"/>
    <x v="1"/>
    <n v="300"/>
    <x v="1"/>
    <n v="4"/>
    <n v="14"/>
    <x v="7"/>
    <n v="106"/>
    <x v="7"/>
    <n v="26"/>
    <s v="Amphipoda"/>
    <m/>
    <x v="18"/>
    <m/>
    <x v="18"/>
  </r>
  <r>
    <n v="8"/>
    <s v="F3"/>
    <x v="8"/>
    <x v="1"/>
    <n v="100"/>
    <x v="1"/>
    <n v="4"/>
    <n v="14"/>
    <x v="7"/>
    <n v="106"/>
    <x v="7"/>
    <n v="8"/>
    <s v="Amphipoda"/>
    <m/>
    <x v="18"/>
    <m/>
    <x v="18"/>
  </r>
  <r>
    <n v="8"/>
    <s v="A1"/>
    <x v="8"/>
    <x v="1"/>
    <n v="100"/>
    <x v="1"/>
    <n v="4"/>
    <n v="14"/>
    <x v="7"/>
    <n v="106"/>
    <x v="7"/>
    <n v="15"/>
    <s v="Amphipoda"/>
    <m/>
    <x v="18"/>
    <m/>
    <x v="18"/>
  </r>
  <r>
    <n v="5"/>
    <s v="D3"/>
    <x v="8"/>
    <x v="1"/>
    <n v="100"/>
    <x v="1"/>
    <n v="4"/>
    <n v="14"/>
    <x v="7"/>
    <n v="106"/>
    <x v="7"/>
    <n v="2"/>
    <s v="Odonata"/>
    <m/>
    <x v="91"/>
    <m/>
    <x v="94"/>
  </r>
  <r>
    <n v="8"/>
    <s v="A3/A4"/>
    <x v="8"/>
    <x v="1"/>
    <n v="100"/>
    <x v="1"/>
    <n v="4"/>
    <n v="14"/>
    <x v="7"/>
    <n v="106"/>
    <x v="7"/>
    <n v="1"/>
    <s v="Decapoda"/>
    <m/>
    <x v="53"/>
    <m/>
    <x v="55"/>
  </r>
  <r>
    <n v="8"/>
    <s v="E6"/>
    <x v="8"/>
    <x v="1"/>
    <n v="300"/>
    <x v="1"/>
    <n v="4"/>
    <n v="14"/>
    <x v="7"/>
    <n v="106"/>
    <x v="7"/>
    <n v="1"/>
    <s v="Decapoda"/>
    <m/>
    <x v="27"/>
    <s v="kadiakensis"/>
    <x v="27"/>
  </r>
  <r>
    <n v="8"/>
    <s v="A2"/>
    <x v="8"/>
    <x v="1"/>
    <n v="100"/>
    <x v="1"/>
    <n v="4"/>
    <n v="14"/>
    <x v="7"/>
    <n v="106"/>
    <x v="7"/>
    <n v="1"/>
    <s v="Decapoda"/>
    <m/>
    <x v="27"/>
    <s v="kadiakensis"/>
    <x v="27"/>
  </r>
  <r>
    <n v="6"/>
    <s v="E3"/>
    <x v="8"/>
    <x v="1"/>
    <n v="100"/>
    <x v="1"/>
    <n v="4"/>
    <n v="14"/>
    <x v="7"/>
    <n v="106"/>
    <x v="7"/>
    <n v="2"/>
    <s v="gastropoda"/>
    <s v="Planorboidea"/>
    <x v="54"/>
    <m/>
    <x v="56"/>
  </r>
  <r>
    <n v="6"/>
    <s v="E4"/>
    <x v="8"/>
    <x v="1"/>
    <n v="100"/>
    <x v="1"/>
    <n v="4"/>
    <n v="14"/>
    <x v="7"/>
    <n v="106"/>
    <x v="7"/>
    <n v="1"/>
    <s v="Veneroida"/>
    <m/>
    <x v="62"/>
    <m/>
    <x v="64"/>
  </r>
  <r>
    <n v="4"/>
    <s v="A4"/>
    <x v="8"/>
    <x v="1"/>
    <n v="100"/>
    <x v="1"/>
    <n v="4"/>
    <n v="14"/>
    <x v="7"/>
    <n v="106"/>
    <x v="7"/>
    <n v="10"/>
    <s v="Ephemeroptera"/>
    <m/>
    <x v="82"/>
    <m/>
    <x v="85"/>
  </r>
  <r>
    <n v="4"/>
    <s v="A7"/>
    <x v="8"/>
    <x v="1"/>
    <n v="300"/>
    <x v="1"/>
    <n v="4"/>
    <n v="14"/>
    <x v="7"/>
    <n v="106"/>
    <x v="7"/>
    <n v="1"/>
    <s v="Ephemeroptera"/>
    <m/>
    <x v="82"/>
    <m/>
    <x v="85"/>
  </r>
  <r>
    <n v="4"/>
    <s v="B1"/>
    <x v="8"/>
    <x v="1"/>
    <n v="300"/>
    <x v="1"/>
    <n v="4"/>
    <n v="14"/>
    <x v="7"/>
    <n v="106"/>
    <x v="7"/>
    <n v="30"/>
    <s v="Ephemeroptera"/>
    <m/>
    <x v="92"/>
    <m/>
    <x v="95"/>
  </r>
  <r>
    <n v="2"/>
    <s v="A5"/>
    <x v="8"/>
    <x v="1"/>
    <n v="100"/>
    <x v="1"/>
    <n v="4"/>
    <n v="14"/>
    <x v="7"/>
    <n v="106"/>
    <x v="7"/>
    <n v="8"/>
    <s v="Hemiptera"/>
    <m/>
    <x v="30"/>
    <m/>
    <x v="30"/>
  </r>
  <r>
    <n v="2"/>
    <s v="C7"/>
    <x v="8"/>
    <x v="1"/>
    <n v="300"/>
    <x v="1"/>
    <n v="4"/>
    <n v="14"/>
    <x v="7"/>
    <n v="106"/>
    <x v="7"/>
    <n v="16"/>
    <s v="Hemiptera"/>
    <m/>
    <x v="30"/>
    <m/>
    <x v="30"/>
  </r>
  <r>
    <n v="2"/>
    <s v="D1"/>
    <x v="8"/>
    <x v="1"/>
    <n v="100"/>
    <x v="1"/>
    <n v="4"/>
    <n v="14"/>
    <x v="7"/>
    <n v="106"/>
    <x v="7"/>
    <n v="21"/>
    <s v="Hemiptera"/>
    <m/>
    <x v="30"/>
    <m/>
    <x v="30"/>
  </r>
  <r>
    <n v="1"/>
    <s v="B2"/>
    <x v="8"/>
    <x v="1"/>
    <n v="100"/>
    <x v="1"/>
    <n v="4"/>
    <n v="14"/>
    <x v="7"/>
    <n v="106"/>
    <x v="7"/>
    <n v="1"/>
    <s v="Trichoptera"/>
    <m/>
    <x v="55"/>
    <m/>
    <x v="57"/>
  </r>
  <r>
    <n v="1"/>
    <s v="F2"/>
    <x v="8"/>
    <x v="1"/>
    <n v="300"/>
    <x v="1"/>
    <n v="4"/>
    <n v="14"/>
    <x v="7"/>
    <n v="106"/>
    <x v="7"/>
    <n v="1"/>
    <s v="Coleoptera"/>
    <m/>
    <x v="32"/>
    <m/>
    <x v="32"/>
  </r>
  <r>
    <n v="3"/>
    <s v="C4"/>
    <x v="9"/>
    <x v="3"/>
    <n v="100"/>
    <x v="0"/>
    <n v="20"/>
    <n v="44"/>
    <x v="8"/>
    <n v="101"/>
    <x v="8"/>
    <n v="2"/>
    <s v="Ephemeroptera"/>
    <m/>
    <x v="0"/>
    <m/>
    <x v="0"/>
  </r>
  <r>
    <n v="5"/>
    <s v="B1"/>
    <x v="9"/>
    <x v="3"/>
    <n v="300"/>
    <x v="0"/>
    <n v="20"/>
    <n v="44"/>
    <x v="8"/>
    <n v="101"/>
    <x v="8"/>
    <n v="4"/>
    <s v="Odonata"/>
    <m/>
    <x v="64"/>
    <m/>
    <x v="66"/>
  </r>
  <r>
    <n v="5"/>
    <s v="C7"/>
    <x v="9"/>
    <x v="3"/>
    <n v="100"/>
    <x v="0"/>
    <n v="20"/>
    <n v="44"/>
    <x v="8"/>
    <n v="101"/>
    <x v="8"/>
    <n v="3"/>
    <s v="Odonata"/>
    <m/>
    <x v="64"/>
    <m/>
    <x v="66"/>
  </r>
  <r>
    <n v="5"/>
    <s v="C6"/>
    <x v="9"/>
    <x v="3"/>
    <n v="100"/>
    <x v="0"/>
    <n v="20"/>
    <n v="44"/>
    <x v="8"/>
    <n v="101"/>
    <x v="8"/>
    <n v="5"/>
    <s v="Odonata"/>
    <m/>
    <x v="1"/>
    <m/>
    <x v="1"/>
  </r>
  <r>
    <n v="3"/>
    <s v="C7"/>
    <x v="9"/>
    <x v="3"/>
    <n v="100"/>
    <x v="0"/>
    <n v="20"/>
    <n v="44"/>
    <x v="8"/>
    <n v="101"/>
    <x v="8"/>
    <n v="3"/>
    <s v="Ephemeroptera"/>
    <m/>
    <x v="2"/>
    <m/>
    <x v="2"/>
  </r>
  <r>
    <n v="3"/>
    <s v="A3"/>
    <x v="9"/>
    <x v="3"/>
    <n v="300"/>
    <x v="0"/>
    <n v="20"/>
    <n v="44"/>
    <x v="8"/>
    <n v="101"/>
    <x v="8"/>
    <n v="5"/>
    <s v="Ephemeroptera"/>
    <m/>
    <x v="41"/>
    <m/>
    <x v="42"/>
  </r>
  <r>
    <n v="3"/>
    <s v="F3"/>
    <x v="9"/>
    <x v="3"/>
    <n v="300"/>
    <x v="0"/>
    <n v="20"/>
    <n v="44"/>
    <x v="8"/>
    <n v="101"/>
    <x v="8"/>
    <n v="16"/>
    <s v="Ephemeroptera"/>
    <m/>
    <x v="41"/>
    <m/>
    <x v="42"/>
  </r>
  <r>
    <n v="3"/>
    <s v="C5"/>
    <x v="9"/>
    <x v="3"/>
    <n v="100"/>
    <x v="0"/>
    <n v="20"/>
    <n v="44"/>
    <x v="8"/>
    <n v="101"/>
    <x v="8"/>
    <n v="2"/>
    <s v="Ephemeroptera"/>
    <m/>
    <x v="6"/>
    <m/>
    <x v="6"/>
  </r>
  <r>
    <n v="1"/>
    <s v="C7"/>
    <x v="9"/>
    <x v="3"/>
    <n v="100"/>
    <x v="0"/>
    <n v="20"/>
    <n v="44"/>
    <x v="8"/>
    <n v="101"/>
    <x v="8"/>
    <n v="10"/>
    <s v="Trichoptera"/>
    <m/>
    <x v="7"/>
    <m/>
    <x v="7"/>
  </r>
  <r>
    <n v="6"/>
    <s v="C4"/>
    <x v="9"/>
    <x v="3"/>
    <n v="100"/>
    <x v="0"/>
    <n v="20"/>
    <n v="44"/>
    <x v="8"/>
    <n v="101"/>
    <x v="8"/>
    <n v="3"/>
    <s v="Veneroida"/>
    <m/>
    <x v="9"/>
    <m/>
    <x v="9"/>
  </r>
  <r>
    <n v="7"/>
    <s v="D6"/>
    <x v="9"/>
    <x v="3"/>
    <n v="300"/>
    <x v="0"/>
    <n v="20"/>
    <n v="44"/>
    <x v="8"/>
    <n v="101"/>
    <x v="8"/>
    <n v="2"/>
    <s v="Veneroida"/>
    <m/>
    <x v="9"/>
    <m/>
    <x v="9"/>
  </r>
  <r>
    <n v="3"/>
    <s v="E7"/>
    <x v="9"/>
    <x v="3"/>
    <n v="100"/>
    <x v="0"/>
    <n v="20"/>
    <n v="44"/>
    <x v="8"/>
    <n v="101"/>
    <x v="8"/>
    <n v="30"/>
    <s v="Ephemeroptera"/>
    <m/>
    <x v="36"/>
    <m/>
    <x v="36"/>
  </r>
  <r>
    <n v="3"/>
    <s v="F4"/>
    <x v="9"/>
    <x v="3"/>
    <n v="300"/>
    <x v="0"/>
    <n v="20"/>
    <n v="44"/>
    <x v="8"/>
    <n v="101"/>
    <x v="8"/>
    <n v="19"/>
    <s v="Ephemeroptera"/>
    <m/>
    <x v="36"/>
    <m/>
    <x v="36"/>
  </r>
  <r>
    <n v="3"/>
    <s v="A4"/>
    <x v="9"/>
    <x v="3"/>
    <n v="300"/>
    <x v="0"/>
    <n v="20"/>
    <n v="44"/>
    <x v="8"/>
    <n v="101"/>
    <x v="8"/>
    <n v="1"/>
    <s v="Ephemeroptera"/>
    <m/>
    <x v="93"/>
    <m/>
    <x v="96"/>
  </r>
  <r>
    <n v="3"/>
    <s v="C6"/>
    <x v="9"/>
    <x v="3"/>
    <n v="100"/>
    <x v="0"/>
    <n v="20"/>
    <n v="44"/>
    <x v="8"/>
    <n v="101"/>
    <x v="8"/>
    <n v="1"/>
    <s v="Ephemeroptera"/>
    <m/>
    <x v="14"/>
    <m/>
    <x v="14"/>
  </r>
  <r>
    <n v="6"/>
    <s v="C5"/>
    <x v="9"/>
    <x v="3"/>
    <n v="100"/>
    <x v="0"/>
    <n v="20"/>
    <n v="44"/>
    <x v="8"/>
    <n v="101"/>
    <x v="8"/>
    <n v="3"/>
    <s v="Basommatophora"/>
    <m/>
    <x v="94"/>
    <m/>
    <x v="97"/>
  </r>
  <r>
    <n v="7"/>
    <s v="D7"/>
    <x v="9"/>
    <x v="3"/>
    <n v="300"/>
    <x v="0"/>
    <n v="20"/>
    <n v="44"/>
    <x v="8"/>
    <n v="101"/>
    <x v="8"/>
    <n v="5"/>
    <s v="Basommatophora"/>
    <m/>
    <x v="94"/>
    <m/>
    <x v="97"/>
  </r>
  <r>
    <n v="8"/>
    <s v="D2"/>
    <x v="9"/>
    <x v="3"/>
    <n v="300"/>
    <x v="0"/>
    <n v="20"/>
    <n v="44"/>
    <x v="8"/>
    <n v="101"/>
    <x v="8"/>
    <n v="14"/>
    <s v="Amphipoda"/>
    <m/>
    <x v="18"/>
    <m/>
    <x v="18"/>
  </r>
  <r>
    <n v="8"/>
    <s v="E5"/>
    <x v="9"/>
    <x v="3"/>
    <n v="100"/>
    <x v="0"/>
    <n v="20"/>
    <n v="44"/>
    <x v="8"/>
    <n v="101"/>
    <x v="8"/>
    <n v="13"/>
    <s v="Amphipoda"/>
    <m/>
    <x v="18"/>
    <m/>
    <x v="18"/>
  </r>
  <r>
    <n v="1"/>
    <s v="G6"/>
    <x v="9"/>
    <x v="3"/>
    <n v="100"/>
    <x v="0"/>
    <n v="20"/>
    <n v="44"/>
    <x v="8"/>
    <n v="101"/>
    <x v="8"/>
    <n v="1"/>
    <s v="Coleoptera"/>
    <m/>
    <x v="68"/>
    <m/>
    <x v="70"/>
  </r>
  <r>
    <n v="3"/>
    <s v="F2"/>
    <x v="9"/>
    <x v="3"/>
    <n v="300"/>
    <x v="0"/>
    <n v="20"/>
    <n v="44"/>
    <x v="8"/>
    <n v="101"/>
    <x v="8"/>
    <n v="2"/>
    <s v="Ephemeroptera"/>
    <m/>
    <x v="42"/>
    <m/>
    <x v="43"/>
  </r>
  <r>
    <n v="2"/>
    <s v="C4"/>
    <x v="9"/>
    <x v="3"/>
    <n v="100"/>
    <x v="0"/>
    <n v="20"/>
    <n v="44"/>
    <x v="8"/>
    <n v="101"/>
    <x v="8"/>
    <n v="1"/>
    <s v="Hemiptera"/>
    <m/>
    <x v="95"/>
    <m/>
    <x v="98"/>
  </r>
  <r>
    <n v="2"/>
    <s v="D5"/>
    <x v="9"/>
    <x v="3"/>
    <n v="300"/>
    <x v="0"/>
    <n v="20"/>
    <n v="44"/>
    <x v="8"/>
    <n v="101"/>
    <x v="8"/>
    <n v="1"/>
    <s v="Hemiptera"/>
    <m/>
    <x v="95"/>
    <m/>
    <x v="98"/>
  </r>
  <r>
    <n v="2"/>
    <s v="D7"/>
    <x v="9"/>
    <x v="3"/>
    <n v="300"/>
    <x v="0"/>
    <n v="20"/>
    <n v="44"/>
    <x v="8"/>
    <n v="101"/>
    <x v="8"/>
    <n v="1"/>
    <s v="Hemiptera"/>
    <m/>
    <x v="95"/>
    <m/>
    <x v="98"/>
  </r>
  <r>
    <n v="6"/>
    <s v="C3"/>
    <x v="9"/>
    <x v="3"/>
    <n v="100"/>
    <x v="0"/>
    <n v="20"/>
    <n v="44"/>
    <x v="8"/>
    <n v="101"/>
    <x v="8"/>
    <n v="24"/>
    <s v="Sorbeoconcha"/>
    <m/>
    <x v="23"/>
    <s v="tuberculata"/>
    <x v="23"/>
  </r>
  <r>
    <n v="7"/>
    <s v="D3"/>
    <x v="9"/>
    <x v="3"/>
    <n v="300"/>
    <x v="0"/>
    <n v="20"/>
    <n v="44"/>
    <x v="8"/>
    <n v="101"/>
    <x v="8"/>
    <n v="37"/>
    <s v="Sorbeoconcha"/>
    <m/>
    <x v="23"/>
    <s v="tuberculata"/>
    <x v="23"/>
  </r>
  <r>
    <n v="1"/>
    <s v="C5"/>
    <x v="9"/>
    <x v="3"/>
    <n v="100"/>
    <x v="0"/>
    <n v="20"/>
    <n v="44"/>
    <x v="8"/>
    <n v="101"/>
    <x v="8"/>
    <n v="4"/>
    <s v="Trichoptera"/>
    <m/>
    <x v="96"/>
    <m/>
    <x v="99"/>
  </r>
  <r>
    <n v="1"/>
    <s v="C4"/>
    <x v="9"/>
    <x v="3"/>
    <n v="300"/>
    <x v="0"/>
    <n v="20"/>
    <n v="44"/>
    <x v="8"/>
    <n v="101"/>
    <x v="8"/>
    <n v="4"/>
    <s v="Trichoptera"/>
    <m/>
    <x v="24"/>
    <m/>
    <x v="24"/>
  </r>
  <r>
    <n v="2"/>
    <s v="E1"/>
    <x v="9"/>
    <x v="3"/>
    <n v="300"/>
    <x v="0"/>
    <n v="20"/>
    <n v="44"/>
    <x v="8"/>
    <n v="101"/>
    <x v="8"/>
    <n v="1"/>
    <s v="Hemiptera"/>
    <m/>
    <x v="97"/>
    <m/>
    <x v="100"/>
  </r>
  <r>
    <n v="2"/>
    <s v="C6"/>
    <x v="9"/>
    <x v="3"/>
    <n v="100"/>
    <x v="0"/>
    <n v="20"/>
    <n v="44"/>
    <x v="8"/>
    <n v="101"/>
    <x v="8"/>
    <n v="1"/>
    <s v="Hemiptera"/>
    <m/>
    <x v="26"/>
    <m/>
    <x v="26"/>
  </r>
  <r>
    <n v="8"/>
    <s v="D1"/>
    <x v="9"/>
    <x v="3"/>
    <n v="300"/>
    <x v="0"/>
    <n v="20"/>
    <n v="44"/>
    <x v="8"/>
    <n v="101"/>
    <x v="8"/>
    <n v="3"/>
    <s v="Decapoda"/>
    <m/>
    <x v="27"/>
    <s v="kadiakensis"/>
    <x v="27"/>
  </r>
  <r>
    <n v="6"/>
    <s v="C2"/>
    <x v="9"/>
    <x v="3"/>
    <n v="100"/>
    <x v="0"/>
    <n v="20"/>
    <n v="44"/>
    <x v="8"/>
    <n v="101"/>
    <x v="8"/>
    <n v="4"/>
    <s v="gastropoda"/>
    <s v="Planorboidea"/>
    <x v="54"/>
    <m/>
    <x v="56"/>
  </r>
  <r>
    <n v="7"/>
    <s v="D4"/>
    <x v="9"/>
    <x v="3"/>
    <n v="300"/>
    <x v="0"/>
    <n v="20"/>
    <n v="44"/>
    <x v="8"/>
    <n v="101"/>
    <x v="8"/>
    <n v="1"/>
    <s v="gastropoda"/>
    <s v="Planorboidea"/>
    <x v="54"/>
    <m/>
    <x v="56"/>
  </r>
  <r>
    <n v="7"/>
    <s v="D5"/>
    <x v="9"/>
    <x v="3"/>
    <n v="300"/>
    <x v="0"/>
    <n v="20"/>
    <n v="44"/>
    <x v="8"/>
    <n v="101"/>
    <x v="8"/>
    <n v="14"/>
    <s v="gastropoda"/>
    <s v="Planorboidea"/>
    <x v="29"/>
    <s v="virgata"/>
    <x v="44"/>
  </r>
  <r>
    <n v="3"/>
    <s v="F5"/>
    <x v="9"/>
    <x v="3"/>
    <n v="300"/>
    <x v="0"/>
    <n v="20"/>
    <n v="44"/>
    <x v="8"/>
    <n v="101"/>
    <x v="8"/>
    <n v="8"/>
    <s v="Ephemeroptera"/>
    <m/>
    <x v="38"/>
    <m/>
    <x v="38"/>
  </r>
  <r>
    <n v="3"/>
    <s v="F1"/>
    <x v="9"/>
    <x v="3"/>
    <n v="300"/>
    <x v="0"/>
    <n v="20"/>
    <n v="44"/>
    <x v="8"/>
    <n v="101"/>
    <x v="8"/>
    <n v="60"/>
    <s v="Ephemeroptera"/>
    <m/>
    <x v="92"/>
    <m/>
    <x v="95"/>
  </r>
  <r>
    <n v="7"/>
    <s v="E1"/>
    <x v="9"/>
    <x v="3"/>
    <n v="300"/>
    <x v="0"/>
    <n v="20"/>
    <n v="44"/>
    <x v="8"/>
    <n v="101"/>
    <x v="8"/>
    <n v="1"/>
    <s v="gastropoda"/>
    <s v="Pupilloidea"/>
    <x v="98"/>
    <s v="texasiana"/>
    <x v="101"/>
  </r>
  <r>
    <n v="2"/>
    <s v="C5"/>
    <x v="9"/>
    <x v="3"/>
    <n v="100"/>
    <x v="0"/>
    <n v="20"/>
    <n v="44"/>
    <x v="8"/>
    <n v="101"/>
    <x v="8"/>
    <n v="2"/>
    <s v="Hemiptera"/>
    <m/>
    <x v="84"/>
    <m/>
    <x v="87"/>
  </r>
  <r>
    <n v="2"/>
    <s v="D6"/>
    <x v="9"/>
    <x v="3"/>
    <n v="300"/>
    <x v="0"/>
    <n v="20"/>
    <n v="44"/>
    <x v="8"/>
    <n v="101"/>
    <x v="8"/>
    <n v="2"/>
    <s v="Hemiptera"/>
    <m/>
    <x v="84"/>
    <m/>
    <x v="87"/>
  </r>
  <r>
    <n v="1"/>
    <s v="C6"/>
    <x v="9"/>
    <x v="3"/>
    <n v="100"/>
    <x v="0"/>
    <n v="20"/>
    <n v="44"/>
    <x v="8"/>
    <n v="101"/>
    <x v="8"/>
    <n v="1"/>
    <s v="Trichoptera"/>
    <m/>
    <x v="11"/>
    <m/>
    <x v="11"/>
  </r>
  <r>
    <n v="7"/>
    <s v="B6"/>
    <x v="10"/>
    <x v="2"/>
    <n v="300"/>
    <x v="1"/>
    <n v="3"/>
    <n v="9"/>
    <x v="4"/>
    <n v="112"/>
    <x v="9"/>
    <n v="3"/>
    <s v="gastropoda"/>
    <s v="Rissooidea"/>
    <x v="44"/>
    <m/>
    <x v="46"/>
  </r>
  <r>
    <n v="7"/>
    <s v="B7"/>
    <x v="10"/>
    <x v="2"/>
    <n v="300"/>
    <x v="1"/>
    <n v="3"/>
    <n v="9"/>
    <x v="4"/>
    <n v="112"/>
    <x v="9"/>
    <n v="2"/>
    <s v="gastropoda"/>
    <s v="Truncatelloidea"/>
    <x v="3"/>
    <s v="tentaculata"/>
    <x v="3"/>
  </r>
  <r>
    <n v="7"/>
    <s v="B5"/>
    <x v="10"/>
    <x v="2"/>
    <n v="300"/>
    <x v="1"/>
    <n v="3"/>
    <n v="9"/>
    <x v="4"/>
    <n v="112"/>
    <x v="9"/>
    <n v="1"/>
    <s v="gastropoda"/>
    <s v="Viviparoidea"/>
    <x v="47"/>
    <m/>
    <x v="49"/>
  </r>
  <r>
    <n v="1"/>
    <s v="D3"/>
    <x v="10"/>
    <x v="2"/>
    <n v="300"/>
    <x v="1"/>
    <n v="3"/>
    <n v="9"/>
    <x v="4"/>
    <n v="112"/>
    <x v="9"/>
    <n v="30"/>
    <s v="Trichoptera"/>
    <m/>
    <x v="7"/>
    <m/>
    <x v="7"/>
  </r>
  <r>
    <n v="5"/>
    <s v="E7"/>
    <x v="10"/>
    <x v="2"/>
    <n v="300"/>
    <x v="1"/>
    <n v="3"/>
    <n v="9"/>
    <x v="4"/>
    <n v="112"/>
    <x v="9"/>
    <n v="5"/>
    <s v="Coleoptera"/>
    <m/>
    <x v="59"/>
    <m/>
    <x v="61"/>
  </r>
  <r>
    <n v="5"/>
    <s v="E6"/>
    <x v="10"/>
    <x v="2"/>
    <n v="300"/>
    <x v="1"/>
    <n v="3"/>
    <n v="9"/>
    <x v="4"/>
    <n v="112"/>
    <x v="9"/>
    <n v="1"/>
    <s v="Coleoptera"/>
    <m/>
    <x v="10"/>
    <m/>
    <x v="10"/>
  </r>
  <r>
    <n v="7"/>
    <s v="B4"/>
    <x v="10"/>
    <x v="2"/>
    <n v="300"/>
    <x v="1"/>
    <n v="3"/>
    <n v="9"/>
    <x v="4"/>
    <n v="112"/>
    <x v="9"/>
    <n v="2"/>
    <s v="Basommatophora"/>
    <m/>
    <x v="94"/>
    <s v="anceps"/>
    <x v="102"/>
  </r>
  <r>
    <n v="8"/>
    <s v="D6"/>
    <x v="10"/>
    <x v="2"/>
    <n v="300"/>
    <x v="1"/>
    <n v="3"/>
    <n v="9"/>
    <x v="4"/>
    <n v="112"/>
    <x v="9"/>
    <n v="12"/>
    <s v="Amphipoda"/>
    <m/>
    <x v="18"/>
    <m/>
    <x v="18"/>
  </r>
  <r>
    <n v="8"/>
    <s v="D5"/>
    <x v="10"/>
    <x v="2"/>
    <n v="300"/>
    <x v="1"/>
    <n v="3"/>
    <n v="9"/>
    <x v="4"/>
    <n v="112"/>
    <x v="9"/>
    <n v="1"/>
    <s v="Decapoda"/>
    <m/>
    <x v="27"/>
    <s v="kadiakensis"/>
    <x v="27"/>
  </r>
  <r>
    <n v="7"/>
    <s v="B3"/>
    <x v="10"/>
    <x v="2"/>
    <n v="300"/>
    <x v="1"/>
    <n v="3"/>
    <n v="9"/>
    <x v="4"/>
    <n v="112"/>
    <x v="9"/>
    <n v="54"/>
    <s v="Veneroida"/>
    <m/>
    <x v="62"/>
    <m/>
    <x v="64"/>
  </r>
  <r>
    <n v="1"/>
    <s v="E4"/>
    <x v="10"/>
    <x v="2"/>
    <n v="300"/>
    <x v="1"/>
    <n v="3"/>
    <n v="9"/>
    <x v="4"/>
    <n v="112"/>
    <x v="9"/>
    <n v="1"/>
    <s v="Trichoptera"/>
    <m/>
    <x v="99"/>
    <m/>
    <x v="103"/>
  </r>
  <r>
    <n v="5"/>
    <s v="F1"/>
    <x v="10"/>
    <x v="2"/>
    <n v="300"/>
    <x v="1"/>
    <n v="3"/>
    <n v="9"/>
    <x v="4"/>
    <n v="112"/>
    <x v="9"/>
    <n v="35"/>
    <s v="Coleoptera"/>
    <m/>
    <x v="32"/>
    <m/>
    <x v="32"/>
  </r>
  <r>
    <n v="1"/>
    <s v="D5"/>
    <x v="11"/>
    <x v="4"/>
    <n v="100"/>
    <x v="0"/>
    <n v="4"/>
    <n v="7"/>
    <x v="1"/>
    <n v="102"/>
    <x v="10"/>
    <n v="1"/>
    <s v="Trichoptera"/>
    <m/>
    <x v="33"/>
    <s v="arizonica"/>
    <x v="33"/>
  </r>
  <r>
    <n v="7"/>
    <s v="A3"/>
    <x v="11"/>
    <x v="4"/>
    <n v="100"/>
    <x v="0"/>
    <n v="4"/>
    <n v="7"/>
    <x v="1"/>
    <n v="102"/>
    <x v="10"/>
    <n v="2"/>
    <s v="gastropoda"/>
    <s v="Rissooidea"/>
    <x v="44"/>
    <m/>
    <x v="46"/>
  </r>
  <r>
    <n v="5"/>
    <s v="A4"/>
    <x v="11"/>
    <x v="4"/>
    <n v="100"/>
    <x v="0"/>
    <n v="4"/>
    <n v="7"/>
    <x v="1"/>
    <n v="102"/>
    <x v="10"/>
    <n v="1"/>
    <s v="Odonata"/>
    <m/>
    <x v="1"/>
    <m/>
    <x v="1"/>
  </r>
  <r>
    <n v="5"/>
    <s v="A7"/>
    <x v="11"/>
    <x v="4"/>
    <n v="300"/>
    <x v="0"/>
    <n v="4"/>
    <n v="7"/>
    <x v="1"/>
    <n v="102"/>
    <x v="10"/>
    <n v="4"/>
    <s v="Odonata"/>
    <m/>
    <x v="1"/>
    <m/>
    <x v="1"/>
  </r>
  <r>
    <n v="5"/>
    <s v="A1"/>
    <x v="11"/>
    <x v="4"/>
    <n v="100"/>
    <x v="0"/>
    <n v="4"/>
    <n v="7"/>
    <x v="1"/>
    <n v="102"/>
    <x v="10"/>
    <n v="1"/>
    <s v="Odonata"/>
    <m/>
    <x v="4"/>
    <m/>
    <x v="4"/>
  </r>
  <r>
    <n v="8"/>
    <s v="C3"/>
    <x v="11"/>
    <x v="4"/>
    <n v="100"/>
    <x v="0"/>
    <n v="4"/>
    <n v="7"/>
    <x v="1"/>
    <n v="102"/>
    <x v="10"/>
    <n v="3"/>
    <s v="Isopoda"/>
    <m/>
    <x v="46"/>
    <m/>
    <x v="48"/>
  </r>
  <r>
    <n v="8"/>
    <s v="C7"/>
    <x v="11"/>
    <x v="4"/>
    <n v="300"/>
    <x v="0"/>
    <n v="4"/>
    <n v="7"/>
    <x v="1"/>
    <n v="102"/>
    <x v="10"/>
    <n v="2"/>
    <s v="Isopoda"/>
    <m/>
    <x v="46"/>
    <m/>
    <x v="48"/>
  </r>
  <r>
    <n v="1"/>
    <s v="D6"/>
    <x v="11"/>
    <x v="4"/>
    <n v="100"/>
    <x v="0"/>
    <n v="4"/>
    <n v="7"/>
    <x v="1"/>
    <n v="102"/>
    <x v="10"/>
    <n v="16"/>
    <s v="Trichoptera"/>
    <m/>
    <x v="7"/>
    <m/>
    <x v="7"/>
  </r>
  <r>
    <n v="1"/>
    <s v="D7"/>
    <x v="11"/>
    <x v="4"/>
    <n v="300"/>
    <x v="0"/>
    <n v="4"/>
    <n v="7"/>
    <x v="1"/>
    <n v="102"/>
    <x v="10"/>
    <n v="18"/>
    <s v="Trichoptera"/>
    <m/>
    <x v="7"/>
    <m/>
    <x v="7"/>
  </r>
  <r>
    <n v="6"/>
    <s v="A2/3"/>
    <x v="11"/>
    <x v="4"/>
    <n v="300"/>
    <x v="0"/>
    <n v="4"/>
    <n v="7"/>
    <x v="1"/>
    <n v="102"/>
    <x v="10"/>
    <n v="1"/>
    <s v="Veneroida"/>
    <m/>
    <x v="9"/>
    <m/>
    <x v="9"/>
  </r>
  <r>
    <n v="5"/>
    <s v="A3"/>
    <x v="11"/>
    <x v="4"/>
    <n v="100"/>
    <x v="0"/>
    <n v="4"/>
    <n v="7"/>
    <x v="1"/>
    <n v="102"/>
    <x v="10"/>
    <n v="1"/>
    <s v="Odonata"/>
    <m/>
    <x v="12"/>
    <m/>
    <x v="12"/>
  </r>
  <r>
    <n v="5"/>
    <s v="A6"/>
    <x v="11"/>
    <x v="4"/>
    <n v="300"/>
    <x v="0"/>
    <n v="4"/>
    <n v="7"/>
    <x v="1"/>
    <n v="102"/>
    <x v="10"/>
    <n v="1"/>
    <s v="Odonata"/>
    <m/>
    <x v="12"/>
    <m/>
    <x v="12"/>
  </r>
  <r>
    <n v="8"/>
    <s v="C6"/>
    <x v="11"/>
    <x v="4"/>
    <n v="300"/>
    <x v="0"/>
    <n v="4"/>
    <n v="7"/>
    <x v="1"/>
    <n v="102"/>
    <x v="10"/>
    <n v="3"/>
    <s v="Amphipoda"/>
    <m/>
    <x v="16"/>
    <m/>
    <x v="16"/>
  </r>
  <r>
    <n v="2"/>
    <s v="A2"/>
    <x v="11"/>
    <x v="4"/>
    <n v="300"/>
    <x v="0"/>
    <n v="4"/>
    <n v="7"/>
    <x v="1"/>
    <n v="102"/>
    <x v="10"/>
    <n v="1"/>
    <s v="Hemiptera"/>
    <m/>
    <x v="100"/>
    <m/>
    <x v="104"/>
  </r>
  <r>
    <n v="8"/>
    <s v="C2"/>
    <x v="11"/>
    <x v="4"/>
    <n v="100"/>
    <x v="0"/>
    <n v="4"/>
    <n v="7"/>
    <x v="1"/>
    <n v="102"/>
    <x v="10"/>
    <n v="2"/>
    <s v="Amphipoda"/>
    <m/>
    <x v="18"/>
    <m/>
    <x v="18"/>
  </r>
  <r>
    <n v="1"/>
    <s v="E3"/>
    <x v="11"/>
    <x v="4"/>
    <n v="100"/>
    <x v="0"/>
    <n v="4"/>
    <n v="7"/>
    <x v="1"/>
    <n v="102"/>
    <x v="10"/>
    <n v="1"/>
    <s v="Trichoptera"/>
    <m/>
    <x v="101"/>
    <m/>
    <x v="105"/>
  </r>
  <r>
    <n v="7"/>
    <s v="A1"/>
    <x v="11"/>
    <x v="4"/>
    <n v="100"/>
    <x v="0"/>
    <n v="4"/>
    <n v="7"/>
    <x v="1"/>
    <n v="102"/>
    <x v="10"/>
    <n v="16"/>
    <s v="Sorbeoconcha"/>
    <m/>
    <x v="23"/>
    <s v="tuberculata"/>
    <x v="23"/>
  </r>
  <r>
    <n v="6"/>
    <s v="A4"/>
    <x v="11"/>
    <x v="4"/>
    <n v="300"/>
    <x v="0"/>
    <n v="4"/>
    <n v="7"/>
    <x v="1"/>
    <n v="102"/>
    <x v="10"/>
    <n v="14"/>
    <s v="Sorbeoconcha"/>
    <m/>
    <x v="23"/>
    <s v="tuberculata"/>
    <x v="23"/>
  </r>
  <r>
    <n v="5"/>
    <s v="A2"/>
    <x v="11"/>
    <x v="4"/>
    <n v="100"/>
    <x v="0"/>
    <n v="4"/>
    <n v="7"/>
    <x v="1"/>
    <n v="102"/>
    <x v="10"/>
    <n v="1"/>
    <s v="Odonata"/>
    <m/>
    <x v="91"/>
    <m/>
    <x v="94"/>
  </r>
  <r>
    <n v="8"/>
    <s v="C4"/>
    <x v="11"/>
    <x v="4"/>
    <n v="100"/>
    <x v="0"/>
    <n v="4"/>
    <n v="7"/>
    <x v="1"/>
    <n v="102"/>
    <x v="10"/>
    <n v="1"/>
    <s v="Decapoda"/>
    <m/>
    <x v="53"/>
    <m/>
    <x v="55"/>
  </r>
  <r>
    <n v="8"/>
    <s v="C5"/>
    <x v="11"/>
    <x v="4"/>
    <n v="100"/>
    <x v="0"/>
    <n v="4"/>
    <n v="7"/>
    <x v="1"/>
    <n v="102"/>
    <x v="10"/>
    <n v="2"/>
    <s v="Decapoda"/>
    <m/>
    <x v="27"/>
    <s v="kadiakensis"/>
    <x v="27"/>
  </r>
  <r>
    <n v="7"/>
    <s v="A2"/>
    <x v="11"/>
    <x v="4"/>
    <n v="100"/>
    <x v="0"/>
    <n v="4"/>
    <n v="7"/>
    <x v="1"/>
    <n v="102"/>
    <x v="10"/>
    <n v="7"/>
    <s v="Veneroida"/>
    <m/>
    <x v="62"/>
    <m/>
    <x v="64"/>
  </r>
  <r>
    <n v="6"/>
    <s v="A1"/>
    <x v="11"/>
    <x v="4"/>
    <n v="300"/>
    <x v="0"/>
    <n v="4"/>
    <n v="7"/>
    <x v="1"/>
    <n v="102"/>
    <x v="10"/>
    <n v="14"/>
    <s v="Veneroida"/>
    <m/>
    <x v="62"/>
    <m/>
    <x v="64"/>
  </r>
  <r>
    <n v="2"/>
    <s v="A1"/>
    <x v="11"/>
    <x v="4"/>
    <n v="300"/>
    <x v="0"/>
    <n v="4"/>
    <n v="7"/>
    <x v="1"/>
    <n v="102"/>
    <x v="10"/>
    <n v="9"/>
    <s v="Hemiptera"/>
    <m/>
    <x v="30"/>
    <m/>
    <x v="30"/>
  </r>
  <r>
    <n v="2"/>
    <s v="D4"/>
    <x v="11"/>
    <x v="4"/>
    <n v="100"/>
    <x v="0"/>
    <n v="4"/>
    <n v="7"/>
    <x v="1"/>
    <n v="102"/>
    <x v="10"/>
    <n v="2"/>
    <s v="Hemiptera"/>
    <m/>
    <x v="30"/>
    <m/>
    <x v="30"/>
  </r>
  <r>
    <n v="3"/>
    <s v="D5"/>
    <x v="11"/>
    <x v="4"/>
    <n v="100"/>
    <x v="0"/>
    <n v="4"/>
    <n v="7"/>
    <x v="1"/>
    <n v="102"/>
    <x v="10"/>
    <n v="1"/>
    <s v="Ephemeroptera"/>
    <m/>
    <x v="102"/>
    <m/>
    <x v="106"/>
  </r>
  <r>
    <n v="1"/>
    <s v="E7"/>
    <x v="11"/>
    <x v="4"/>
    <n v="300"/>
    <x v="0"/>
    <n v="4"/>
    <n v="7"/>
    <x v="1"/>
    <n v="102"/>
    <x v="10"/>
    <n v="3"/>
    <s v="Coleoptera"/>
    <m/>
    <x v="32"/>
    <m/>
    <x v="32"/>
  </r>
  <r>
    <n v="1"/>
    <s v="G7"/>
    <x v="11"/>
    <x v="4"/>
    <n v="100"/>
    <x v="0"/>
    <n v="4"/>
    <n v="7"/>
    <x v="1"/>
    <n v="102"/>
    <x v="10"/>
    <n v="2"/>
    <s v="Coleoptera"/>
    <m/>
    <x v="32"/>
    <m/>
    <x v="32"/>
  </r>
  <r>
    <n v="6"/>
    <s v="F7"/>
    <x v="12"/>
    <x v="5"/>
    <n v="300"/>
    <x v="0"/>
    <n v="3"/>
    <n v="3"/>
    <x v="9"/>
    <n v="133"/>
    <x v="11"/>
    <n v="1"/>
    <s v="gastropoda"/>
    <s v="Rissooidea"/>
    <x v="44"/>
    <m/>
    <x v="46"/>
  </r>
  <r>
    <n v="6"/>
    <s v="B7"/>
    <x v="12"/>
    <x v="5"/>
    <n v="100"/>
    <x v="0"/>
    <n v="3"/>
    <n v="3"/>
    <x v="9"/>
    <n v="133"/>
    <x v="11"/>
    <n v="1"/>
    <s v="gastropoda"/>
    <s v="Planorboidea"/>
    <x v="65"/>
    <m/>
    <x v="67"/>
  </r>
  <r>
    <n v="6"/>
    <s v="F5"/>
    <x v="12"/>
    <x v="5"/>
    <n v="300"/>
    <x v="0"/>
    <n v="3"/>
    <n v="3"/>
    <x v="9"/>
    <n v="133"/>
    <x v="11"/>
    <n v="33"/>
    <s v="gastropoda"/>
    <s v="Truncatelloidea"/>
    <x v="3"/>
    <s v="tentaculata"/>
    <x v="3"/>
  </r>
  <r>
    <n v="6"/>
    <s v="F4"/>
    <x v="12"/>
    <x v="5"/>
    <n v="300"/>
    <x v="0"/>
    <n v="3"/>
    <n v="3"/>
    <x v="9"/>
    <n v="133"/>
    <x v="11"/>
    <n v="1"/>
    <s v="gastropoda"/>
    <s v="Viviparoidea"/>
    <x v="47"/>
    <m/>
    <x v="49"/>
  </r>
  <r>
    <n v="6"/>
    <s v="B4"/>
    <x v="12"/>
    <x v="5"/>
    <n v="100"/>
    <x v="0"/>
    <n v="3"/>
    <n v="3"/>
    <x v="9"/>
    <n v="133"/>
    <x v="11"/>
    <n v="17"/>
    <s v="gastropoda"/>
    <s v="Lymnaeoidea"/>
    <x v="75"/>
    <m/>
    <x v="77"/>
  </r>
  <r>
    <n v="6"/>
    <s v="B5"/>
    <x v="12"/>
    <x v="5"/>
    <n v="100"/>
    <x v="0"/>
    <n v="3"/>
    <n v="3"/>
    <x v="9"/>
    <n v="133"/>
    <x v="11"/>
    <n v="85"/>
    <s v="Sorbeoconcha"/>
    <m/>
    <x v="23"/>
    <s v="tuberculata"/>
    <x v="23"/>
  </r>
  <r>
    <n v="6"/>
    <s v="B6"/>
    <x v="12"/>
    <x v="5"/>
    <n v="100"/>
    <x v="0"/>
    <n v="3"/>
    <n v="3"/>
    <x v="9"/>
    <n v="133"/>
    <x v="11"/>
    <n v="44"/>
    <s v="Sorbeoconcha"/>
    <m/>
    <x v="23"/>
    <s v="tuberculata"/>
    <x v="23"/>
  </r>
  <r>
    <n v="6"/>
    <s v="F3"/>
    <x v="12"/>
    <x v="5"/>
    <n v="300"/>
    <x v="0"/>
    <n v="3"/>
    <n v="3"/>
    <x v="9"/>
    <n v="133"/>
    <x v="11"/>
    <n v="127"/>
    <s v="Sorbeoconcha"/>
    <m/>
    <x v="23"/>
    <s v="tuberculata"/>
    <x v="23"/>
  </r>
  <r>
    <n v="6"/>
    <s v="C1"/>
    <x v="12"/>
    <x v="5"/>
    <n v="100"/>
    <x v="0"/>
    <n v="3"/>
    <n v="3"/>
    <x v="9"/>
    <n v="133"/>
    <x v="11"/>
    <n v="2"/>
    <s v="gastropoda"/>
    <s v="Rissooidea"/>
    <x v="103"/>
    <m/>
    <x v="107"/>
  </r>
  <r>
    <n v="6"/>
    <s v="F6"/>
    <x v="12"/>
    <x v="5"/>
    <n v="300"/>
    <x v="0"/>
    <n v="3"/>
    <n v="3"/>
    <x v="9"/>
    <n v="133"/>
    <x v="11"/>
    <n v="1"/>
    <s v="gastropoda"/>
    <s v="Lymnaeoidea"/>
    <x v="39"/>
    <m/>
    <x v="39"/>
  </r>
  <r>
    <m/>
    <m/>
    <x v="13"/>
    <x v="6"/>
    <m/>
    <x v="2"/>
    <m/>
    <m/>
    <x v="10"/>
    <m/>
    <x v="12"/>
    <m/>
    <m/>
    <m/>
    <x v="11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7DE4-D980-4BE3-897F-8E23A55028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B75" firstHeaderRow="1" firstDataRow="2" firstDataCol="1"/>
  <pivotFields count="19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2">
        <item x="3"/>
        <item x="1"/>
        <item x="0"/>
        <item m="1" x="8"/>
        <item x="4"/>
        <item x="5"/>
        <item x="2"/>
        <item m="1" x="7"/>
        <item m="1" x="10"/>
        <item m="1" x="9"/>
        <item x="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12">
        <item x="9"/>
        <item x="0"/>
        <item x="1"/>
        <item x="4"/>
        <item x="6"/>
        <item x="7"/>
        <item x="2"/>
        <item x="5"/>
        <item x="3"/>
        <item x="8"/>
        <item x="10"/>
        <item t="default"/>
      </items>
    </pivotField>
    <pivotField showAll="0"/>
    <pivotField axis="axisRow" showAll="0">
      <items count="14">
        <item x="2"/>
        <item x="3"/>
        <item x="8"/>
        <item x="1"/>
        <item x="5"/>
        <item x="0"/>
        <item x="10"/>
        <item x="11"/>
        <item x="7"/>
        <item x="9"/>
        <item x="4"/>
        <item x="6"/>
        <item x="12"/>
        <item t="default"/>
      </items>
    </pivotField>
    <pivotField dataField="1" showAll="0"/>
    <pivotField showAll="0"/>
    <pivotField showAll="0"/>
    <pivotField axis="axisCol" showAll="0">
      <items count="105">
        <item x="33"/>
        <item x="0"/>
        <item x="43"/>
        <item x="44"/>
        <item x="64"/>
        <item x="58"/>
        <item x="1"/>
        <item x="93"/>
        <item x="2"/>
        <item x="34"/>
        <item x="40"/>
        <item x="45"/>
        <item x="65"/>
        <item x="3"/>
        <item x="41"/>
        <item x="4"/>
        <item x="46"/>
        <item x="35"/>
        <item x="73"/>
        <item x="5"/>
        <item x="47"/>
        <item x="66"/>
        <item x="6"/>
        <item x="7"/>
        <item x="8"/>
        <item x="74"/>
        <item x="89"/>
        <item x="9"/>
        <item x="59"/>
        <item x="10"/>
        <item x="60"/>
        <item x="12"/>
        <item x="67"/>
        <item x="36"/>
        <item x="14"/>
        <item x="15"/>
        <item x="75"/>
        <item x="16"/>
        <item x="48"/>
        <item x="49"/>
        <item x="76"/>
        <item x="100"/>
        <item x="17"/>
        <item x="94"/>
        <item x="90"/>
        <item x="77"/>
        <item x="18"/>
        <item x="68"/>
        <item x="50"/>
        <item x="69"/>
        <item x="19"/>
        <item x="70"/>
        <item x="20"/>
        <item x="13"/>
        <item x="78"/>
        <item x="42"/>
        <item x="101"/>
        <item x="79"/>
        <item x="95"/>
        <item x="80"/>
        <item x="21"/>
        <item x="22"/>
        <item x="61"/>
        <item x="23"/>
        <item x="51"/>
        <item x="71"/>
        <item x="96"/>
        <item x="24"/>
        <item x="97"/>
        <item x="52"/>
        <item x="25"/>
        <item x="85"/>
        <item x="91"/>
        <item x="26"/>
        <item x="53"/>
        <item x="27"/>
        <item x="81"/>
        <item x="37"/>
        <item x="28"/>
        <item x="54"/>
        <item x="29"/>
        <item x="62"/>
        <item x="86"/>
        <item x="38"/>
        <item x="103"/>
        <item x="87"/>
        <item x="82"/>
        <item x="92"/>
        <item x="39"/>
        <item x="72"/>
        <item x="30"/>
        <item x="31"/>
        <item x="83"/>
        <item x="102"/>
        <item x="55"/>
        <item x="88"/>
        <item x="99"/>
        <item x="32"/>
        <item x="63"/>
        <item x="98"/>
        <item x="56"/>
        <item x="84"/>
        <item x="57"/>
        <item x="11"/>
        <item t="default"/>
      </items>
    </pivotField>
    <pivotField showAll="0"/>
    <pivotField showAll="0">
      <items count="115">
        <item x="33"/>
        <item x="0"/>
        <item x="45"/>
        <item x="46"/>
        <item x="66"/>
        <item x="60"/>
        <item x="1"/>
        <item x="2"/>
        <item x="34"/>
        <item x="40"/>
        <item x="47"/>
        <item x="67"/>
        <item x="41"/>
        <item x="3"/>
        <item x="42"/>
        <item x="4"/>
        <item x="48"/>
        <item x="35"/>
        <item x="75"/>
        <item x="5"/>
        <item x="49"/>
        <item x="68"/>
        <item x="6"/>
        <item x="7"/>
        <item x="8"/>
        <item x="76"/>
        <item x="92"/>
        <item x="9"/>
        <item x="61"/>
        <item x="10"/>
        <item x="62"/>
        <item m="1" x="109"/>
        <item x="12"/>
        <item x="69"/>
        <item x="36"/>
        <item m="1" x="111"/>
        <item m="1" x="110"/>
        <item x="14"/>
        <item x="15"/>
        <item x="77"/>
        <item x="16"/>
        <item x="50"/>
        <item x="51"/>
        <item x="78"/>
        <item x="104"/>
        <item x="17"/>
        <item x="97"/>
        <item x="102"/>
        <item x="93"/>
        <item x="79"/>
        <item x="18"/>
        <item x="70"/>
        <item x="52"/>
        <item x="71"/>
        <item x="19"/>
        <item x="72"/>
        <item x="20"/>
        <item x="80"/>
        <item x="43"/>
        <item x="105"/>
        <item x="81"/>
        <item x="98"/>
        <item x="82"/>
        <item x="21"/>
        <item x="22"/>
        <item x="63"/>
        <item x="23"/>
        <item x="53"/>
        <item x="73"/>
        <item x="99"/>
        <item x="24"/>
        <item x="100"/>
        <item x="54"/>
        <item x="25"/>
        <item x="88"/>
        <item x="94"/>
        <item x="26"/>
        <item x="55"/>
        <item x="27"/>
        <item x="83"/>
        <item x="37"/>
        <item x="28"/>
        <item x="56"/>
        <item x="84"/>
        <item x="29"/>
        <item x="44"/>
        <item x="64"/>
        <item x="89"/>
        <item m="1" x="108"/>
        <item x="107"/>
        <item x="90"/>
        <item x="85"/>
        <item x="95"/>
        <item x="39"/>
        <item x="74"/>
        <item x="30"/>
        <item x="31"/>
        <item x="86"/>
        <item x="106"/>
        <item x="57"/>
        <item x="103"/>
        <item x="32"/>
        <item x="65"/>
        <item x="101"/>
        <item m="1" x="113"/>
        <item x="58"/>
        <item x="87"/>
        <item m="1" x="112"/>
        <item x="59"/>
        <item x="11"/>
        <item x="13"/>
        <item x="38"/>
        <item x="91"/>
        <item x="9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2"/>
    <field x="3"/>
    <field x="5"/>
    <field x="8"/>
    <field x="10"/>
  </rowFields>
  <rowItems count="71">
    <i>
      <x/>
    </i>
    <i r="1">
      <x v="2"/>
    </i>
    <i r="2">
      <x v="1"/>
    </i>
    <i r="3">
      <x v="1"/>
    </i>
    <i r="4">
      <x v="5"/>
    </i>
    <i>
      <x v="1"/>
    </i>
    <i r="1">
      <x v="1"/>
    </i>
    <i r="2">
      <x v="1"/>
    </i>
    <i r="3">
      <x v="2"/>
    </i>
    <i r="4">
      <x v="5"/>
    </i>
    <i>
      <x v="2"/>
    </i>
    <i r="1">
      <x v="2"/>
    </i>
    <i r="2">
      <x/>
    </i>
    <i r="3">
      <x v="6"/>
    </i>
    <i r="4">
      <x v="3"/>
    </i>
    <i>
      <x v="3"/>
    </i>
    <i r="1">
      <x v="2"/>
    </i>
    <i r="2">
      <x/>
    </i>
    <i r="3">
      <x v="8"/>
    </i>
    <i r="4">
      <x/>
    </i>
    <i>
      <x v="4"/>
    </i>
    <i r="1">
      <x v="6"/>
    </i>
    <i r="2">
      <x/>
    </i>
    <i r="3">
      <x v="8"/>
    </i>
    <i r="4">
      <x v="1"/>
    </i>
    <i>
      <x v="5"/>
    </i>
    <i r="1">
      <x/>
    </i>
    <i r="2">
      <x/>
    </i>
    <i r="3">
      <x v="3"/>
    </i>
    <i r="4">
      <x v="10"/>
    </i>
    <i>
      <x v="6"/>
    </i>
    <i r="1">
      <x v="6"/>
    </i>
    <i r="2">
      <x/>
    </i>
    <i r="3">
      <x v="7"/>
    </i>
    <i r="4">
      <x v="4"/>
    </i>
    <i>
      <x v="7"/>
    </i>
    <i r="1">
      <x v="6"/>
    </i>
    <i r="2">
      <x/>
    </i>
    <i r="3">
      <x v="4"/>
    </i>
    <i r="4">
      <x v="11"/>
    </i>
    <i>
      <x v="8"/>
    </i>
    <i r="1">
      <x v="1"/>
    </i>
    <i r="2">
      <x/>
    </i>
    <i r="3">
      <x v="5"/>
    </i>
    <i r="4">
      <x v="8"/>
    </i>
    <i>
      <x v="9"/>
    </i>
    <i r="1">
      <x/>
    </i>
    <i r="2">
      <x v="1"/>
    </i>
    <i r="3">
      <x v="9"/>
    </i>
    <i r="4">
      <x v="2"/>
    </i>
    <i>
      <x v="10"/>
    </i>
    <i r="1">
      <x v="6"/>
    </i>
    <i r="2">
      <x/>
    </i>
    <i r="3">
      <x v="3"/>
    </i>
    <i r="4">
      <x v="9"/>
    </i>
    <i>
      <x v="11"/>
    </i>
    <i r="1">
      <x v="4"/>
    </i>
    <i r="2">
      <x v="1"/>
    </i>
    <i r="3">
      <x v="2"/>
    </i>
    <i r="4">
      <x v="6"/>
    </i>
    <i>
      <x v="12"/>
    </i>
    <i r="1">
      <x v="5"/>
    </i>
    <i r="2">
      <x v="1"/>
    </i>
    <i r="3">
      <x/>
    </i>
    <i r="4">
      <x v="7"/>
    </i>
    <i>
      <x v="13"/>
    </i>
    <i r="1">
      <x v="10"/>
    </i>
    <i r="2">
      <x v="2"/>
    </i>
    <i r="3">
      <x v="10"/>
    </i>
    <i r="4">
      <x v="12"/>
    </i>
    <i t="grand">
      <x/>
    </i>
  </rowItems>
  <colFields count="1">
    <field x="14"/>
  </colFields>
  <col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colItems>
  <dataFields count="1">
    <dataField name="Sum of abundan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"/>
  <sheetViews>
    <sheetView zoomScale="70" zoomScaleNormal="70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3" max="3" width="9.5703125" customWidth="1"/>
    <col min="4" max="4" width="14.28515625" customWidth="1"/>
    <col min="5" max="6" width="12" customWidth="1"/>
    <col min="7" max="7" width="14.42578125" bestFit="1" customWidth="1"/>
    <col min="8" max="8" width="22.7109375" bestFit="1" customWidth="1"/>
    <col min="9" max="10" width="22.7109375" customWidth="1"/>
    <col min="11" max="11" width="11.28515625" customWidth="1"/>
    <col min="12" max="12" width="25.5703125" style="1" bestFit="1" customWidth="1"/>
    <col min="13" max="13" width="30.28515625" style="3" bestFit="1" customWidth="1"/>
    <col min="14" max="14" width="23.85546875" style="3" bestFit="1" customWidth="1"/>
  </cols>
  <sheetData>
    <row r="1" spans="1:14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226</v>
      </c>
      <c r="G1" s="5" t="s">
        <v>227</v>
      </c>
      <c r="H1" s="5" t="s">
        <v>228</v>
      </c>
      <c r="I1" s="5" t="s">
        <v>231</v>
      </c>
      <c r="J1" s="5" t="s">
        <v>232</v>
      </c>
      <c r="K1" s="5" t="s">
        <v>5</v>
      </c>
      <c r="L1" s="5" t="s">
        <v>6</v>
      </c>
      <c r="M1" s="5" t="s">
        <v>7</v>
      </c>
      <c r="N1" s="5" t="s">
        <v>8</v>
      </c>
    </row>
    <row r="2" spans="1:14" x14ac:dyDescent="0.25">
      <c r="A2">
        <v>8</v>
      </c>
      <c r="B2" t="s">
        <v>37</v>
      </c>
      <c r="C2" t="s">
        <v>38</v>
      </c>
      <c r="D2" s="2">
        <v>42808</v>
      </c>
      <c r="E2">
        <v>100</v>
      </c>
      <c r="F2">
        <v>64</v>
      </c>
      <c r="G2">
        <v>3</v>
      </c>
      <c r="H2">
        <v>7</v>
      </c>
      <c r="I2">
        <v>102</v>
      </c>
      <c r="J2">
        <v>304</v>
      </c>
      <c r="K2">
        <v>2</v>
      </c>
      <c r="L2" s="1" t="s">
        <v>11</v>
      </c>
      <c r="M2" s="3" t="s">
        <v>39</v>
      </c>
      <c r="N2" s="1"/>
    </row>
    <row r="3" spans="1:14" x14ac:dyDescent="0.25">
      <c r="A3">
        <v>8</v>
      </c>
      <c r="B3" t="s">
        <v>40</v>
      </c>
      <c r="C3" t="s">
        <v>38</v>
      </c>
      <c r="D3" s="2">
        <v>42808</v>
      </c>
      <c r="E3">
        <v>100</v>
      </c>
      <c r="F3">
        <v>64</v>
      </c>
      <c r="G3">
        <v>3</v>
      </c>
      <c r="H3">
        <v>7</v>
      </c>
      <c r="I3">
        <v>102</v>
      </c>
      <c r="J3">
        <v>304</v>
      </c>
      <c r="K3">
        <v>1</v>
      </c>
      <c r="L3" s="1" t="s">
        <v>14</v>
      </c>
      <c r="M3" s="3" t="s">
        <v>15</v>
      </c>
      <c r="N3" s="3" t="s">
        <v>16</v>
      </c>
    </row>
    <row r="4" spans="1:14" x14ac:dyDescent="0.25">
      <c r="A4">
        <v>8</v>
      </c>
      <c r="B4" t="s">
        <v>56</v>
      </c>
      <c r="C4" t="s">
        <v>38</v>
      </c>
      <c r="D4" s="2">
        <v>42808</v>
      </c>
      <c r="E4">
        <v>300</v>
      </c>
      <c r="F4">
        <v>64</v>
      </c>
      <c r="G4">
        <v>3</v>
      </c>
      <c r="H4">
        <v>7</v>
      </c>
      <c r="I4">
        <v>102</v>
      </c>
      <c r="J4">
        <v>304</v>
      </c>
      <c r="K4">
        <v>4</v>
      </c>
      <c r="L4" s="1" t="s">
        <v>11</v>
      </c>
      <c r="M4" s="3" t="s">
        <v>12</v>
      </c>
      <c r="N4" s="1"/>
    </row>
    <row r="5" spans="1:14" x14ac:dyDescent="0.25">
      <c r="A5">
        <v>7</v>
      </c>
      <c r="B5" t="s">
        <v>68</v>
      </c>
      <c r="C5" t="s">
        <v>38</v>
      </c>
      <c r="D5" s="2">
        <v>42808</v>
      </c>
      <c r="E5">
        <v>300</v>
      </c>
      <c r="F5">
        <v>64</v>
      </c>
      <c r="G5">
        <v>3</v>
      </c>
      <c r="H5">
        <v>7</v>
      </c>
      <c r="I5">
        <v>102</v>
      </c>
      <c r="J5">
        <v>304</v>
      </c>
      <c r="K5">
        <v>1</v>
      </c>
      <c r="L5" s="4" t="s">
        <v>88</v>
      </c>
      <c r="M5" t="s">
        <v>89</v>
      </c>
      <c r="N5" t="s">
        <v>90</v>
      </c>
    </row>
    <row r="6" spans="1:14" x14ac:dyDescent="0.25">
      <c r="A6">
        <v>7</v>
      </c>
      <c r="B6" t="s">
        <v>67</v>
      </c>
      <c r="C6" t="s">
        <v>38</v>
      </c>
      <c r="D6" s="2">
        <v>42808</v>
      </c>
      <c r="E6">
        <v>300</v>
      </c>
      <c r="F6">
        <v>64</v>
      </c>
      <c r="G6">
        <v>3</v>
      </c>
      <c r="H6">
        <v>7</v>
      </c>
      <c r="I6">
        <v>102</v>
      </c>
      <c r="J6">
        <v>304</v>
      </c>
      <c r="K6">
        <v>1</v>
      </c>
      <c r="L6" t="s">
        <v>94</v>
      </c>
      <c r="M6" t="s">
        <v>95</v>
      </c>
      <c r="N6"/>
    </row>
    <row r="7" spans="1:14" x14ac:dyDescent="0.25">
      <c r="A7">
        <v>7</v>
      </c>
      <c r="B7" t="s">
        <v>61</v>
      </c>
      <c r="C7" t="s">
        <v>38</v>
      </c>
      <c r="D7" s="2">
        <v>42808</v>
      </c>
      <c r="E7">
        <v>100</v>
      </c>
      <c r="F7">
        <v>64</v>
      </c>
      <c r="G7">
        <v>3</v>
      </c>
      <c r="H7">
        <v>7</v>
      </c>
      <c r="I7">
        <v>102</v>
      </c>
      <c r="J7">
        <v>304</v>
      </c>
      <c r="K7">
        <v>2</v>
      </c>
      <c r="L7" s="4" t="s">
        <v>86</v>
      </c>
      <c r="M7" t="s">
        <v>99</v>
      </c>
      <c r="N7" t="s">
        <v>100</v>
      </c>
    </row>
    <row r="8" spans="1:14" x14ac:dyDescent="0.25">
      <c r="A8">
        <v>7</v>
      </c>
      <c r="B8" t="s">
        <v>64</v>
      </c>
      <c r="C8" t="s">
        <v>38</v>
      </c>
      <c r="D8" s="2">
        <v>42808</v>
      </c>
      <c r="E8">
        <v>100</v>
      </c>
      <c r="F8">
        <v>64</v>
      </c>
      <c r="G8">
        <v>3</v>
      </c>
      <c r="H8">
        <v>7</v>
      </c>
      <c r="I8">
        <v>102</v>
      </c>
      <c r="J8">
        <v>304</v>
      </c>
      <c r="K8">
        <v>1</v>
      </c>
      <c r="L8" s="4" t="s">
        <v>106</v>
      </c>
      <c r="M8" t="s">
        <v>107</v>
      </c>
      <c r="N8" t="s">
        <v>108</v>
      </c>
    </row>
    <row r="9" spans="1:14" x14ac:dyDescent="0.25">
      <c r="A9">
        <v>7</v>
      </c>
      <c r="B9" t="s">
        <v>60</v>
      </c>
      <c r="C9" t="s">
        <v>38</v>
      </c>
      <c r="D9" s="2">
        <v>42808</v>
      </c>
      <c r="E9">
        <v>100</v>
      </c>
      <c r="F9">
        <v>64</v>
      </c>
      <c r="G9">
        <v>3</v>
      </c>
      <c r="H9">
        <v>7</v>
      </c>
      <c r="I9">
        <v>102</v>
      </c>
      <c r="J9">
        <v>304</v>
      </c>
      <c r="K9">
        <v>11</v>
      </c>
      <c r="L9" t="s">
        <v>115</v>
      </c>
      <c r="M9" t="s">
        <v>116</v>
      </c>
      <c r="N9" t="s">
        <v>117</v>
      </c>
    </row>
    <row r="10" spans="1:14" x14ac:dyDescent="0.25">
      <c r="A10">
        <v>7</v>
      </c>
      <c r="B10" t="s">
        <v>65</v>
      </c>
      <c r="C10" t="s">
        <v>38</v>
      </c>
      <c r="D10" s="2">
        <v>42808</v>
      </c>
      <c r="E10">
        <v>300</v>
      </c>
      <c r="F10">
        <v>64</v>
      </c>
      <c r="G10">
        <v>3</v>
      </c>
      <c r="H10">
        <v>7</v>
      </c>
      <c r="I10">
        <v>102</v>
      </c>
      <c r="J10">
        <v>304</v>
      </c>
      <c r="K10">
        <v>9</v>
      </c>
      <c r="L10" t="s">
        <v>115</v>
      </c>
      <c r="M10" t="s">
        <v>116</v>
      </c>
      <c r="N10" t="s">
        <v>117</v>
      </c>
    </row>
    <row r="11" spans="1:14" x14ac:dyDescent="0.25">
      <c r="A11">
        <v>7</v>
      </c>
      <c r="B11" t="s">
        <v>69</v>
      </c>
      <c r="C11" t="s">
        <v>38</v>
      </c>
      <c r="D11" s="2">
        <v>42808</v>
      </c>
      <c r="E11">
        <v>300</v>
      </c>
      <c r="F11">
        <v>64</v>
      </c>
      <c r="G11">
        <v>3</v>
      </c>
      <c r="H11">
        <v>7</v>
      </c>
      <c r="I11">
        <v>102</v>
      </c>
      <c r="J11">
        <v>304</v>
      </c>
      <c r="K11">
        <v>1</v>
      </c>
      <c r="L11" s="4" t="s">
        <v>86</v>
      </c>
      <c r="M11" t="s">
        <v>123</v>
      </c>
      <c r="N11"/>
    </row>
    <row r="12" spans="1:14" x14ac:dyDescent="0.25">
      <c r="A12">
        <v>1</v>
      </c>
      <c r="B12" t="s">
        <v>13</v>
      </c>
      <c r="C12" t="s">
        <v>38</v>
      </c>
      <c r="D12" s="2">
        <v>42808</v>
      </c>
      <c r="E12" t="s">
        <v>137</v>
      </c>
      <c r="F12">
        <v>64</v>
      </c>
      <c r="G12">
        <v>3</v>
      </c>
      <c r="H12">
        <v>7</v>
      </c>
      <c r="I12">
        <v>102</v>
      </c>
      <c r="J12">
        <v>304</v>
      </c>
      <c r="K12">
        <v>8</v>
      </c>
      <c r="L12" t="s">
        <v>135</v>
      </c>
      <c r="M12" s="3" t="s">
        <v>136</v>
      </c>
      <c r="N12" s="1"/>
    </row>
    <row r="13" spans="1:14" x14ac:dyDescent="0.25">
      <c r="A13">
        <v>1</v>
      </c>
      <c r="B13" t="s">
        <v>84</v>
      </c>
      <c r="C13" t="s">
        <v>38</v>
      </c>
      <c r="D13" s="2">
        <v>42808</v>
      </c>
      <c r="E13">
        <v>100</v>
      </c>
      <c r="F13">
        <v>64</v>
      </c>
      <c r="G13">
        <v>3</v>
      </c>
      <c r="H13">
        <v>7</v>
      </c>
      <c r="I13">
        <v>102</v>
      </c>
      <c r="J13">
        <v>304</v>
      </c>
      <c r="K13">
        <v>1</v>
      </c>
      <c r="L13" t="s">
        <v>135</v>
      </c>
      <c r="M13" s="3" t="s">
        <v>138</v>
      </c>
      <c r="N13" s="1"/>
    </row>
    <row r="14" spans="1:14" x14ac:dyDescent="0.25">
      <c r="A14">
        <v>1</v>
      </c>
      <c r="B14" t="s">
        <v>98</v>
      </c>
      <c r="C14" t="s">
        <v>38</v>
      </c>
      <c r="D14" s="2">
        <v>42808</v>
      </c>
      <c r="E14">
        <v>100</v>
      </c>
      <c r="F14">
        <v>64</v>
      </c>
      <c r="G14">
        <v>3</v>
      </c>
      <c r="H14">
        <v>7</v>
      </c>
      <c r="I14">
        <v>102</v>
      </c>
      <c r="J14">
        <v>304</v>
      </c>
      <c r="K14">
        <v>4</v>
      </c>
      <c r="L14" t="s">
        <v>135</v>
      </c>
      <c r="M14" s="3" t="s">
        <v>139</v>
      </c>
      <c r="N14" s="1"/>
    </row>
    <row r="15" spans="1:14" x14ac:dyDescent="0.25">
      <c r="A15">
        <v>1</v>
      </c>
      <c r="B15" t="s">
        <v>19</v>
      </c>
      <c r="C15" t="s">
        <v>38</v>
      </c>
      <c r="D15" s="2">
        <v>42808</v>
      </c>
      <c r="E15">
        <v>100</v>
      </c>
      <c r="F15">
        <v>64</v>
      </c>
      <c r="G15">
        <v>3</v>
      </c>
      <c r="H15">
        <v>7</v>
      </c>
      <c r="I15">
        <v>102</v>
      </c>
      <c r="J15">
        <v>304</v>
      </c>
      <c r="K15">
        <v>1</v>
      </c>
      <c r="L15" t="s">
        <v>135</v>
      </c>
      <c r="M15" s="3" t="s">
        <v>140</v>
      </c>
      <c r="N15" s="1"/>
    </row>
    <row r="16" spans="1:14" x14ac:dyDescent="0.25">
      <c r="A16">
        <v>1</v>
      </c>
      <c r="B16" t="s">
        <v>31</v>
      </c>
      <c r="C16" t="s">
        <v>38</v>
      </c>
      <c r="D16" s="2">
        <v>42808</v>
      </c>
      <c r="E16">
        <v>100</v>
      </c>
      <c r="F16">
        <v>64</v>
      </c>
      <c r="G16">
        <v>3</v>
      </c>
      <c r="H16">
        <v>7</v>
      </c>
      <c r="I16">
        <v>102</v>
      </c>
      <c r="J16">
        <v>304</v>
      </c>
      <c r="K16">
        <v>1</v>
      </c>
      <c r="L16" t="s">
        <v>135</v>
      </c>
      <c r="M16" s="3" t="s">
        <v>143</v>
      </c>
      <c r="N16" s="1"/>
    </row>
    <row r="17" spans="1:14" x14ac:dyDescent="0.25">
      <c r="A17">
        <v>1</v>
      </c>
      <c r="B17" t="s">
        <v>32</v>
      </c>
      <c r="C17" t="s">
        <v>38</v>
      </c>
      <c r="D17" s="2">
        <v>42808</v>
      </c>
      <c r="E17">
        <v>100</v>
      </c>
      <c r="F17">
        <v>64</v>
      </c>
      <c r="G17">
        <v>3</v>
      </c>
      <c r="H17">
        <v>7</v>
      </c>
      <c r="I17">
        <v>102</v>
      </c>
      <c r="J17">
        <v>304</v>
      </c>
      <c r="K17">
        <v>1</v>
      </c>
      <c r="L17" t="s">
        <v>135</v>
      </c>
      <c r="M17" s="3" t="s">
        <v>144</v>
      </c>
      <c r="N17" s="1"/>
    </row>
    <row r="18" spans="1:14" x14ac:dyDescent="0.25">
      <c r="A18">
        <v>1</v>
      </c>
      <c r="B18" t="s">
        <v>34</v>
      </c>
      <c r="C18" t="s">
        <v>38</v>
      </c>
      <c r="D18" s="2">
        <v>42808</v>
      </c>
      <c r="E18">
        <v>100</v>
      </c>
      <c r="F18">
        <v>64</v>
      </c>
      <c r="G18">
        <v>3</v>
      </c>
      <c r="H18">
        <v>7</v>
      </c>
      <c r="I18">
        <v>102</v>
      </c>
      <c r="J18">
        <v>304</v>
      </c>
      <c r="K18">
        <v>1</v>
      </c>
      <c r="L18" t="s">
        <v>135</v>
      </c>
      <c r="M18" s="3" t="s">
        <v>136</v>
      </c>
      <c r="N18" s="1"/>
    </row>
    <row r="19" spans="1:14" x14ac:dyDescent="0.25">
      <c r="A19">
        <v>1</v>
      </c>
      <c r="B19" t="s">
        <v>37</v>
      </c>
      <c r="C19" t="s">
        <v>38</v>
      </c>
      <c r="D19" s="2">
        <v>42808</v>
      </c>
      <c r="E19">
        <v>100</v>
      </c>
      <c r="F19">
        <v>64</v>
      </c>
      <c r="G19">
        <v>3</v>
      </c>
      <c r="H19">
        <v>7</v>
      </c>
      <c r="I19">
        <v>102</v>
      </c>
      <c r="J19">
        <v>304</v>
      </c>
      <c r="K19">
        <v>1</v>
      </c>
      <c r="L19" t="s">
        <v>135</v>
      </c>
      <c r="M19" s="3" t="s">
        <v>139</v>
      </c>
      <c r="N19" s="1"/>
    </row>
    <row r="20" spans="1:14" x14ac:dyDescent="0.25">
      <c r="A20">
        <v>1</v>
      </c>
      <c r="B20" t="s">
        <v>40</v>
      </c>
      <c r="C20" t="s">
        <v>38</v>
      </c>
      <c r="D20" s="2">
        <v>42808</v>
      </c>
      <c r="E20">
        <v>300</v>
      </c>
      <c r="F20">
        <v>64</v>
      </c>
      <c r="G20">
        <v>3</v>
      </c>
      <c r="H20">
        <v>7</v>
      </c>
      <c r="I20">
        <v>102</v>
      </c>
      <c r="J20">
        <v>304</v>
      </c>
      <c r="K20">
        <v>1</v>
      </c>
      <c r="L20" t="s">
        <v>135</v>
      </c>
      <c r="M20" s="3" t="s">
        <v>136</v>
      </c>
      <c r="N20" s="1"/>
    </row>
    <row r="21" spans="1:14" x14ac:dyDescent="0.25">
      <c r="A21">
        <v>2</v>
      </c>
      <c r="B21" t="s">
        <v>27</v>
      </c>
      <c r="C21" t="s">
        <v>38</v>
      </c>
      <c r="D21" s="2">
        <v>42808</v>
      </c>
      <c r="E21">
        <v>100</v>
      </c>
      <c r="F21">
        <v>64</v>
      </c>
      <c r="G21">
        <v>3</v>
      </c>
      <c r="H21">
        <v>7</v>
      </c>
      <c r="I21">
        <v>102</v>
      </c>
      <c r="J21">
        <v>304</v>
      </c>
      <c r="K21">
        <v>2</v>
      </c>
      <c r="L21" t="s">
        <v>154</v>
      </c>
      <c r="M21" t="s">
        <v>155</v>
      </c>
    </row>
    <row r="22" spans="1:14" x14ac:dyDescent="0.25">
      <c r="A22">
        <v>2</v>
      </c>
      <c r="B22" t="s">
        <v>28</v>
      </c>
      <c r="C22" t="s">
        <v>38</v>
      </c>
      <c r="D22" s="2">
        <v>42808</v>
      </c>
      <c r="E22">
        <v>300</v>
      </c>
      <c r="F22">
        <v>64</v>
      </c>
      <c r="G22">
        <v>3</v>
      </c>
      <c r="H22">
        <v>7</v>
      </c>
      <c r="I22">
        <v>102</v>
      </c>
      <c r="J22">
        <v>304</v>
      </c>
      <c r="K22">
        <v>1</v>
      </c>
      <c r="L22" t="s">
        <v>154</v>
      </c>
      <c r="M22" t="s">
        <v>162</v>
      </c>
    </row>
    <row r="23" spans="1:14" x14ac:dyDescent="0.25">
      <c r="A23">
        <v>2</v>
      </c>
      <c r="B23" t="s">
        <v>31</v>
      </c>
      <c r="C23" t="s">
        <v>38</v>
      </c>
      <c r="D23" s="2">
        <v>42808</v>
      </c>
      <c r="E23">
        <v>300</v>
      </c>
      <c r="F23">
        <v>64</v>
      </c>
      <c r="G23">
        <v>3</v>
      </c>
      <c r="H23">
        <v>7</v>
      </c>
      <c r="I23">
        <v>102</v>
      </c>
      <c r="J23">
        <v>304</v>
      </c>
      <c r="K23">
        <v>1</v>
      </c>
      <c r="L23" t="s">
        <v>154</v>
      </c>
      <c r="M23" t="s">
        <v>163</v>
      </c>
    </row>
    <row r="24" spans="1:14" x14ac:dyDescent="0.25">
      <c r="A24">
        <v>2</v>
      </c>
      <c r="B24" t="s">
        <v>32</v>
      </c>
      <c r="C24" t="s">
        <v>38</v>
      </c>
      <c r="D24" s="2">
        <v>42808</v>
      </c>
      <c r="E24">
        <v>300</v>
      </c>
      <c r="F24">
        <v>64</v>
      </c>
      <c r="G24">
        <v>3</v>
      </c>
      <c r="H24">
        <v>7</v>
      </c>
      <c r="I24">
        <v>102</v>
      </c>
      <c r="J24">
        <v>304</v>
      </c>
      <c r="K24">
        <v>4</v>
      </c>
      <c r="L24" t="s">
        <v>154</v>
      </c>
      <c r="M24" t="s">
        <v>155</v>
      </c>
    </row>
    <row r="25" spans="1:14" x14ac:dyDescent="0.25">
      <c r="A25">
        <v>2</v>
      </c>
      <c r="B25" t="s">
        <v>34</v>
      </c>
      <c r="C25" t="s">
        <v>38</v>
      </c>
      <c r="D25" s="2">
        <v>42808</v>
      </c>
      <c r="E25">
        <v>300</v>
      </c>
      <c r="F25">
        <v>64</v>
      </c>
      <c r="G25">
        <v>3</v>
      </c>
      <c r="H25">
        <v>7</v>
      </c>
      <c r="I25">
        <v>102</v>
      </c>
      <c r="J25">
        <v>304</v>
      </c>
      <c r="K25">
        <v>2</v>
      </c>
      <c r="L25" t="s">
        <v>154</v>
      </c>
      <c r="M25" t="s">
        <v>164</v>
      </c>
    </row>
    <row r="26" spans="1:14" x14ac:dyDescent="0.25">
      <c r="A26">
        <v>3</v>
      </c>
      <c r="B26" t="s">
        <v>25</v>
      </c>
      <c r="C26" t="s">
        <v>38</v>
      </c>
      <c r="D26" s="2">
        <v>42808</v>
      </c>
      <c r="E26">
        <v>100</v>
      </c>
      <c r="F26">
        <v>64</v>
      </c>
      <c r="G26">
        <v>3</v>
      </c>
      <c r="H26">
        <v>7</v>
      </c>
      <c r="I26">
        <v>102</v>
      </c>
      <c r="J26">
        <v>304</v>
      </c>
      <c r="K26">
        <v>3</v>
      </c>
      <c r="L26" t="s">
        <v>171</v>
      </c>
      <c r="M26" t="s">
        <v>180</v>
      </c>
      <c r="N26"/>
    </row>
    <row r="27" spans="1:14" x14ac:dyDescent="0.25">
      <c r="A27">
        <v>3</v>
      </c>
      <c r="B27" t="s">
        <v>27</v>
      </c>
      <c r="C27" t="s">
        <v>38</v>
      </c>
      <c r="D27" s="2">
        <v>42808</v>
      </c>
      <c r="E27">
        <v>100</v>
      </c>
      <c r="F27">
        <v>64</v>
      </c>
      <c r="G27">
        <v>3</v>
      </c>
      <c r="H27">
        <v>7</v>
      </c>
      <c r="I27">
        <v>102</v>
      </c>
      <c r="J27">
        <v>304</v>
      </c>
      <c r="K27">
        <v>15</v>
      </c>
      <c r="L27" t="s">
        <v>171</v>
      </c>
      <c r="M27" t="s">
        <v>177</v>
      </c>
      <c r="N27"/>
    </row>
    <row r="28" spans="1:14" x14ac:dyDescent="0.25">
      <c r="A28">
        <v>3</v>
      </c>
      <c r="B28" t="s">
        <v>28</v>
      </c>
      <c r="C28" t="s">
        <v>38</v>
      </c>
      <c r="D28" s="2">
        <v>42808</v>
      </c>
      <c r="E28">
        <v>100</v>
      </c>
      <c r="F28">
        <v>64</v>
      </c>
      <c r="G28">
        <v>3</v>
      </c>
      <c r="H28">
        <v>7</v>
      </c>
      <c r="I28">
        <v>102</v>
      </c>
      <c r="J28">
        <v>304</v>
      </c>
      <c r="K28">
        <v>11</v>
      </c>
      <c r="L28" t="s">
        <v>171</v>
      </c>
      <c r="M28" t="s">
        <v>178</v>
      </c>
      <c r="N28"/>
    </row>
    <row r="29" spans="1:14" x14ac:dyDescent="0.25">
      <c r="A29">
        <v>3</v>
      </c>
      <c r="B29" t="s">
        <v>31</v>
      </c>
      <c r="C29" t="s">
        <v>38</v>
      </c>
      <c r="D29" s="2">
        <v>42808</v>
      </c>
      <c r="E29">
        <v>100</v>
      </c>
      <c r="F29">
        <v>64</v>
      </c>
      <c r="G29">
        <v>3</v>
      </c>
      <c r="H29">
        <v>7</v>
      </c>
      <c r="I29">
        <v>102</v>
      </c>
      <c r="J29">
        <v>304</v>
      </c>
      <c r="K29">
        <v>6</v>
      </c>
      <c r="L29" t="s">
        <v>171</v>
      </c>
      <c r="M29" t="s">
        <v>181</v>
      </c>
      <c r="N29"/>
    </row>
    <row r="30" spans="1:14" x14ac:dyDescent="0.25">
      <c r="A30">
        <v>3</v>
      </c>
      <c r="B30" t="s">
        <v>32</v>
      </c>
      <c r="C30" t="s">
        <v>38</v>
      </c>
      <c r="D30" s="2">
        <v>42808</v>
      </c>
      <c r="E30">
        <v>100</v>
      </c>
      <c r="F30">
        <v>64</v>
      </c>
      <c r="G30">
        <v>3</v>
      </c>
      <c r="H30">
        <v>7</v>
      </c>
      <c r="I30">
        <v>102</v>
      </c>
      <c r="J30">
        <v>304</v>
      </c>
      <c r="K30">
        <v>16</v>
      </c>
      <c r="L30" t="s">
        <v>171</v>
      </c>
      <c r="M30" t="s">
        <v>182</v>
      </c>
      <c r="N30"/>
    </row>
    <row r="31" spans="1:14" x14ac:dyDescent="0.25">
      <c r="A31">
        <v>3</v>
      </c>
      <c r="B31" t="s">
        <v>34</v>
      </c>
      <c r="C31" t="s">
        <v>38</v>
      </c>
      <c r="D31" s="2">
        <v>42808</v>
      </c>
      <c r="E31">
        <v>300</v>
      </c>
      <c r="F31">
        <v>64</v>
      </c>
      <c r="G31">
        <v>3</v>
      </c>
      <c r="H31">
        <v>7</v>
      </c>
      <c r="I31">
        <v>102</v>
      </c>
      <c r="J31">
        <v>304</v>
      </c>
      <c r="K31">
        <v>3</v>
      </c>
      <c r="L31" t="s">
        <v>171</v>
      </c>
      <c r="M31" t="s">
        <v>183</v>
      </c>
      <c r="N31"/>
    </row>
    <row r="32" spans="1:14" x14ac:dyDescent="0.25">
      <c r="A32">
        <v>3</v>
      </c>
      <c r="B32" t="s">
        <v>37</v>
      </c>
      <c r="C32" t="s">
        <v>38</v>
      </c>
      <c r="D32" s="2">
        <v>42808</v>
      </c>
      <c r="E32">
        <v>300</v>
      </c>
      <c r="F32">
        <v>64</v>
      </c>
      <c r="G32">
        <v>3</v>
      </c>
      <c r="H32">
        <v>7</v>
      </c>
      <c r="I32">
        <v>102</v>
      </c>
      <c r="J32">
        <v>304</v>
      </c>
      <c r="K32">
        <v>21</v>
      </c>
      <c r="L32" t="s">
        <v>171</v>
      </c>
      <c r="M32" t="s">
        <v>184</v>
      </c>
      <c r="N32"/>
    </row>
    <row r="33" spans="1:14" x14ac:dyDescent="0.25">
      <c r="A33">
        <v>3</v>
      </c>
      <c r="B33" t="s">
        <v>40</v>
      </c>
      <c r="C33" t="s">
        <v>38</v>
      </c>
      <c r="D33" s="2">
        <v>42808</v>
      </c>
      <c r="E33">
        <v>300</v>
      </c>
      <c r="F33">
        <v>64</v>
      </c>
      <c r="G33">
        <v>3</v>
      </c>
      <c r="H33">
        <v>7</v>
      </c>
      <c r="I33">
        <v>102</v>
      </c>
      <c r="J33">
        <v>304</v>
      </c>
      <c r="K33">
        <v>2</v>
      </c>
      <c r="L33" t="s">
        <v>171</v>
      </c>
      <c r="M33" t="s">
        <v>177</v>
      </c>
      <c r="N33"/>
    </row>
    <row r="34" spans="1:14" x14ac:dyDescent="0.25">
      <c r="A34">
        <v>3</v>
      </c>
      <c r="B34" t="s">
        <v>41</v>
      </c>
      <c r="C34" t="s">
        <v>38</v>
      </c>
      <c r="D34" s="2">
        <v>42808</v>
      </c>
      <c r="E34">
        <v>300</v>
      </c>
      <c r="F34">
        <v>64</v>
      </c>
      <c r="G34">
        <v>3</v>
      </c>
      <c r="H34">
        <v>7</v>
      </c>
      <c r="I34">
        <v>102</v>
      </c>
      <c r="J34">
        <v>304</v>
      </c>
      <c r="K34">
        <v>8</v>
      </c>
      <c r="L34" t="s">
        <v>171</v>
      </c>
      <c r="M34" t="s">
        <v>181</v>
      </c>
      <c r="N34"/>
    </row>
    <row r="35" spans="1:14" x14ac:dyDescent="0.25">
      <c r="A35">
        <v>3</v>
      </c>
      <c r="B35" t="s">
        <v>43</v>
      </c>
      <c r="C35" t="s">
        <v>38</v>
      </c>
      <c r="D35" s="2">
        <v>42808</v>
      </c>
      <c r="E35">
        <v>300</v>
      </c>
      <c r="F35">
        <v>64</v>
      </c>
      <c r="G35">
        <v>3</v>
      </c>
      <c r="H35">
        <v>7</v>
      </c>
      <c r="I35">
        <v>102</v>
      </c>
      <c r="J35">
        <v>304</v>
      </c>
      <c r="K35">
        <v>8</v>
      </c>
      <c r="L35" t="s">
        <v>171</v>
      </c>
      <c r="M35" t="s">
        <v>178</v>
      </c>
      <c r="N35"/>
    </row>
    <row r="36" spans="1:14" x14ac:dyDescent="0.25">
      <c r="A36">
        <v>3</v>
      </c>
      <c r="B36" t="s">
        <v>49</v>
      </c>
      <c r="C36" t="s">
        <v>38</v>
      </c>
      <c r="D36" s="2">
        <v>42808</v>
      </c>
      <c r="E36">
        <v>300</v>
      </c>
      <c r="F36">
        <v>64</v>
      </c>
      <c r="G36">
        <v>3</v>
      </c>
      <c r="H36">
        <v>7</v>
      </c>
      <c r="I36">
        <v>102</v>
      </c>
      <c r="J36">
        <v>304</v>
      </c>
      <c r="K36">
        <v>47</v>
      </c>
      <c r="L36" t="s">
        <v>171</v>
      </c>
      <c r="M36" t="s">
        <v>182</v>
      </c>
      <c r="N36"/>
    </row>
    <row r="37" spans="1:14" x14ac:dyDescent="0.25">
      <c r="A37">
        <v>3</v>
      </c>
      <c r="B37" t="s">
        <v>51</v>
      </c>
      <c r="C37" t="s">
        <v>38</v>
      </c>
      <c r="D37" s="2">
        <v>42808</v>
      </c>
      <c r="E37">
        <v>300</v>
      </c>
      <c r="F37">
        <v>64</v>
      </c>
      <c r="G37">
        <v>3</v>
      </c>
      <c r="H37">
        <v>7</v>
      </c>
      <c r="I37">
        <v>102</v>
      </c>
      <c r="J37">
        <v>304</v>
      </c>
      <c r="K37">
        <v>1</v>
      </c>
      <c r="L37" t="s">
        <v>171</v>
      </c>
      <c r="M37" t="s">
        <v>185</v>
      </c>
      <c r="N37"/>
    </row>
    <row r="38" spans="1:14" x14ac:dyDescent="0.25">
      <c r="A38">
        <v>5</v>
      </c>
      <c r="B38" t="s">
        <v>34</v>
      </c>
      <c r="C38" t="s">
        <v>38</v>
      </c>
      <c r="D38" s="2">
        <v>42808</v>
      </c>
      <c r="E38">
        <v>100</v>
      </c>
      <c r="F38">
        <v>64</v>
      </c>
      <c r="G38">
        <v>3</v>
      </c>
      <c r="H38">
        <v>7</v>
      </c>
      <c r="I38">
        <v>102</v>
      </c>
      <c r="J38">
        <v>304</v>
      </c>
      <c r="K38">
        <v>2</v>
      </c>
      <c r="L38" t="s">
        <v>196</v>
      </c>
      <c r="M38" t="s">
        <v>200</v>
      </c>
    </row>
    <row r="39" spans="1:14" x14ac:dyDescent="0.25">
      <c r="A39">
        <v>5</v>
      </c>
      <c r="B39" t="s">
        <v>37</v>
      </c>
      <c r="C39" t="s">
        <v>38</v>
      </c>
      <c r="D39" s="2">
        <v>42808</v>
      </c>
      <c r="E39">
        <v>100</v>
      </c>
      <c r="F39">
        <v>64</v>
      </c>
      <c r="G39">
        <v>3</v>
      </c>
      <c r="H39">
        <v>7</v>
      </c>
      <c r="I39">
        <v>102</v>
      </c>
      <c r="J39">
        <v>304</v>
      </c>
      <c r="K39">
        <v>6</v>
      </c>
      <c r="L39" t="s">
        <v>196</v>
      </c>
      <c r="M39" t="s">
        <v>199</v>
      </c>
    </row>
    <row r="40" spans="1:14" x14ac:dyDescent="0.25">
      <c r="A40">
        <v>5</v>
      </c>
      <c r="B40" t="s">
        <v>40</v>
      </c>
      <c r="C40" t="s">
        <v>38</v>
      </c>
      <c r="D40" s="2">
        <v>42808</v>
      </c>
      <c r="E40">
        <v>300</v>
      </c>
      <c r="F40">
        <v>64</v>
      </c>
      <c r="G40">
        <v>3</v>
      </c>
      <c r="H40">
        <v>7</v>
      </c>
      <c r="I40">
        <v>102</v>
      </c>
      <c r="J40">
        <v>304</v>
      </c>
      <c r="K40">
        <v>7</v>
      </c>
      <c r="L40" t="s">
        <v>196</v>
      </c>
      <c r="M40" t="s">
        <v>199</v>
      </c>
    </row>
    <row r="41" spans="1:14" x14ac:dyDescent="0.25">
      <c r="A41">
        <v>5</v>
      </c>
      <c r="B41" t="s">
        <v>41</v>
      </c>
      <c r="C41" t="s">
        <v>38</v>
      </c>
      <c r="D41" s="2">
        <v>42808</v>
      </c>
      <c r="E41">
        <v>300</v>
      </c>
      <c r="F41">
        <v>64</v>
      </c>
      <c r="G41">
        <v>3</v>
      </c>
      <c r="H41">
        <v>7</v>
      </c>
      <c r="I41">
        <v>102</v>
      </c>
      <c r="J41">
        <v>304</v>
      </c>
      <c r="K41">
        <v>6</v>
      </c>
      <c r="L41" t="s">
        <v>196</v>
      </c>
      <c r="M41" t="s">
        <v>200</v>
      </c>
    </row>
    <row r="42" spans="1:14" x14ac:dyDescent="0.25">
      <c r="A42">
        <v>5</v>
      </c>
      <c r="B42" t="s">
        <v>43</v>
      </c>
      <c r="C42" t="s">
        <v>38</v>
      </c>
      <c r="D42" s="2">
        <v>42808</v>
      </c>
      <c r="E42">
        <v>300</v>
      </c>
      <c r="F42">
        <v>64</v>
      </c>
      <c r="G42">
        <v>3</v>
      </c>
      <c r="H42">
        <v>7</v>
      </c>
      <c r="I42">
        <v>102</v>
      </c>
      <c r="J42">
        <v>304</v>
      </c>
      <c r="K42">
        <v>5</v>
      </c>
      <c r="L42" t="s">
        <v>196</v>
      </c>
      <c r="M42" t="s">
        <v>197</v>
      </c>
    </row>
    <row r="43" spans="1:14" x14ac:dyDescent="0.25">
      <c r="A43">
        <v>1</v>
      </c>
      <c r="B43" t="s">
        <v>80</v>
      </c>
      <c r="C43" t="s">
        <v>38</v>
      </c>
      <c r="D43" s="2">
        <v>42808</v>
      </c>
      <c r="E43">
        <v>300</v>
      </c>
      <c r="F43">
        <v>64</v>
      </c>
      <c r="G43">
        <v>3</v>
      </c>
      <c r="H43">
        <v>7</v>
      </c>
      <c r="I43">
        <v>102</v>
      </c>
      <c r="J43">
        <v>304</v>
      </c>
      <c r="K43">
        <v>2</v>
      </c>
      <c r="L43" t="s">
        <v>207</v>
      </c>
      <c r="M43" s="4" t="s">
        <v>218</v>
      </c>
      <c r="N43"/>
    </row>
    <row r="44" spans="1:14" x14ac:dyDescent="0.25">
      <c r="A44">
        <v>1</v>
      </c>
      <c r="B44" t="s">
        <v>96</v>
      </c>
      <c r="C44" t="s">
        <v>38</v>
      </c>
      <c r="D44" s="2">
        <v>42808</v>
      </c>
      <c r="E44">
        <v>100</v>
      </c>
      <c r="F44">
        <v>64</v>
      </c>
      <c r="G44">
        <v>3</v>
      </c>
      <c r="H44">
        <v>7</v>
      </c>
      <c r="I44">
        <v>102</v>
      </c>
      <c r="J44">
        <v>304</v>
      </c>
      <c r="K44">
        <v>5</v>
      </c>
      <c r="L44" t="s">
        <v>207</v>
      </c>
      <c r="M44" t="s">
        <v>210</v>
      </c>
      <c r="N44"/>
    </row>
    <row r="45" spans="1:14" x14ac:dyDescent="0.25">
      <c r="A45">
        <v>5</v>
      </c>
      <c r="B45" t="s">
        <v>64</v>
      </c>
      <c r="C45" t="s">
        <v>38</v>
      </c>
      <c r="D45" s="2">
        <v>42808</v>
      </c>
      <c r="E45">
        <v>100</v>
      </c>
      <c r="F45">
        <v>64</v>
      </c>
      <c r="G45">
        <v>3</v>
      </c>
      <c r="H45">
        <v>7</v>
      </c>
      <c r="I45">
        <v>102</v>
      </c>
      <c r="J45">
        <v>304</v>
      </c>
      <c r="K45">
        <v>2</v>
      </c>
      <c r="L45" t="s">
        <v>207</v>
      </c>
      <c r="M45" t="s">
        <v>220</v>
      </c>
      <c r="N45"/>
    </row>
    <row r="46" spans="1:14" x14ac:dyDescent="0.25">
      <c r="A46">
        <v>5</v>
      </c>
      <c r="B46" t="s">
        <v>65</v>
      </c>
      <c r="C46" t="s">
        <v>38</v>
      </c>
      <c r="D46" s="2">
        <v>42808</v>
      </c>
      <c r="E46">
        <v>100</v>
      </c>
      <c r="F46">
        <v>64</v>
      </c>
      <c r="G46">
        <v>3</v>
      </c>
      <c r="H46">
        <v>7</v>
      </c>
      <c r="I46">
        <v>102</v>
      </c>
      <c r="J46">
        <v>304</v>
      </c>
      <c r="K46">
        <v>14</v>
      </c>
      <c r="L46" t="s">
        <v>207</v>
      </c>
      <c r="M46" t="s">
        <v>210</v>
      </c>
      <c r="N46"/>
    </row>
    <row r="47" spans="1:14" x14ac:dyDescent="0.25">
      <c r="A47">
        <v>8</v>
      </c>
      <c r="B47" t="s">
        <v>32</v>
      </c>
      <c r="C47" t="s">
        <v>33</v>
      </c>
      <c r="D47" s="2">
        <v>42807</v>
      </c>
      <c r="F47">
        <v>64</v>
      </c>
      <c r="G47">
        <v>4</v>
      </c>
      <c r="H47">
        <v>7</v>
      </c>
      <c r="I47">
        <v>103</v>
      </c>
      <c r="J47">
        <v>304</v>
      </c>
      <c r="K47">
        <v>40</v>
      </c>
      <c r="L47" s="1" t="s">
        <v>11</v>
      </c>
      <c r="M47" s="3" t="s">
        <v>12</v>
      </c>
      <c r="N47" s="1"/>
    </row>
    <row r="48" spans="1:14" x14ac:dyDescent="0.25">
      <c r="A48">
        <v>8</v>
      </c>
      <c r="B48" t="s">
        <v>52</v>
      </c>
      <c r="C48" t="s">
        <v>33</v>
      </c>
      <c r="D48" s="2">
        <v>42807</v>
      </c>
      <c r="E48">
        <v>100</v>
      </c>
      <c r="F48">
        <v>64</v>
      </c>
      <c r="G48">
        <v>4</v>
      </c>
      <c r="H48">
        <v>7</v>
      </c>
      <c r="I48">
        <v>103</v>
      </c>
      <c r="J48">
        <v>304</v>
      </c>
      <c r="K48">
        <v>1</v>
      </c>
      <c r="L48" s="1" t="s">
        <v>14</v>
      </c>
      <c r="M48" s="3" t="s">
        <v>15</v>
      </c>
      <c r="N48" s="3" t="s">
        <v>16</v>
      </c>
    </row>
    <row r="49" spans="1:14" x14ac:dyDescent="0.25">
      <c r="A49">
        <v>8</v>
      </c>
      <c r="B49" t="s">
        <v>53</v>
      </c>
      <c r="C49" t="s">
        <v>33</v>
      </c>
      <c r="D49" s="2">
        <v>42807</v>
      </c>
      <c r="E49">
        <v>100</v>
      </c>
      <c r="F49">
        <v>64</v>
      </c>
      <c r="G49">
        <v>4</v>
      </c>
      <c r="H49">
        <v>7</v>
      </c>
      <c r="I49">
        <v>103</v>
      </c>
      <c r="J49">
        <v>304</v>
      </c>
      <c r="K49">
        <v>17</v>
      </c>
      <c r="L49" s="1" t="s">
        <v>11</v>
      </c>
      <c r="M49" s="3" t="s">
        <v>12</v>
      </c>
      <c r="N49" s="1"/>
    </row>
    <row r="50" spans="1:14" x14ac:dyDescent="0.25">
      <c r="A50">
        <v>7</v>
      </c>
      <c r="B50" t="s">
        <v>19</v>
      </c>
      <c r="C50" t="s">
        <v>33</v>
      </c>
      <c r="D50" s="2">
        <v>42807</v>
      </c>
      <c r="E50">
        <v>100</v>
      </c>
      <c r="F50">
        <v>64</v>
      </c>
      <c r="G50">
        <v>4</v>
      </c>
      <c r="H50">
        <v>7</v>
      </c>
      <c r="I50">
        <v>103</v>
      </c>
      <c r="J50">
        <v>304</v>
      </c>
      <c r="K50">
        <v>1</v>
      </c>
      <c r="L50" s="4" t="s">
        <v>88</v>
      </c>
      <c r="M50" t="s">
        <v>89</v>
      </c>
      <c r="N50" t="s">
        <v>90</v>
      </c>
    </row>
    <row r="51" spans="1:14" x14ac:dyDescent="0.25">
      <c r="A51">
        <v>7</v>
      </c>
      <c r="B51" t="s">
        <v>98</v>
      </c>
      <c r="C51" t="s">
        <v>33</v>
      </c>
      <c r="D51" s="2">
        <v>42807</v>
      </c>
      <c r="E51">
        <v>100</v>
      </c>
      <c r="F51">
        <v>64</v>
      </c>
      <c r="G51">
        <v>4</v>
      </c>
      <c r="H51">
        <v>7</v>
      </c>
      <c r="I51">
        <v>103</v>
      </c>
      <c r="J51">
        <v>304</v>
      </c>
      <c r="K51">
        <v>12</v>
      </c>
      <c r="L51" t="s">
        <v>94</v>
      </c>
      <c r="M51" t="s">
        <v>95</v>
      </c>
      <c r="N51"/>
    </row>
    <row r="52" spans="1:14" x14ac:dyDescent="0.25">
      <c r="A52">
        <v>7</v>
      </c>
      <c r="B52" t="s">
        <v>40</v>
      </c>
      <c r="C52" t="s">
        <v>33</v>
      </c>
      <c r="D52" s="2">
        <v>42807</v>
      </c>
      <c r="E52">
        <v>300</v>
      </c>
      <c r="F52">
        <v>64</v>
      </c>
      <c r="G52">
        <v>4</v>
      </c>
      <c r="H52">
        <v>7</v>
      </c>
      <c r="I52">
        <v>103</v>
      </c>
      <c r="J52">
        <v>304</v>
      </c>
      <c r="K52">
        <v>6</v>
      </c>
      <c r="L52" t="s">
        <v>94</v>
      </c>
      <c r="M52" t="s">
        <v>95</v>
      </c>
      <c r="N52"/>
    </row>
    <row r="53" spans="1:14" x14ac:dyDescent="0.25">
      <c r="A53">
        <v>7</v>
      </c>
      <c r="B53" t="s">
        <v>49</v>
      </c>
      <c r="C53" t="s">
        <v>33</v>
      </c>
      <c r="D53" s="2">
        <v>42807</v>
      </c>
      <c r="E53">
        <v>300</v>
      </c>
      <c r="F53">
        <v>64</v>
      </c>
      <c r="G53">
        <v>4</v>
      </c>
      <c r="H53">
        <v>7</v>
      </c>
      <c r="I53">
        <v>103</v>
      </c>
      <c r="J53">
        <v>304</v>
      </c>
      <c r="K53">
        <v>6</v>
      </c>
      <c r="L53" t="s">
        <v>94</v>
      </c>
      <c r="M53" t="s">
        <v>95</v>
      </c>
      <c r="N53"/>
    </row>
    <row r="54" spans="1:14" x14ac:dyDescent="0.25">
      <c r="A54">
        <v>7</v>
      </c>
      <c r="B54" t="s">
        <v>41</v>
      </c>
      <c r="C54" t="s">
        <v>33</v>
      </c>
      <c r="D54" s="2">
        <v>42807</v>
      </c>
      <c r="E54">
        <v>300</v>
      </c>
      <c r="F54">
        <v>64</v>
      </c>
      <c r="G54">
        <v>4</v>
      </c>
      <c r="H54">
        <v>7</v>
      </c>
      <c r="I54">
        <v>103</v>
      </c>
      <c r="J54">
        <v>304</v>
      </c>
      <c r="K54">
        <v>1</v>
      </c>
      <c r="L54" s="4" t="s">
        <v>103</v>
      </c>
      <c r="M54" t="s">
        <v>128</v>
      </c>
      <c r="N54"/>
    </row>
    <row r="55" spans="1:14" x14ac:dyDescent="0.25">
      <c r="A55">
        <v>1</v>
      </c>
      <c r="B55" t="s">
        <v>9</v>
      </c>
      <c r="C55" t="s">
        <v>33</v>
      </c>
      <c r="D55" s="2">
        <v>42807</v>
      </c>
      <c r="E55">
        <v>100</v>
      </c>
      <c r="F55">
        <v>64</v>
      </c>
      <c r="G55">
        <v>4</v>
      </c>
      <c r="H55">
        <v>7</v>
      </c>
      <c r="I55">
        <v>103</v>
      </c>
      <c r="J55">
        <v>304</v>
      </c>
      <c r="K55">
        <v>6</v>
      </c>
      <c r="L55" t="s">
        <v>135</v>
      </c>
      <c r="M55" s="3" t="s">
        <v>136</v>
      </c>
      <c r="N55" s="1"/>
    </row>
    <row r="56" spans="1:14" x14ac:dyDescent="0.25">
      <c r="A56">
        <v>1</v>
      </c>
      <c r="B56" t="s">
        <v>49</v>
      </c>
      <c r="C56" t="s">
        <v>33</v>
      </c>
      <c r="D56" s="2">
        <v>42807</v>
      </c>
      <c r="E56">
        <v>300</v>
      </c>
      <c r="F56">
        <v>64</v>
      </c>
      <c r="G56">
        <v>4</v>
      </c>
      <c r="H56">
        <v>7</v>
      </c>
      <c r="I56">
        <v>103</v>
      </c>
      <c r="J56">
        <v>304</v>
      </c>
      <c r="K56">
        <v>1</v>
      </c>
      <c r="L56" t="s">
        <v>135</v>
      </c>
      <c r="M56" s="3" t="s">
        <v>148</v>
      </c>
      <c r="N56" s="3" t="s">
        <v>149</v>
      </c>
    </row>
    <row r="57" spans="1:14" x14ac:dyDescent="0.25">
      <c r="A57">
        <v>1</v>
      </c>
      <c r="B57" t="s">
        <v>51</v>
      </c>
      <c r="C57" t="s">
        <v>33</v>
      </c>
      <c r="D57" s="2">
        <v>42807</v>
      </c>
      <c r="E57">
        <v>300</v>
      </c>
      <c r="F57">
        <v>64</v>
      </c>
      <c r="G57">
        <v>4</v>
      </c>
      <c r="H57">
        <v>7</v>
      </c>
      <c r="I57">
        <v>103</v>
      </c>
      <c r="J57">
        <v>304</v>
      </c>
      <c r="K57">
        <v>19</v>
      </c>
      <c r="L57" t="s">
        <v>135</v>
      </c>
      <c r="M57" s="3" t="s">
        <v>136</v>
      </c>
      <c r="N57" s="1"/>
    </row>
    <row r="58" spans="1:14" x14ac:dyDescent="0.25">
      <c r="A58">
        <v>3</v>
      </c>
      <c r="B58" t="s">
        <v>19</v>
      </c>
      <c r="C58" t="s">
        <v>33</v>
      </c>
      <c r="D58" s="2">
        <v>42807</v>
      </c>
      <c r="E58">
        <v>100</v>
      </c>
      <c r="F58">
        <v>64</v>
      </c>
      <c r="G58">
        <v>4</v>
      </c>
      <c r="H58">
        <v>7</v>
      </c>
      <c r="I58">
        <v>103</v>
      </c>
      <c r="J58">
        <v>304</v>
      </c>
      <c r="K58">
        <v>5</v>
      </c>
      <c r="L58" t="s">
        <v>171</v>
      </c>
      <c r="M58" t="s">
        <v>177</v>
      </c>
      <c r="N58"/>
    </row>
    <row r="59" spans="1:14" x14ac:dyDescent="0.25">
      <c r="A59">
        <v>3</v>
      </c>
      <c r="B59" t="s">
        <v>21</v>
      </c>
      <c r="C59" t="s">
        <v>33</v>
      </c>
      <c r="D59" s="2">
        <v>42807</v>
      </c>
      <c r="E59">
        <v>100</v>
      </c>
      <c r="F59">
        <v>64</v>
      </c>
      <c r="G59">
        <v>4</v>
      </c>
      <c r="H59">
        <v>7</v>
      </c>
      <c r="I59">
        <v>103</v>
      </c>
      <c r="J59">
        <v>304</v>
      </c>
      <c r="K59">
        <v>13</v>
      </c>
      <c r="L59" t="s">
        <v>171</v>
      </c>
      <c r="M59" t="s">
        <v>178</v>
      </c>
      <c r="N59"/>
    </row>
    <row r="60" spans="1:14" x14ac:dyDescent="0.25">
      <c r="A60">
        <v>3</v>
      </c>
      <c r="B60" t="s">
        <v>24</v>
      </c>
      <c r="C60" t="s">
        <v>33</v>
      </c>
      <c r="D60" s="2">
        <v>42807</v>
      </c>
      <c r="E60">
        <v>100</v>
      </c>
      <c r="F60">
        <v>64</v>
      </c>
      <c r="G60">
        <v>4</v>
      </c>
      <c r="H60">
        <v>7</v>
      </c>
      <c r="I60">
        <v>103</v>
      </c>
      <c r="J60">
        <v>304</v>
      </c>
      <c r="K60">
        <v>21</v>
      </c>
      <c r="L60" t="s">
        <v>171</v>
      </c>
      <c r="M60" t="s">
        <v>179</v>
      </c>
      <c r="N60"/>
    </row>
    <row r="61" spans="1:14" x14ac:dyDescent="0.25">
      <c r="A61">
        <v>3</v>
      </c>
      <c r="B61" t="s">
        <v>96</v>
      </c>
      <c r="C61" t="s">
        <v>33</v>
      </c>
      <c r="D61" s="2">
        <v>42807</v>
      </c>
      <c r="E61">
        <v>300</v>
      </c>
      <c r="F61">
        <v>64</v>
      </c>
      <c r="G61">
        <v>4</v>
      </c>
      <c r="H61">
        <v>7</v>
      </c>
      <c r="I61">
        <v>103</v>
      </c>
      <c r="J61">
        <v>304</v>
      </c>
      <c r="K61">
        <v>35</v>
      </c>
      <c r="L61" t="s">
        <v>171</v>
      </c>
      <c r="M61" t="s">
        <v>192</v>
      </c>
      <c r="N61"/>
    </row>
    <row r="62" spans="1:14" x14ac:dyDescent="0.25">
      <c r="A62">
        <v>3</v>
      </c>
      <c r="B62" t="s">
        <v>97</v>
      </c>
      <c r="C62" t="s">
        <v>33</v>
      </c>
      <c r="D62" s="2">
        <v>42807</v>
      </c>
      <c r="E62">
        <v>300</v>
      </c>
      <c r="F62">
        <v>64</v>
      </c>
      <c r="G62">
        <v>4</v>
      </c>
      <c r="H62">
        <v>7</v>
      </c>
      <c r="I62">
        <v>103</v>
      </c>
      <c r="J62">
        <v>304</v>
      </c>
      <c r="K62">
        <v>10</v>
      </c>
      <c r="L62" t="s">
        <v>171</v>
      </c>
      <c r="M62" t="s">
        <v>189</v>
      </c>
      <c r="N62"/>
    </row>
    <row r="63" spans="1:14" x14ac:dyDescent="0.25">
      <c r="A63">
        <v>3</v>
      </c>
      <c r="B63" t="s">
        <v>102</v>
      </c>
      <c r="C63" t="s">
        <v>33</v>
      </c>
      <c r="D63" s="2">
        <v>42807</v>
      </c>
      <c r="E63">
        <v>300</v>
      </c>
      <c r="F63">
        <v>64</v>
      </c>
      <c r="G63">
        <v>4</v>
      </c>
      <c r="H63">
        <v>7</v>
      </c>
      <c r="I63">
        <v>103</v>
      </c>
      <c r="J63">
        <v>304</v>
      </c>
      <c r="K63">
        <v>4</v>
      </c>
      <c r="L63" t="s">
        <v>171</v>
      </c>
      <c r="M63" t="s">
        <v>188</v>
      </c>
      <c r="N63"/>
    </row>
    <row r="64" spans="1:14" x14ac:dyDescent="0.25">
      <c r="A64">
        <v>5</v>
      </c>
      <c r="B64" t="s">
        <v>57</v>
      </c>
      <c r="C64" t="s">
        <v>33</v>
      </c>
      <c r="D64" s="2">
        <v>42807</v>
      </c>
      <c r="E64">
        <v>300</v>
      </c>
      <c r="F64">
        <v>64</v>
      </c>
      <c r="G64">
        <v>4</v>
      </c>
      <c r="H64">
        <v>7</v>
      </c>
      <c r="I64">
        <v>103</v>
      </c>
      <c r="J64">
        <v>304</v>
      </c>
      <c r="K64">
        <v>1</v>
      </c>
      <c r="L64" t="s">
        <v>207</v>
      </c>
      <c r="M64" t="s">
        <v>208</v>
      </c>
      <c r="N64"/>
    </row>
    <row r="65" spans="1:14" x14ac:dyDescent="0.25">
      <c r="A65">
        <v>8</v>
      </c>
      <c r="B65" t="s">
        <v>69</v>
      </c>
      <c r="C65" t="s">
        <v>70</v>
      </c>
      <c r="D65" s="2">
        <v>42808</v>
      </c>
      <c r="E65" t="s">
        <v>26</v>
      </c>
      <c r="F65">
        <v>32</v>
      </c>
      <c r="G65">
        <v>9</v>
      </c>
      <c r="H65">
        <v>12</v>
      </c>
      <c r="I65">
        <v>105</v>
      </c>
      <c r="J65">
        <v>301</v>
      </c>
      <c r="K65">
        <v>2</v>
      </c>
      <c r="L65" s="1" t="s">
        <v>14</v>
      </c>
      <c r="M65" s="3" t="s">
        <v>15</v>
      </c>
      <c r="N65" s="3" t="s">
        <v>16</v>
      </c>
    </row>
    <row r="66" spans="1:14" x14ac:dyDescent="0.25">
      <c r="A66">
        <v>8</v>
      </c>
      <c r="B66" t="s">
        <v>71</v>
      </c>
      <c r="C66" t="s">
        <v>70</v>
      </c>
      <c r="D66" s="2">
        <v>42808</v>
      </c>
      <c r="E66" t="s">
        <v>26</v>
      </c>
      <c r="F66">
        <v>32</v>
      </c>
      <c r="G66">
        <v>9</v>
      </c>
      <c r="H66">
        <v>12</v>
      </c>
      <c r="I66">
        <v>105</v>
      </c>
      <c r="J66">
        <v>301</v>
      </c>
      <c r="K66">
        <v>4</v>
      </c>
      <c r="L66" s="1" t="s">
        <v>11</v>
      </c>
      <c r="M66" s="3" t="s">
        <v>12</v>
      </c>
      <c r="N66" s="1"/>
    </row>
    <row r="67" spans="1:14" x14ac:dyDescent="0.25">
      <c r="A67">
        <v>8</v>
      </c>
      <c r="B67" t="s">
        <v>76</v>
      </c>
      <c r="C67" t="s">
        <v>70</v>
      </c>
      <c r="D67" s="2">
        <v>42808</v>
      </c>
      <c r="E67" t="s">
        <v>50</v>
      </c>
      <c r="F67">
        <v>32</v>
      </c>
      <c r="G67">
        <v>9</v>
      </c>
      <c r="H67">
        <v>12</v>
      </c>
      <c r="I67">
        <v>105</v>
      </c>
      <c r="J67">
        <v>301</v>
      </c>
      <c r="K67">
        <v>1</v>
      </c>
      <c r="L67" s="1" t="s">
        <v>14</v>
      </c>
      <c r="M67" s="3" t="s">
        <v>15</v>
      </c>
      <c r="N67" s="3" t="s">
        <v>16</v>
      </c>
    </row>
    <row r="68" spans="1:14" x14ac:dyDescent="0.25">
      <c r="A68">
        <v>8</v>
      </c>
      <c r="B68" t="s">
        <v>77</v>
      </c>
      <c r="C68" t="s">
        <v>70</v>
      </c>
      <c r="D68" s="2">
        <v>42808</v>
      </c>
      <c r="E68" t="s">
        <v>50</v>
      </c>
      <c r="F68">
        <v>32</v>
      </c>
      <c r="G68">
        <v>9</v>
      </c>
      <c r="H68">
        <v>12</v>
      </c>
      <c r="I68">
        <v>105</v>
      </c>
      <c r="J68">
        <v>301</v>
      </c>
      <c r="K68">
        <v>12</v>
      </c>
      <c r="L68" s="1" t="s">
        <v>11</v>
      </c>
      <c r="M68" s="3" t="s">
        <v>12</v>
      </c>
      <c r="N68" s="1"/>
    </row>
    <row r="69" spans="1:14" x14ac:dyDescent="0.25">
      <c r="A69">
        <v>6</v>
      </c>
      <c r="B69" t="s">
        <v>71</v>
      </c>
      <c r="C69" t="s">
        <v>70</v>
      </c>
      <c r="D69" s="2">
        <v>42808</v>
      </c>
      <c r="E69">
        <v>100</v>
      </c>
      <c r="F69">
        <v>32</v>
      </c>
      <c r="G69">
        <v>9</v>
      </c>
      <c r="H69">
        <v>12</v>
      </c>
      <c r="I69">
        <v>105</v>
      </c>
      <c r="J69">
        <v>301</v>
      </c>
      <c r="K69">
        <v>1</v>
      </c>
      <c r="L69" s="4" t="s">
        <v>88</v>
      </c>
      <c r="M69" t="s">
        <v>89</v>
      </c>
      <c r="N69"/>
    </row>
    <row r="70" spans="1:14" x14ac:dyDescent="0.25">
      <c r="A70">
        <v>6</v>
      </c>
      <c r="B70" t="s">
        <v>69</v>
      </c>
      <c r="C70" t="s">
        <v>70</v>
      </c>
      <c r="D70" s="2">
        <v>42808</v>
      </c>
      <c r="E70">
        <v>100</v>
      </c>
      <c r="F70">
        <v>32</v>
      </c>
      <c r="G70">
        <v>9</v>
      </c>
      <c r="H70">
        <v>12</v>
      </c>
      <c r="I70">
        <v>105</v>
      </c>
      <c r="J70">
        <v>301</v>
      </c>
      <c r="K70">
        <v>2</v>
      </c>
      <c r="L70" s="4" t="s">
        <v>86</v>
      </c>
      <c r="M70" t="s">
        <v>123</v>
      </c>
      <c r="N70" t="s">
        <v>124</v>
      </c>
    </row>
    <row r="71" spans="1:14" x14ac:dyDescent="0.25">
      <c r="A71">
        <v>1</v>
      </c>
      <c r="B71" t="s">
        <v>41</v>
      </c>
      <c r="C71" t="s">
        <v>70</v>
      </c>
      <c r="D71" s="2">
        <v>42808</v>
      </c>
      <c r="E71">
        <v>300</v>
      </c>
      <c r="F71">
        <v>32</v>
      </c>
      <c r="G71">
        <v>9</v>
      </c>
      <c r="H71">
        <v>12</v>
      </c>
      <c r="I71">
        <v>105</v>
      </c>
      <c r="J71">
        <v>301</v>
      </c>
      <c r="K71">
        <v>7</v>
      </c>
      <c r="L71" t="s">
        <v>135</v>
      </c>
      <c r="M71" s="3" t="s">
        <v>136</v>
      </c>
      <c r="N71" s="1"/>
    </row>
    <row r="72" spans="1:14" x14ac:dyDescent="0.25">
      <c r="A72">
        <v>2</v>
      </c>
      <c r="B72" t="s">
        <v>37</v>
      </c>
      <c r="C72" t="s">
        <v>70</v>
      </c>
      <c r="D72" s="2">
        <v>42808</v>
      </c>
      <c r="E72">
        <v>300</v>
      </c>
      <c r="F72">
        <v>32</v>
      </c>
      <c r="G72">
        <v>9</v>
      </c>
      <c r="H72">
        <v>12</v>
      </c>
      <c r="I72">
        <v>105</v>
      </c>
      <c r="J72">
        <v>301</v>
      </c>
      <c r="K72">
        <v>1</v>
      </c>
      <c r="L72" t="s">
        <v>154</v>
      </c>
      <c r="M72" t="s">
        <v>165</v>
      </c>
    </row>
    <row r="73" spans="1:14" x14ac:dyDescent="0.25">
      <c r="A73">
        <v>3</v>
      </c>
      <c r="B73" t="s">
        <v>61</v>
      </c>
      <c r="C73" t="s">
        <v>70</v>
      </c>
      <c r="D73" s="2">
        <v>42808</v>
      </c>
      <c r="E73">
        <v>100</v>
      </c>
      <c r="F73">
        <v>32</v>
      </c>
      <c r="G73">
        <v>9</v>
      </c>
      <c r="H73">
        <v>12</v>
      </c>
      <c r="I73">
        <v>105</v>
      </c>
      <c r="J73">
        <v>301</v>
      </c>
      <c r="K73">
        <v>61</v>
      </c>
      <c r="L73" t="s">
        <v>171</v>
      </c>
      <c r="M73" t="s">
        <v>188</v>
      </c>
      <c r="N73"/>
    </row>
    <row r="74" spans="1:14" x14ac:dyDescent="0.25">
      <c r="A74">
        <v>3</v>
      </c>
      <c r="B74" t="s">
        <v>64</v>
      </c>
      <c r="C74" t="s">
        <v>70</v>
      </c>
      <c r="D74" s="2">
        <v>42808</v>
      </c>
      <c r="E74">
        <v>100</v>
      </c>
      <c r="F74">
        <v>32</v>
      </c>
      <c r="G74">
        <v>9</v>
      </c>
      <c r="H74">
        <v>12</v>
      </c>
      <c r="I74">
        <v>105</v>
      </c>
      <c r="J74">
        <v>301</v>
      </c>
      <c r="K74">
        <v>4</v>
      </c>
      <c r="L74" t="s">
        <v>171</v>
      </c>
      <c r="M74" t="s">
        <v>189</v>
      </c>
      <c r="N74"/>
    </row>
    <row r="75" spans="1:14" x14ac:dyDescent="0.25">
      <c r="A75">
        <v>3</v>
      </c>
      <c r="B75" t="s">
        <v>76</v>
      </c>
      <c r="C75" t="s">
        <v>70</v>
      </c>
      <c r="D75" s="2">
        <v>42808</v>
      </c>
      <c r="E75">
        <v>300</v>
      </c>
      <c r="F75">
        <v>32</v>
      </c>
      <c r="G75">
        <v>9</v>
      </c>
      <c r="H75">
        <v>12</v>
      </c>
      <c r="I75">
        <v>105</v>
      </c>
      <c r="J75">
        <v>301</v>
      </c>
      <c r="K75">
        <v>109</v>
      </c>
      <c r="L75" t="s">
        <v>171</v>
      </c>
      <c r="M75" t="s">
        <v>192</v>
      </c>
      <c r="N75"/>
    </row>
    <row r="76" spans="1:14" x14ac:dyDescent="0.25">
      <c r="A76">
        <v>3</v>
      </c>
      <c r="B76" t="s">
        <v>77</v>
      </c>
      <c r="C76" t="s">
        <v>70</v>
      </c>
      <c r="D76" s="2">
        <v>42808</v>
      </c>
      <c r="E76">
        <v>300</v>
      </c>
      <c r="F76">
        <v>32</v>
      </c>
      <c r="G76">
        <v>9</v>
      </c>
      <c r="H76">
        <v>12</v>
      </c>
      <c r="I76">
        <v>105</v>
      </c>
      <c r="J76">
        <v>301</v>
      </c>
      <c r="K76">
        <v>3</v>
      </c>
      <c r="L76" t="s">
        <v>171</v>
      </c>
      <c r="M76" t="s">
        <v>174</v>
      </c>
      <c r="N76"/>
    </row>
    <row r="77" spans="1:14" x14ac:dyDescent="0.25">
      <c r="A77">
        <v>3</v>
      </c>
      <c r="B77" t="s">
        <v>101</v>
      </c>
      <c r="C77" t="s">
        <v>70</v>
      </c>
      <c r="D77" s="2">
        <v>42808</v>
      </c>
      <c r="E77">
        <v>300</v>
      </c>
      <c r="F77">
        <v>32</v>
      </c>
      <c r="G77">
        <v>9</v>
      </c>
      <c r="H77">
        <v>12</v>
      </c>
      <c r="I77">
        <v>105</v>
      </c>
      <c r="J77">
        <v>301</v>
      </c>
      <c r="K77">
        <v>1</v>
      </c>
      <c r="L77" t="s">
        <v>171</v>
      </c>
      <c r="M77" t="s">
        <v>191</v>
      </c>
      <c r="N77"/>
    </row>
    <row r="78" spans="1:14" x14ac:dyDescent="0.25">
      <c r="A78">
        <v>3</v>
      </c>
      <c r="B78" t="s">
        <v>129</v>
      </c>
      <c r="C78" t="s">
        <v>70</v>
      </c>
      <c r="D78" s="2">
        <v>42808</v>
      </c>
      <c r="E78">
        <v>300</v>
      </c>
      <c r="F78">
        <v>32</v>
      </c>
      <c r="G78">
        <v>9</v>
      </c>
      <c r="H78">
        <v>12</v>
      </c>
      <c r="I78">
        <v>105</v>
      </c>
      <c r="J78">
        <v>301</v>
      </c>
      <c r="K78">
        <v>1</v>
      </c>
      <c r="L78" t="s">
        <v>171</v>
      </c>
      <c r="M78" t="s">
        <v>189</v>
      </c>
      <c r="N78"/>
    </row>
    <row r="79" spans="1:14" x14ac:dyDescent="0.25">
      <c r="A79">
        <v>5</v>
      </c>
      <c r="B79" t="s">
        <v>60</v>
      </c>
      <c r="C79" t="s">
        <v>70</v>
      </c>
      <c r="D79" s="2">
        <v>42808</v>
      </c>
      <c r="E79">
        <v>100</v>
      </c>
      <c r="F79">
        <v>32</v>
      </c>
      <c r="G79">
        <v>9</v>
      </c>
      <c r="H79">
        <v>12</v>
      </c>
      <c r="I79">
        <v>105</v>
      </c>
      <c r="J79">
        <v>301</v>
      </c>
      <c r="K79">
        <v>2</v>
      </c>
      <c r="L79" t="s">
        <v>207</v>
      </c>
      <c r="M79" t="s">
        <v>210</v>
      </c>
      <c r="N79"/>
    </row>
    <row r="80" spans="1:14" x14ac:dyDescent="0.25">
      <c r="A80">
        <v>5</v>
      </c>
      <c r="B80" t="s">
        <v>61</v>
      </c>
      <c r="C80" t="s">
        <v>70</v>
      </c>
      <c r="D80" s="2">
        <v>42808</v>
      </c>
      <c r="E80">
        <v>300</v>
      </c>
      <c r="F80">
        <v>32</v>
      </c>
      <c r="G80">
        <v>9</v>
      </c>
      <c r="H80">
        <v>12</v>
      </c>
      <c r="I80">
        <v>105</v>
      </c>
      <c r="J80">
        <v>301</v>
      </c>
      <c r="K80">
        <v>2</v>
      </c>
      <c r="L80" t="s">
        <v>207</v>
      </c>
      <c r="M80" t="s">
        <v>210</v>
      </c>
      <c r="N80"/>
    </row>
    <row r="81" spans="1:14" x14ac:dyDescent="0.25">
      <c r="A81">
        <v>8</v>
      </c>
      <c r="B81" t="s">
        <v>19</v>
      </c>
      <c r="C81" t="s">
        <v>20</v>
      </c>
      <c r="D81" s="2">
        <v>42808</v>
      </c>
      <c r="E81">
        <v>300</v>
      </c>
      <c r="F81">
        <v>32</v>
      </c>
      <c r="G81">
        <v>15</v>
      </c>
      <c r="H81">
        <v>17</v>
      </c>
      <c r="I81">
        <v>115</v>
      </c>
      <c r="J81">
        <v>211</v>
      </c>
      <c r="K81">
        <v>24</v>
      </c>
      <c r="L81" s="1" t="s">
        <v>11</v>
      </c>
      <c r="M81" s="3" t="s">
        <v>12</v>
      </c>
      <c r="N81" s="1"/>
    </row>
    <row r="82" spans="1:14" x14ac:dyDescent="0.25">
      <c r="A82">
        <v>8</v>
      </c>
      <c r="B82" t="s">
        <v>25</v>
      </c>
      <c r="C82" t="s">
        <v>20</v>
      </c>
      <c r="D82" s="2">
        <v>42808</v>
      </c>
      <c r="E82" t="s">
        <v>26</v>
      </c>
      <c r="F82">
        <v>32</v>
      </c>
      <c r="G82">
        <v>15</v>
      </c>
      <c r="H82">
        <v>17</v>
      </c>
      <c r="I82">
        <v>115</v>
      </c>
      <c r="J82">
        <v>211</v>
      </c>
      <c r="K82">
        <v>9</v>
      </c>
      <c r="L82" s="1" t="s">
        <v>14</v>
      </c>
      <c r="M82" s="3" t="s">
        <v>18</v>
      </c>
      <c r="N82" s="1"/>
    </row>
    <row r="83" spans="1:14" x14ac:dyDescent="0.25">
      <c r="A83">
        <v>8</v>
      </c>
      <c r="B83" t="s">
        <v>27</v>
      </c>
      <c r="C83" t="s">
        <v>20</v>
      </c>
      <c r="D83" s="2">
        <v>42808</v>
      </c>
      <c r="E83">
        <v>100</v>
      </c>
      <c r="F83">
        <v>32</v>
      </c>
      <c r="G83">
        <v>15</v>
      </c>
      <c r="H83">
        <v>17</v>
      </c>
      <c r="I83">
        <v>115</v>
      </c>
      <c r="J83">
        <v>211</v>
      </c>
      <c r="K83">
        <v>30</v>
      </c>
      <c r="L83" s="1" t="s">
        <v>11</v>
      </c>
      <c r="M83" s="3" t="s">
        <v>12</v>
      </c>
      <c r="N83" s="1"/>
    </row>
    <row r="84" spans="1:14" x14ac:dyDescent="0.25">
      <c r="A84">
        <v>8</v>
      </c>
      <c r="B84" t="s">
        <v>28</v>
      </c>
      <c r="C84" t="s">
        <v>20</v>
      </c>
      <c r="D84" s="2">
        <v>42808</v>
      </c>
      <c r="E84">
        <v>100</v>
      </c>
      <c r="F84">
        <v>32</v>
      </c>
      <c r="G84">
        <v>15</v>
      </c>
      <c r="H84">
        <v>17</v>
      </c>
      <c r="I84">
        <v>115</v>
      </c>
      <c r="J84">
        <v>211</v>
      </c>
      <c r="K84">
        <v>2</v>
      </c>
      <c r="L84" s="1" t="s">
        <v>29</v>
      </c>
      <c r="M84" s="3" t="s">
        <v>30</v>
      </c>
      <c r="N84" s="1"/>
    </row>
    <row r="85" spans="1:14" x14ac:dyDescent="0.25">
      <c r="A85">
        <v>8</v>
      </c>
      <c r="B85" t="s">
        <v>31</v>
      </c>
      <c r="C85" t="s">
        <v>20</v>
      </c>
      <c r="D85" s="2">
        <v>42808</v>
      </c>
      <c r="E85" t="s">
        <v>26</v>
      </c>
      <c r="F85">
        <v>32</v>
      </c>
      <c r="G85">
        <v>15</v>
      </c>
      <c r="H85">
        <v>17</v>
      </c>
      <c r="I85">
        <v>115</v>
      </c>
      <c r="J85">
        <v>211</v>
      </c>
      <c r="K85">
        <v>2</v>
      </c>
      <c r="L85" s="1" t="s">
        <v>14</v>
      </c>
      <c r="M85" s="3" t="s">
        <v>15</v>
      </c>
      <c r="N85" s="3" t="s">
        <v>16</v>
      </c>
    </row>
    <row r="86" spans="1:14" x14ac:dyDescent="0.25">
      <c r="A86">
        <v>8</v>
      </c>
      <c r="B86" t="s">
        <v>78</v>
      </c>
      <c r="C86" t="s">
        <v>20</v>
      </c>
      <c r="D86" s="2">
        <v>42808</v>
      </c>
      <c r="E86">
        <v>300</v>
      </c>
      <c r="F86">
        <v>32</v>
      </c>
      <c r="G86">
        <v>15</v>
      </c>
      <c r="H86">
        <v>17</v>
      </c>
      <c r="I86">
        <v>115</v>
      </c>
      <c r="J86">
        <v>211</v>
      </c>
      <c r="K86">
        <v>9</v>
      </c>
      <c r="L86" s="1" t="s">
        <v>14</v>
      </c>
      <c r="M86" s="3" t="s">
        <v>18</v>
      </c>
      <c r="N86" s="1"/>
    </row>
    <row r="87" spans="1:14" x14ac:dyDescent="0.25">
      <c r="A87">
        <v>8</v>
      </c>
      <c r="B87" t="s">
        <v>79</v>
      </c>
      <c r="C87" t="s">
        <v>20</v>
      </c>
      <c r="D87" s="2">
        <v>42808</v>
      </c>
      <c r="E87">
        <v>300</v>
      </c>
      <c r="F87">
        <v>32</v>
      </c>
      <c r="G87">
        <v>15</v>
      </c>
      <c r="H87">
        <v>17</v>
      </c>
      <c r="I87">
        <v>115</v>
      </c>
      <c r="J87">
        <v>211</v>
      </c>
      <c r="K87">
        <v>2</v>
      </c>
      <c r="L87" s="1" t="s">
        <v>14</v>
      </c>
      <c r="M87" s="3" t="s">
        <v>15</v>
      </c>
      <c r="N87" s="3" t="s">
        <v>16</v>
      </c>
    </row>
    <row r="88" spans="1:14" x14ac:dyDescent="0.25">
      <c r="A88">
        <v>8</v>
      </c>
      <c r="B88" t="s">
        <v>80</v>
      </c>
      <c r="C88" t="s">
        <v>20</v>
      </c>
      <c r="D88" s="2">
        <v>42808</v>
      </c>
      <c r="E88">
        <v>300</v>
      </c>
      <c r="F88">
        <v>32</v>
      </c>
      <c r="G88">
        <v>15</v>
      </c>
      <c r="H88">
        <v>17</v>
      </c>
      <c r="I88">
        <v>115</v>
      </c>
      <c r="J88">
        <v>211</v>
      </c>
      <c r="K88">
        <v>2</v>
      </c>
      <c r="L88" s="1" t="s">
        <v>11</v>
      </c>
      <c r="M88" s="3" t="s">
        <v>12</v>
      </c>
      <c r="N88" s="1"/>
    </row>
    <row r="89" spans="1:14" x14ac:dyDescent="0.25">
      <c r="A89">
        <v>7</v>
      </c>
      <c r="B89" t="s">
        <v>45</v>
      </c>
      <c r="C89" t="s">
        <v>20</v>
      </c>
      <c r="D89" s="2">
        <v>42808</v>
      </c>
      <c r="E89">
        <v>100</v>
      </c>
      <c r="F89">
        <v>32</v>
      </c>
      <c r="G89">
        <v>15</v>
      </c>
      <c r="H89">
        <v>17</v>
      </c>
      <c r="I89">
        <v>115</v>
      </c>
      <c r="J89">
        <v>211</v>
      </c>
      <c r="K89">
        <v>1</v>
      </c>
      <c r="L89" s="4" t="s">
        <v>82</v>
      </c>
      <c r="M89" t="s">
        <v>83</v>
      </c>
      <c r="N89"/>
    </row>
    <row r="90" spans="1:14" x14ac:dyDescent="0.25">
      <c r="A90">
        <v>6</v>
      </c>
      <c r="B90" t="s">
        <v>54</v>
      </c>
      <c r="C90" t="s">
        <v>20</v>
      </c>
      <c r="D90" s="2">
        <v>42808</v>
      </c>
      <c r="E90">
        <v>300</v>
      </c>
      <c r="F90">
        <v>32</v>
      </c>
      <c r="G90">
        <v>15</v>
      </c>
      <c r="H90">
        <v>17</v>
      </c>
      <c r="I90">
        <v>115</v>
      </c>
      <c r="J90">
        <v>211</v>
      </c>
      <c r="K90">
        <v>1</v>
      </c>
      <c r="L90" s="4" t="s">
        <v>91</v>
      </c>
      <c r="M90" t="s">
        <v>92</v>
      </c>
      <c r="N90"/>
    </row>
    <row r="91" spans="1:14" x14ac:dyDescent="0.25">
      <c r="A91">
        <v>6</v>
      </c>
      <c r="B91" t="s">
        <v>60</v>
      </c>
      <c r="C91" t="s">
        <v>20</v>
      </c>
      <c r="D91" s="2">
        <v>42808</v>
      </c>
      <c r="E91">
        <v>300</v>
      </c>
      <c r="F91">
        <v>32</v>
      </c>
      <c r="G91">
        <v>15</v>
      </c>
      <c r="H91">
        <v>17</v>
      </c>
      <c r="I91">
        <v>115</v>
      </c>
      <c r="J91">
        <v>211</v>
      </c>
      <c r="K91">
        <v>18</v>
      </c>
      <c r="L91" t="s">
        <v>94</v>
      </c>
      <c r="M91" t="s">
        <v>95</v>
      </c>
      <c r="N91"/>
    </row>
    <row r="92" spans="1:14" x14ac:dyDescent="0.25">
      <c r="A92">
        <v>7</v>
      </c>
      <c r="B92" t="s">
        <v>43</v>
      </c>
      <c r="C92" t="s">
        <v>20</v>
      </c>
      <c r="D92" s="2">
        <v>42808</v>
      </c>
      <c r="E92">
        <v>100</v>
      </c>
      <c r="F92">
        <v>32</v>
      </c>
      <c r="G92">
        <v>15</v>
      </c>
      <c r="H92">
        <v>17</v>
      </c>
      <c r="I92">
        <v>115</v>
      </c>
      <c r="J92">
        <v>211</v>
      </c>
      <c r="K92">
        <v>8</v>
      </c>
      <c r="L92" t="s">
        <v>94</v>
      </c>
      <c r="M92" t="s">
        <v>95</v>
      </c>
      <c r="N92"/>
    </row>
    <row r="93" spans="1:14" x14ac:dyDescent="0.25">
      <c r="A93">
        <v>6</v>
      </c>
      <c r="B93" t="s">
        <v>55</v>
      </c>
      <c r="C93" t="s">
        <v>20</v>
      </c>
      <c r="D93" s="2">
        <v>42808</v>
      </c>
      <c r="E93">
        <v>300</v>
      </c>
      <c r="F93">
        <v>32</v>
      </c>
      <c r="G93">
        <v>15</v>
      </c>
      <c r="H93">
        <v>17</v>
      </c>
      <c r="I93">
        <v>115</v>
      </c>
      <c r="J93">
        <v>211</v>
      </c>
      <c r="K93">
        <v>2</v>
      </c>
      <c r="L93" s="4" t="s">
        <v>86</v>
      </c>
      <c r="M93" t="s">
        <v>105</v>
      </c>
      <c r="N93"/>
    </row>
    <row r="94" spans="1:14" x14ac:dyDescent="0.25">
      <c r="A94">
        <v>7</v>
      </c>
      <c r="B94" t="s">
        <v>46</v>
      </c>
      <c r="C94" t="s">
        <v>20</v>
      </c>
      <c r="D94" s="2">
        <v>42808</v>
      </c>
      <c r="E94">
        <v>100</v>
      </c>
      <c r="F94">
        <v>32</v>
      </c>
      <c r="G94">
        <v>15</v>
      </c>
      <c r="H94">
        <v>17</v>
      </c>
      <c r="I94">
        <v>115</v>
      </c>
      <c r="J94">
        <v>211</v>
      </c>
      <c r="K94">
        <v>3</v>
      </c>
      <c r="L94" s="4" t="s">
        <v>86</v>
      </c>
      <c r="M94" t="s">
        <v>118</v>
      </c>
      <c r="N94" t="s">
        <v>119</v>
      </c>
    </row>
    <row r="95" spans="1:14" x14ac:dyDescent="0.25">
      <c r="A95">
        <v>6</v>
      </c>
      <c r="B95" t="s">
        <v>57</v>
      </c>
      <c r="C95" t="s">
        <v>20</v>
      </c>
      <c r="D95" s="2">
        <v>42808</v>
      </c>
      <c r="E95">
        <v>300</v>
      </c>
      <c r="F95">
        <v>32</v>
      </c>
      <c r="G95">
        <v>15</v>
      </c>
      <c r="H95">
        <v>17</v>
      </c>
      <c r="I95">
        <v>115</v>
      </c>
      <c r="J95">
        <v>211</v>
      </c>
      <c r="K95">
        <v>9</v>
      </c>
      <c r="L95" s="4" t="s">
        <v>86</v>
      </c>
      <c r="M95" t="s">
        <v>120</v>
      </c>
      <c r="N95"/>
    </row>
    <row r="96" spans="1:14" x14ac:dyDescent="0.25">
      <c r="A96">
        <v>7</v>
      </c>
      <c r="B96" t="s">
        <v>44</v>
      </c>
      <c r="C96" t="s">
        <v>20</v>
      </c>
      <c r="D96" s="2">
        <v>42808</v>
      </c>
      <c r="E96">
        <v>100</v>
      </c>
      <c r="F96">
        <v>32</v>
      </c>
      <c r="G96">
        <v>15</v>
      </c>
      <c r="H96">
        <v>17</v>
      </c>
      <c r="I96">
        <v>115</v>
      </c>
      <c r="J96">
        <v>211</v>
      </c>
      <c r="K96">
        <v>4</v>
      </c>
      <c r="L96" s="4" t="s">
        <v>86</v>
      </c>
      <c r="M96" t="s">
        <v>123</v>
      </c>
      <c r="N96" t="s">
        <v>124</v>
      </c>
    </row>
    <row r="97" spans="1:14" x14ac:dyDescent="0.25">
      <c r="A97">
        <v>6</v>
      </c>
      <c r="B97" t="s">
        <v>67</v>
      </c>
      <c r="C97" t="s">
        <v>20</v>
      </c>
      <c r="D97" s="2">
        <v>42808</v>
      </c>
      <c r="E97">
        <v>300</v>
      </c>
      <c r="F97">
        <v>32</v>
      </c>
      <c r="G97">
        <v>15</v>
      </c>
      <c r="H97">
        <v>17</v>
      </c>
      <c r="I97">
        <v>115</v>
      </c>
      <c r="J97">
        <v>211</v>
      </c>
      <c r="K97">
        <v>1</v>
      </c>
      <c r="L97" s="4" t="s">
        <v>133</v>
      </c>
      <c r="M97" t="s">
        <v>134</v>
      </c>
      <c r="N97"/>
    </row>
    <row r="98" spans="1:14" x14ac:dyDescent="0.25">
      <c r="A98">
        <v>1</v>
      </c>
      <c r="B98" t="s">
        <v>28</v>
      </c>
      <c r="C98" t="s">
        <v>20</v>
      </c>
      <c r="D98" s="2">
        <v>42808</v>
      </c>
      <c r="E98">
        <v>100</v>
      </c>
      <c r="F98">
        <v>32</v>
      </c>
      <c r="G98">
        <v>15</v>
      </c>
      <c r="H98">
        <v>17</v>
      </c>
      <c r="I98">
        <v>115</v>
      </c>
      <c r="J98">
        <v>211</v>
      </c>
      <c r="K98">
        <v>1</v>
      </c>
      <c r="L98" t="s">
        <v>135</v>
      </c>
      <c r="M98" s="3" t="s">
        <v>142</v>
      </c>
      <c r="N98" s="1"/>
    </row>
    <row r="99" spans="1:14" x14ac:dyDescent="0.25">
      <c r="A99">
        <v>2</v>
      </c>
      <c r="B99" t="s">
        <v>84</v>
      </c>
      <c r="C99" t="s">
        <v>20</v>
      </c>
      <c r="D99" s="2">
        <v>42808</v>
      </c>
      <c r="E99">
        <v>100</v>
      </c>
      <c r="F99">
        <v>32</v>
      </c>
      <c r="G99">
        <v>15</v>
      </c>
      <c r="H99">
        <v>17</v>
      </c>
      <c r="I99">
        <v>115</v>
      </c>
      <c r="J99">
        <v>211</v>
      </c>
      <c r="K99">
        <v>2</v>
      </c>
      <c r="L99" t="s">
        <v>154</v>
      </c>
      <c r="M99" t="s">
        <v>157</v>
      </c>
    </row>
    <row r="100" spans="1:14" x14ac:dyDescent="0.25">
      <c r="A100">
        <v>2</v>
      </c>
      <c r="B100" t="s">
        <v>98</v>
      </c>
      <c r="C100" t="s">
        <v>20</v>
      </c>
      <c r="D100" s="2">
        <v>42808</v>
      </c>
      <c r="E100">
        <v>100</v>
      </c>
      <c r="F100">
        <v>32</v>
      </c>
      <c r="G100">
        <v>15</v>
      </c>
      <c r="H100">
        <v>17</v>
      </c>
      <c r="I100">
        <v>115</v>
      </c>
      <c r="J100">
        <v>211</v>
      </c>
      <c r="K100">
        <v>1</v>
      </c>
      <c r="L100" t="s">
        <v>154</v>
      </c>
      <c r="M100" t="s">
        <v>158</v>
      </c>
    </row>
    <row r="101" spans="1:14" x14ac:dyDescent="0.25">
      <c r="A101">
        <v>2</v>
      </c>
      <c r="B101" t="s">
        <v>40</v>
      </c>
      <c r="C101" t="s">
        <v>20</v>
      </c>
      <c r="D101" s="2">
        <v>42808</v>
      </c>
      <c r="E101">
        <v>300</v>
      </c>
      <c r="F101">
        <v>32</v>
      </c>
      <c r="G101">
        <v>15</v>
      </c>
      <c r="H101">
        <v>17</v>
      </c>
      <c r="I101">
        <v>115</v>
      </c>
      <c r="J101">
        <v>211</v>
      </c>
      <c r="K101">
        <v>1</v>
      </c>
      <c r="L101" t="s">
        <v>154</v>
      </c>
      <c r="M101" t="s">
        <v>165</v>
      </c>
    </row>
    <row r="102" spans="1:14" x14ac:dyDescent="0.25">
      <c r="A102">
        <v>2</v>
      </c>
      <c r="B102" t="s">
        <v>41</v>
      </c>
      <c r="C102" t="s">
        <v>20</v>
      </c>
      <c r="D102" s="2">
        <v>42808</v>
      </c>
      <c r="E102">
        <v>300</v>
      </c>
      <c r="F102">
        <v>32</v>
      </c>
      <c r="G102">
        <v>15</v>
      </c>
      <c r="H102">
        <v>17</v>
      </c>
      <c r="I102">
        <v>115</v>
      </c>
      <c r="J102">
        <v>211</v>
      </c>
      <c r="K102">
        <v>2</v>
      </c>
      <c r="L102" t="s">
        <v>154</v>
      </c>
      <c r="M102" t="s">
        <v>157</v>
      </c>
    </row>
    <row r="103" spans="1:14" x14ac:dyDescent="0.25">
      <c r="A103">
        <v>2</v>
      </c>
      <c r="B103" t="s">
        <v>43</v>
      </c>
      <c r="C103" t="s">
        <v>20</v>
      </c>
      <c r="D103" s="2">
        <v>42808</v>
      </c>
      <c r="E103">
        <v>300</v>
      </c>
      <c r="F103">
        <v>32</v>
      </c>
      <c r="G103">
        <v>15</v>
      </c>
      <c r="H103">
        <v>17</v>
      </c>
      <c r="I103">
        <v>115</v>
      </c>
      <c r="J103">
        <v>211</v>
      </c>
      <c r="K103">
        <v>1</v>
      </c>
      <c r="L103" t="s">
        <v>154</v>
      </c>
      <c r="M103" t="s">
        <v>166</v>
      </c>
    </row>
    <row r="104" spans="1:14" x14ac:dyDescent="0.25">
      <c r="A104">
        <v>3</v>
      </c>
      <c r="B104" t="s">
        <v>52</v>
      </c>
      <c r="C104" t="s">
        <v>20</v>
      </c>
      <c r="D104" s="2">
        <v>42808</v>
      </c>
      <c r="E104">
        <v>100</v>
      </c>
      <c r="F104">
        <v>32</v>
      </c>
      <c r="G104">
        <v>15</v>
      </c>
      <c r="H104">
        <v>17</v>
      </c>
      <c r="I104">
        <v>115</v>
      </c>
      <c r="J104">
        <v>211</v>
      </c>
      <c r="K104">
        <v>19</v>
      </c>
      <c r="L104" t="s">
        <v>171</v>
      </c>
      <c r="M104" t="s">
        <v>182</v>
      </c>
      <c r="N104"/>
    </row>
    <row r="105" spans="1:14" x14ac:dyDescent="0.25">
      <c r="A105">
        <v>3</v>
      </c>
      <c r="B105" t="s">
        <v>53</v>
      </c>
      <c r="C105" t="s">
        <v>20</v>
      </c>
      <c r="D105" s="2">
        <v>42808</v>
      </c>
      <c r="E105">
        <v>100</v>
      </c>
      <c r="F105">
        <v>32</v>
      </c>
      <c r="G105">
        <v>15</v>
      </c>
      <c r="H105">
        <v>17</v>
      </c>
      <c r="I105">
        <v>115</v>
      </c>
      <c r="J105">
        <v>211</v>
      </c>
      <c r="K105">
        <v>1</v>
      </c>
      <c r="L105" t="s">
        <v>171</v>
      </c>
      <c r="M105" t="s">
        <v>178</v>
      </c>
      <c r="N105"/>
    </row>
    <row r="106" spans="1:14" x14ac:dyDescent="0.25">
      <c r="A106">
        <v>3</v>
      </c>
      <c r="B106" t="s">
        <v>55</v>
      </c>
      <c r="C106" t="s">
        <v>20</v>
      </c>
      <c r="D106" s="2">
        <v>42808</v>
      </c>
      <c r="E106">
        <v>100</v>
      </c>
      <c r="F106">
        <v>32</v>
      </c>
      <c r="G106">
        <v>15</v>
      </c>
      <c r="H106">
        <v>17</v>
      </c>
      <c r="I106">
        <v>115</v>
      </c>
      <c r="J106">
        <v>211</v>
      </c>
      <c r="K106">
        <v>1</v>
      </c>
      <c r="L106" t="s">
        <v>171</v>
      </c>
      <c r="M106" t="s">
        <v>177</v>
      </c>
      <c r="N106"/>
    </row>
    <row r="107" spans="1:14" x14ac:dyDescent="0.25">
      <c r="A107">
        <v>3</v>
      </c>
      <c r="B107" t="s">
        <v>56</v>
      </c>
      <c r="C107" t="s">
        <v>20</v>
      </c>
      <c r="D107" s="2">
        <v>42808</v>
      </c>
      <c r="E107">
        <v>300</v>
      </c>
      <c r="F107">
        <v>32</v>
      </c>
      <c r="G107">
        <v>15</v>
      </c>
      <c r="H107">
        <v>17</v>
      </c>
      <c r="I107">
        <v>115</v>
      </c>
      <c r="J107">
        <v>211</v>
      </c>
      <c r="K107">
        <v>1</v>
      </c>
      <c r="L107" t="s">
        <v>171</v>
      </c>
      <c r="M107" t="s">
        <v>174</v>
      </c>
      <c r="N107"/>
    </row>
    <row r="108" spans="1:14" x14ac:dyDescent="0.25">
      <c r="A108">
        <v>3</v>
      </c>
      <c r="B108" t="s">
        <v>57</v>
      </c>
      <c r="C108" t="s">
        <v>20</v>
      </c>
      <c r="D108" s="2">
        <v>42808</v>
      </c>
      <c r="E108">
        <v>300</v>
      </c>
      <c r="F108">
        <v>32</v>
      </c>
      <c r="G108">
        <v>15</v>
      </c>
      <c r="H108">
        <v>17</v>
      </c>
      <c r="I108">
        <v>115</v>
      </c>
      <c r="J108">
        <v>211</v>
      </c>
      <c r="K108">
        <v>1</v>
      </c>
      <c r="L108" t="s">
        <v>171</v>
      </c>
      <c r="M108" t="s">
        <v>187</v>
      </c>
      <c r="N108"/>
    </row>
    <row r="109" spans="1:14" x14ac:dyDescent="0.25">
      <c r="A109">
        <v>3</v>
      </c>
      <c r="B109" t="s">
        <v>60</v>
      </c>
      <c r="C109" t="s">
        <v>20</v>
      </c>
      <c r="D109" s="2">
        <v>42808</v>
      </c>
      <c r="E109">
        <v>300</v>
      </c>
      <c r="F109">
        <v>32</v>
      </c>
      <c r="G109">
        <v>15</v>
      </c>
      <c r="H109">
        <v>17</v>
      </c>
      <c r="I109">
        <v>115</v>
      </c>
      <c r="J109">
        <v>211</v>
      </c>
      <c r="K109">
        <v>8</v>
      </c>
      <c r="L109" t="s">
        <v>171</v>
      </c>
      <c r="M109" t="s">
        <v>179</v>
      </c>
      <c r="N109"/>
    </row>
    <row r="110" spans="1:14" x14ac:dyDescent="0.25">
      <c r="A110">
        <v>5</v>
      </c>
      <c r="B110" t="s">
        <v>56</v>
      </c>
      <c r="C110" t="s">
        <v>20</v>
      </c>
      <c r="D110" s="2">
        <v>42808</v>
      </c>
      <c r="E110">
        <v>300</v>
      </c>
      <c r="F110">
        <v>32</v>
      </c>
      <c r="G110">
        <v>15</v>
      </c>
      <c r="H110">
        <v>17</v>
      </c>
      <c r="I110">
        <v>115</v>
      </c>
      <c r="J110">
        <v>211</v>
      </c>
      <c r="K110">
        <v>1</v>
      </c>
      <c r="L110" t="s">
        <v>207</v>
      </c>
      <c r="M110" t="s">
        <v>219</v>
      </c>
      <c r="N110"/>
    </row>
    <row r="111" spans="1:14" x14ac:dyDescent="0.25">
      <c r="A111">
        <v>5</v>
      </c>
      <c r="B111" t="s">
        <v>80</v>
      </c>
      <c r="C111" t="s">
        <v>20</v>
      </c>
      <c r="D111" s="2">
        <v>42808</v>
      </c>
      <c r="E111">
        <v>100</v>
      </c>
      <c r="F111">
        <v>32</v>
      </c>
      <c r="G111">
        <v>15</v>
      </c>
      <c r="H111">
        <v>17</v>
      </c>
      <c r="I111">
        <v>115</v>
      </c>
      <c r="J111">
        <v>211</v>
      </c>
      <c r="K111">
        <v>1</v>
      </c>
      <c r="L111" t="s">
        <v>207</v>
      </c>
      <c r="M111" t="s">
        <v>209</v>
      </c>
      <c r="N111"/>
    </row>
    <row r="112" spans="1:14" x14ac:dyDescent="0.25">
      <c r="A112">
        <v>8</v>
      </c>
      <c r="B112" t="s">
        <v>21</v>
      </c>
      <c r="C112" t="s">
        <v>22</v>
      </c>
      <c r="D112" s="2">
        <v>42827</v>
      </c>
      <c r="E112" t="s">
        <v>23</v>
      </c>
      <c r="F112">
        <v>32</v>
      </c>
      <c r="G112">
        <v>8</v>
      </c>
      <c r="H112">
        <v>24</v>
      </c>
      <c r="I112">
        <v>101</v>
      </c>
      <c r="J112">
        <v>212</v>
      </c>
      <c r="K112">
        <v>5</v>
      </c>
      <c r="L112" s="1" t="s">
        <v>14</v>
      </c>
      <c r="M112" s="3" t="s">
        <v>15</v>
      </c>
      <c r="N112" s="3" t="s">
        <v>16</v>
      </c>
    </row>
    <row r="113" spans="1:14" x14ac:dyDescent="0.25">
      <c r="A113">
        <v>8</v>
      </c>
      <c r="B113" t="s">
        <v>24</v>
      </c>
      <c r="C113" t="s">
        <v>22</v>
      </c>
      <c r="D113" s="2">
        <v>42827</v>
      </c>
      <c r="E113" t="s">
        <v>23</v>
      </c>
      <c r="F113">
        <v>32</v>
      </c>
      <c r="G113">
        <v>8</v>
      </c>
      <c r="H113">
        <v>24</v>
      </c>
      <c r="I113">
        <v>101</v>
      </c>
      <c r="J113">
        <v>212</v>
      </c>
      <c r="K113">
        <v>5</v>
      </c>
      <c r="L113" s="1" t="s">
        <v>11</v>
      </c>
      <c r="M113" s="3" t="s">
        <v>12</v>
      </c>
      <c r="N113" s="1"/>
    </row>
    <row r="114" spans="1:14" x14ac:dyDescent="0.25">
      <c r="A114">
        <v>8</v>
      </c>
      <c r="B114" t="s">
        <v>73</v>
      </c>
      <c r="C114" t="s">
        <v>22</v>
      </c>
      <c r="D114" s="2">
        <v>42827</v>
      </c>
      <c r="E114" t="s">
        <v>74</v>
      </c>
      <c r="F114">
        <v>32</v>
      </c>
      <c r="G114">
        <v>8</v>
      </c>
      <c r="H114">
        <v>24</v>
      </c>
      <c r="I114">
        <v>101</v>
      </c>
      <c r="J114">
        <v>212</v>
      </c>
      <c r="K114">
        <v>2</v>
      </c>
      <c r="L114" s="1" t="s">
        <v>14</v>
      </c>
      <c r="M114" s="3" t="s">
        <v>15</v>
      </c>
      <c r="N114" s="3" t="s">
        <v>16</v>
      </c>
    </row>
    <row r="115" spans="1:14" x14ac:dyDescent="0.25">
      <c r="A115">
        <v>8</v>
      </c>
      <c r="B115" t="s">
        <v>75</v>
      </c>
      <c r="C115" t="s">
        <v>22</v>
      </c>
      <c r="D115" s="2">
        <v>42827</v>
      </c>
      <c r="E115" t="s">
        <v>74</v>
      </c>
      <c r="F115">
        <v>32</v>
      </c>
      <c r="G115">
        <v>8</v>
      </c>
      <c r="H115">
        <v>24</v>
      </c>
      <c r="I115">
        <v>101</v>
      </c>
      <c r="J115">
        <v>212</v>
      </c>
      <c r="K115">
        <v>3</v>
      </c>
      <c r="L115" s="1" t="s">
        <v>11</v>
      </c>
      <c r="M115" s="3" t="s">
        <v>12</v>
      </c>
      <c r="N115" s="1"/>
    </row>
    <row r="116" spans="1:14" x14ac:dyDescent="0.25">
      <c r="A116">
        <v>6</v>
      </c>
      <c r="B116" t="s">
        <v>80</v>
      </c>
      <c r="C116" t="s">
        <v>22</v>
      </c>
      <c r="D116" s="2">
        <v>42827</v>
      </c>
      <c r="E116">
        <v>300</v>
      </c>
      <c r="F116">
        <v>32</v>
      </c>
      <c r="G116">
        <v>8</v>
      </c>
      <c r="H116">
        <v>24</v>
      </c>
      <c r="I116">
        <v>101</v>
      </c>
      <c r="J116">
        <v>212</v>
      </c>
      <c r="K116">
        <v>2</v>
      </c>
      <c r="L116" s="4" t="s">
        <v>82</v>
      </c>
      <c r="M116" t="s">
        <v>83</v>
      </c>
      <c r="N116"/>
    </row>
    <row r="117" spans="1:14" x14ac:dyDescent="0.25">
      <c r="A117">
        <v>7</v>
      </c>
      <c r="B117" t="s">
        <v>27</v>
      </c>
      <c r="C117" t="s">
        <v>22</v>
      </c>
      <c r="D117" s="2">
        <v>42827</v>
      </c>
      <c r="E117" s="4" t="s">
        <v>85</v>
      </c>
      <c r="F117">
        <v>32</v>
      </c>
      <c r="G117">
        <v>8</v>
      </c>
      <c r="H117">
        <v>24</v>
      </c>
      <c r="I117">
        <v>101</v>
      </c>
      <c r="J117">
        <v>212</v>
      </c>
      <c r="K117">
        <v>1</v>
      </c>
      <c r="L117" s="4" t="s">
        <v>82</v>
      </c>
      <c r="M117" t="s">
        <v>83</v>
      </c>
      <c r="N117"/>
    </row>
    <row r="118" spans="1:14" x14ac:dyDescent="0.25">
      <c r="A118">
        <v>6</v>
      </c>
      <c r="B118" t="s">
        <v>96</v>
      </c>
      <c r="C118" t="s">
        <v>22</v>
      </c>
      <c r="D118" s="2">
        <v>42827</v>
      </c>
      <c r="E118">
        <v>300</v>
      </c>
      <c r="F118">
        <v>32</v>
      </c>
      <c r="G118">
        <v>8</v>
      </c>
      <c r="H118">
        <v>24</v>
      </c>
      <c r="I118">
        <v>101</v>
      </c>
      <c r="J118">
        <v>212</v>
      </c>
      <c r="K118">
        <v>1</v>
      </c>
      <c r="L118" t="s">
        <v>94</v>
      </c>
      <c r="M118" t="s">
        <v>95</v>
      </c>
      <c r="N118"/>
    </row>
    <row r="119" spans="1:14" x14ac:dyDescent="0.25">
      <c r="A119">
        <v>7</v>
      </c>
      <c r="B119" t="s">
        <v>25</v>
      </c>
      <c r="C119" t="s">
        <v>22</v>
      </c>
      <c r="D119" s="2">
        <v>42827</v>
      </c>
      <c r="E119" s="4" t="s">
        <v>85</v>
      </c>
      <c r="F119">
        <v>32</v>
      </c>
      <c r="G119">
        <v>8</v>
      </c>
      <c r="H119">
        <v>24</v>
      </c>
      <c r="I119">
        <v>101</v>
      </c>
      <c r="J119">
        <v>212</v>
      </c>
      <c r="K119">
        <v>2</v>
      </c>
      <c r="L119" t="s">
        <v>94</v>
      </c>
      <c r="M119" t="s">
        <v>95</v>
      </c>
      <c r="N119"/>
    </row>
    <row r="120" spans="1:14" x14ac:dyDescent="0.25">
      <c r="A120">
        <v>6</v>
      </c>
      <c r="B120" t="s">
        <v>101</v>
      </c>
      <c r="C120" t="s">
        <v>22</v>
      </c>
      <c r="D120" s="2">
        <v>42827</v>
      </c>
      <c r="E120">
        <v>300</v>
      </c>
      <c r="F120">
        <v>32</v>
      </c>
      <c r="G120">
        <v>8</v>
      </c>
      <c r="H120">
        <v>24</v>
      </c>
      <c r="I120">
        <v>101</v>
      </c>
      <c r="J120">
        <v>212</v>
      </c>
      <c r="K120">
        <v>1</v>
      </c>
      <c r="L120" s="4" t="s">
        <v>86</v>
      </c>
      <c r="M120" t="s">
        <v>99</v>
      </c>
      <c r="N120" t="s">
        <v>100</v>
      </c>
    </row>
    <row r="121" spans="1:14" x14ac:dyDescent="0.25">
      <c r="A121">
        <v>6</v>
      </c>
      <c r="B121" t="s">
        <v>79</v>
      </c>
      <c r="C121" t="s">
        <v>22</v>
      </c>
      <c r="D121" s="2">
        <v>42827</v>
      </c>
      <c r="E121">
        <v>300</v>
      </c>
      <c r="F121">
        <v>32</v>
      </c>
      <c r="G121">
        <v>8</v>
      </c>
      <c r="H121">
        <v>24</v>
      </c>
      <c r="I121">
        <v>101</v>
      </c>
      <c r="J121">
        <v>212</v>
      </c>
      <c r="K121">
        <v>1</v>
      </c>
      <c r="L121" t="s">
        <v>115</v>
      </c>
      <c r="M121" t="s">
        <v>116</v>
      </c>
      <c r="N121" t="s">
        <v>117</v>
      </c>
    </row>
    <row r="122" spans="1:14" x14ac:dyDescent="0.25">
      <c r="A122">
        <v>7</v>
      </c>
      <c r="B122" t="s">
        <v>21</v>
      </c>
      <c r="C122" t="s">
        <v>22</v>
      </c>
      <c r="D122" s="2">
        <v>42827</v>
      </c>
      <c r="E122" s="4" t="s">
        <v>85</v>
      </c>
      <c r="F122">
        <v>32</v>
      </c>
      <c r="G122">
        <v>8</v>
      </c>
      <c r="H122">
        <v>24</v>
      </c>
      <c r="I122">
        <v>101</v>
      </c>
      <c r="J122">
        <v>212</v>
      </c>
      <c r="K122">
        <v>1</v>
      </c>
      <c r="L122" t="s">
        <v>115</v>
      </c>
      <c r="M122" t="s">
        <v>116</v>
      </c>
      <c r="N122" t="s">
        <v>117</v>
      </c>
    </row>
    <row r="123" spans="1:14" x14ac:dyDescent="0.25">
      <c r="A123">
        <v>7</v>
      </c>
      <c r="B123" t="s">
        <v>24</v>
      </c>
      <c r="C123" t="s">
        <v>22</v>
      </c>
      <c r="D123" s="2">
        <v>42827</v>
      </c>
      <c r="E123" s="4" t="s">
        <v>85</v>
      </c>
      <c r="F123">
        <v>32</v>
      </c>
      <c r="G123">
        <v>8</v>
      </c>
      <c r="H123">
        <v>24</v>
      </c>
      <c r="I123">
        <v>101</v>
      </c>
      <c r="J123">
        <v>212</v>
      </c>
      <c r="K123">
        <v>1</v>
      </c>
      <c r="L123" t="s">
        <v>94</v>
      </c>
      <c r="M123" t="s">
        <v>125</v>
      </c>
      <c r="N123"/>
    </row>
    <row r="124" spans="1:14" x14ac:dyDescent="0.25">
      <c r="A124">
        <v>6</v>
      </c>
      <c r="B124" t="s">
        <v>129</v>
      </c>
      <c r="C124" t="s">
        <v>22</v>
      </c>
      <c r="D124" s="2">
        <v>42827</v>
      </c>
      <c r="E124">
        <v>300</v>
      </c>
      <c r="F124">
        <v>32</v>
      </c>
      <c r="G124">
        <v>8</v>
      </c>
      <c r="H124">
        <v>24</v>
      </c>
      <c r="I124">
        <v>101</v>
      </c>
      <c r="J124">
        <v>212</v>
      </c>
      <c r="K124">
        <v>1</v>
      </c>
      <c r="L124" s="4" t="s">
        <v>103</v>
      </c>
      <c r="M124" t="s">
        <v>128</v>
      </c>
      <c r="N124"/>
    </row>
    <row r="125" spans="1:14" x14ac:dyDescent="0.25">
      <c r="A125">
        <v>1</v>
      </c>
      <c r="B125" t="s">
        <v>65</v>
      </c>
      <c r="C125" t="s">
        <v>22</v>
      </c>
      <c r="D125" s="2">
        <v>42827</v>
      </c>
      <c r="E125">
        <v>100</v>
      </c>
      <c r="F125">
        <v>32</v>
      </c>
      <c r="G125">
        <v>8</v>
      </c>
      <c r="H125">
        <v>24</v>
      </c>
      <c r="I125">
        <v>101</v>
      </c>
      <c r="J125">
        <v>212</v>
      </c>
      <c r="K125">
        <v>2</v>
      </c>
      <c r="L125" t="s">
        <v>135</v>
      </c>
      <c r="M125" s="6" t="s">
        <v>153</v>
      </c>
      <c r="N125" s="1"/>
    </row>
    <row r="126" spans="1:14" x14ac:dyDescent="0.25">
      <c r="A126">
        <v>3</v>
      </c>
      <c r="B126" t="s">
        <v>9</v>
      </c>
      <c r="C126" t="s">
        <v>22</v>
      </c>
      <c r="D126" s="2">
        <v>42827</v>
      </c>
      <c r="E126">
        <v>100</v>
      </c>
      <c r="F126">
        <v>32</v>
      </c>
      <c r="G126">
        <v>8</v>
      </c>
      <c r="H126">
        <v>24</v>
      </c>
      <c r="I126">
        <v>101</v>
      </c>
      <c r="J126">
        <v>212</v>
      </c>
      <c r="K126">
        <v>4</v>
      </c>
      <c r="L126" t="s">
        <v>171</v>
      </c>
      <c r="M126" t="s">
        <v>172</v>
      </c>
      <c r="N126" t="s">
        <v>173</v>
      </c>
    </row>
    <row r="127" spans="1:14" x14ac:dyDescent="0.25">
      <c r="A127">
        <v>1</v>
      </c>
      <c r="B127" t="s">
        <v>69</v>
      </c>
      <c r="C127" t="s">
        <v>22</v>
      </c>
      <c r="D127" s="2">
        <v>42827</v>
      </c>
      <c r="E127" t="s">
        <v>59</v>
      </c>
      <c r="F127">
        <v>32</v>
      </c>
      <c r="G127">
        <v>8</v>
      </c>
      <c r="H127">
        <v>24</v>
      </c>
      <c r="I127">
        <v>101</v>
      </c>
      <c r="J127">
        <v>212</v>
      </c>
      <c r="K127">
        <v>1</v>
      </c>
      <c r="L127" t="s">
        <v>207</v>
      </c>
      <c r="M127" t="s">
        <v>211</v>
      </c>
      <c r="N127"/>
    </row>
    <row r="128" spans="1:14" x14ac:dyDescent="0.25">
      <c r="A128">
        <v>5</v>
      </c>
      <c r="B128" t="s">
        <v>129</v>
      </c>
      <c r="C128" t="s">
        <v>22</v>
      </c>
      <c r="D128" s="2">
        <v>42827</v>
      </c>
      <c r="E128">
        <v>100</v>
      </c>
      <c r="F128">
        <v>32</v>
      </c>
      <c r="G128">
        <v>8</v>
      </c>
      <c r="H128">
        <v>24</v>
      </c>
      <c r="I128">
        <v>101</v>
      </c>
      <c r="J128">
        <v>212</v>
      </c>
      <c r="K128">
        <v>1</v>
      </c>
      <c r="L128" t="s">
        <v>207</v>
      </c>
      <c r="M128" t="s">
        <v>220</v>
      </c>
      <c r="N128"/>
    </row>
    <row r="129" spans="1:14" x14ac:dyDescent="0.25">
      <c r="A129">
        <v>5</v>
      </c>
      <c r="B129" t="s">
        <v>79</v>
      </c>
      <c r="C129" t="s">
        <v>22</v>
      </c>
      <c r="D129" s="2">
        <v>42827</v>
      </c>
      <c r="E129">
        <v>100</v>
      </c>
      <c r="F129">
        <v>32</v>
      </c>
      <c r="G129">
        <v>8</v>
      </c>
      <c r="H129">
        <v>24</v>
      </c>
      <c r="I129">
        <v>101</v>
      </c>
      <c r="J129">
        <v>212</v>
      </c>
      <c r="K129">
        <v>1</v>
      </c>
      <c r="L129" t="s">
        <v>207</v>
      </c>
      <c r="M129" t="s">
        <v>215</v>
      </c>
      <c r="N129"/>
    </row>
    <row r="130" spans="1:14" x14ac:dyDescent="0.25">
      <c r="A130">
        <v>5</v>
      </c>
      <c r="B130" t="s">
        <v>96</v>
      </c>
      <c r="C130" t="s">
        <v>22</v>
      </c>
      <c r="D130" s="2">
        <v>42827</v>
      </c>
      <c r="E130">
        <v>300</v>
      </c>
      <c r="F130">
        <v>32</v>
      </c>
      <c r="G130">
        <v>8</v>
      </c>
      <c r="H130">
        <v>24</v>
      </c>
      <c r="I130">
        <v>101</v>
      </c>
      <c r="J130">
        <v>212</v>
      </c>
      <c r="K130">
        <v>1</v>
      </c>
      <c r="L130" t="s">
        <v>207</v>
      </c>
      <c r="M130" t="s">
        <v>224</v>
      </c>
      <c r="N130"/>
    </row>
    <row r="131" spans="1:14" x14ac:dyDescent="0.25">
      <c r="A131">
        <v>5</v>
      </c>
      <c r="B131" t="s">
        <v>97</v>
      </c>
      <c r="C131" t="s">
        <v>22</v>
      </c>
      <c r="D131" s="2">
        <v>42827</v>
      </c>
      <c r="E131">
        <v>300</v>
      </c>
      <c r="F131">
        <v>32</v>
      </c>
      <c r="G131">
        <v>8</v>
      </c>
      <c r="H131">
        <v>24</v>
      </c>
      <c r="I131">
        <v>101</v>
      </c>
      <c r="J131">
        <v>212</v>
      </c>
      <c r="K131">
        <v>3</v>
      </c>
      <c r="L131" t="s">
        <v>207</v>
      </c>
      <c r="M131" t="s">
        <v>221</v>
      </c>
      <c r="N131"/>
    </row>
    <row r="132" spans="1:14" x14ac:dyDescent="0.25">
      <c r="A132">
        <v>3</v>
      </c>
      <c r="B132" t="s">
        <v>65</v>
      </c>
      <c r="C132" t="s">
        <v>22</v>
      </c>
      <c r="D132" s="2">
        <v>42828</v>
      </c>
      <c r="E132">
        <v>300</v>
      </c>
      <c r="F132">
        <v>32</v>
      </c>
      <c r="G132">
        <v>8</v>
      </c>
      <c r="H132">
        <v>24</v>
      </c>
      <c r="I132">
        <v>101</v>
      </c>
      <c r="J132">
        <v>212</v>
      </c>
      <c r="K132">
        <v>3</v>
      </c>
      <c r="L132" t="s">
        <v>171</v>
      </c>
      <c r="M132" t="s">
        <v>172</v>
      </c>
      <c r="N132" t="s">
        <v>173</v>
      </c>
    </row>
    <row r="133" spans="1:14" x14ac:dyDescent="0.25">
      <c r="A133">
        <v>3</v>
      </c>
      <c r="B133" t="s">
        <v>67</v>
      </c>
      <c r="C133" t="s">
        <v>22</v>
      </c>
      <c r="D133" s="2">
        <v>42829</v>
      </c>
      <c r="E133">
        <v>300</v>
      </c>
      <c r="F133">
        <v>32</v>
      </c>
      <c r="G133">
        <v>8</v>
      </c>
      <c r="H133">
        <v>24</v>
      </c>
      <c r="I133">
        <v>101</v>
      </c>
      <c r="J133">
        <v>212</v>
      </c>
      <c r="K133">
        <v>49</v>
      </c>
      <c r="L133" t="s">
        <v>171</v>
      </c>
      <c r="M133" t="s">
        <v>188</v>
      </c>
      <c r="N133"/>
    </row>
    <row r="134" spans="1:14" x14ac:dyDescent="0.25">
      <c r="A134">
        <v>8</v>
      </c>
      <c r="B134" t="s">
        <v>57</v>
      </c>
      <c r="C134" t="s">
        <v>58</v>
      </c>
      <c r="D134" s="2">
        <v>42806</v>
      </c>
      <c r="E134" t="s">
        <v>59</v>
      </c>
      <c r="F134">
        <v>32</v>
      </c>
      <c r="G134">
        <v>3</v>
      </c>
      <c r="H134">
        <v>9</v>
      </c>
      <c r="I134">
        <v>124</v>
      </c>
      <c r="J134">
        <v>317</v>
      </c>
      <c r="K134">
        <v>8</v>
      </c>
      <c r="L134" s="1" t="s">
        <v>14</v>
      </c>
      <c r="M134" s="3" t="s">
        <v>15</v>
      </c>
      <c r="N134" s="3" t="s">
        <v>16</v>
      </c>
    </row>
    <row r="135" spans="1:14" x14ac:dyDescent="0.25">
      <c r="A135">
        <v>8</v>
      </c>
      <c r="B135" t="s">
        <v>60</v>
      </c>
      <c r="C135" t="s">
        <v>58</v>
      </c>
      <c r="D135" s="2">
        <v>42806</v>
      </c>
      <c r="E135" t="s">
        <v>59</v>
      </c>
      <c r="F135">
        <v>32</v>
      </c>
      <c r="G135">
        <v>3</v>
      </c>
      <c r="H135">
        <v>9</v>
      </c>
      <c r="I135">
        <v>124</v>
      </c>
      <c r="J135">
        <v>317</v>
      </c>
      <c r="K135">
        <v>69</v>
      </c>
      <c r="L135" s="1" t="s">
        <v>11</v>
      </c>
      <c r="M135" s="3" t="s">
        <v>12</v>
      </c>
      <c r="N135" s="1"/>
    </row>
    <row r="136" spans="1:14" x14ac:dyDescent="0.25">
      <c r="A136">
        <v>6</v>
      </c>
      <c r="B136" t="s">
        <v>46</v>
      </c>
      <c r="C136" t="s">
        <v>58</v>
      </c>
      <c r="D136" s="2">
        <v>42806</v>
      </c>
      <c r="E136" t="s">
        <v>59</v>
      </c>
      <c r="F136">
        <v>32</v>
      </c>
      <c r="G136">
        <v>3</v>
      </c>
      <c r="H136">
        <v>9</v>
      </c>
      <c r="I136">
        <v>124</v>
      </c>
      <c r="J136">
        <v>317</v>
      </c>
      <c r="K136">
        <v>132</v>
      </c>
      <c r="L136" s="4" t="s">
        <v>86</v>
      </c>
      <c r="M136" t="s">
        <v>87</v>
      </c>
      <c r="N136"/>
    </row>
    <row r="137" spans="1:14" x14ac:dyDescent="0.25">
      <c r="A137">
        <v>6</v>
      </c>
      <c r="B137" t="s">
        <v>49</v>
      </c>
      <c r="C137" t="s">
        <v>58</v>
      </c>
      <c r="D137" s="2">
        <v>42806</v>
      </c>
      <c r="E137" t="s">
        <v>59</v>
      </c>
      <c r="F137">
        <v>32</v>
      </c>
      <c r="G137">
        <v>3</v>
      </c>
      <c r="H137">
        <v>9</v>
      </c>
      <c r="I137">
        <v>124</v>
      </c>
      <c r="J137">
        <v>317</v>
      </c>
      <c r="K137">
        <v>23</v>
      </c>
      <c r="L137" s="4" t="s">
        <v>88</v>
      </c>
      <c r="M137" t="s">
        <v>89</v>
      </c>
      <c r="N137" t="s">
        <v>90</v>
      </c>
    </row>
    <row r="138" spans="1:14" x14ac:dyDescent="0.25">
      <c r="A138">
        <v>6</v>
      </c>
      <c r="B138" t="s">
        <v>52</v>
      </c>
      <c r="C138" t="s">
        <v>58</v>
      </c>
      <c r="D138" s="2">
        <v>42806</v>
      </c>
      <c r="E138" t="s">
        <v>59</v>
      </c>
      <c r="F138">
        <v>32</v>
      </c>
      <c r="G138">
        <v>3</v>
      </c>
      <c r="H138">
        <v>9</v>
      </c>
      <c r="I138">
        <v>124</v>
      </c>
      <c r="J138">
        <v>317</v>
      </c>
      <c r="K138">
        <v>1</v>
      </c>
      <c r="L138" t="s">
        <v>115</v>
      </c>
      <c r="M138" t="s">
        <v>116</v>
      </c>
      <c r="N138" t="s">
        <v>117</v>
      </c>
    </row>
    <row r="139" spans="1:14" x14ac:dyDescent="0.25">
      <c r="A139">
        <v>6</v>
      </c>
      <c r="B139" t="s">
        <v>48</v>
      </c>
      <c r="C139" t="s">
        <v>58</v>
      </c>
      <c r="D139" s="2">
        <v>42806</v>
      </c>
      <c r="E139" t="s">
        <v>59</v>
      </c>
      <c r="F139">
        <v>32</v>
      </c>
      <c r="G139">
        <v>3</v>
      </c>
      <c r="H139">
        <v>9</v>
      </c>
      <c r="I139">
        <v>124</v>
      </c>
      <c r="J139">
        <v>317</v>
      </c>
      <c r="K139">
        <v>62</v>
      </c>
      <c r="L139" s="4" t="s">
        <v>86</v>
      </c>
      <c r="M139" t="s">
        <v>120</v>
      </c>
      <c r="N139"/>
    </row>
    <row r="140" spans="1:14" x14ac:dyDescent="0.25">
      <c r="A140">
        <v>6</v>
      </c>
      <c r="B140" t="s">
        <v>51</v>
      </c>
      <c r="C140" t="s">
        <v>58</v>
      </c>
      <c r="D140" s="2">
        <v>42806</v>
      </c>
      <c r="E140" t="s">
        <v>59</v>
      </c>
      <c r="F140">
        <v>32</v>
      </c>
      <c r="G140">
        <v>3</v>
      </c>
      <c r="H140">
        <v>9</v>
      </c>
      <c r="I140">
        <v>124</v>
      </c>
      <c r="J140">
        <v>317</v>
      </c>
      <c r="K140">
        <v>3</v>
      </c>
      <c r="L140" s="4" t="s">
        <v>133</v>
      </c>
      <c r="M140" t="s">
        <v>134</v>
      </c>
      <c r="N140"/>
    </row>
    <row r="141" spans="1:14" x14ac:dyDescent="0.25">
      <c r="A141">
        <v>1</v>
      </c>
      <c r="B141" t="s">
        <v>43</v>
      </c>
      <c r="C141" t="s">
        <v>58</v>
      </c>
      <c r="D141" s="2">
        <v>42806</v>
      </c>
      <c r="E141" t="s">
        <v>59</v>
      </c>
      <c r="F141">
        <v>32</v>
      </c>
      <c r="G141">
        <v>3</v>
      </c>
      <c r="H141">
        <v>9</v>
      </c>
      <c r="I141">
        <v>124</v>
      </c>
      <c r="J141">
        <v>317</v>
      </c>
      <c r="K141">
        <v>1</v>
      </c>
      <c r="L141" t="s">
        <v>135</v>
      </c>
      <c r="M141" s="3" t="s">
        <v>145</v>
      </c>
      <c r="N141" s="1"/>
    </row>
    <row r="142" spans="1:14" x14ac:dyDescent="0.25">
      <c r="A142">
        <v>2</v>
      </c>
      <c r="B142" t="s">
        <v>51</v>
      </c>
      <c r="C142" t="s">
        <v>58</v>
      </c>
      <c r="D142" s="2">
        <v>42806</v>
      </c>
      <c r="E142" t="s">
        <v>59</v>
      </c>
      <c r="F142">
        <v>32</v>
      </c>
      <c r="G142">
        <v>3</v>
      </c>
      <c r="H142">
        <v>9</v>
      </c>
      <c r="I142">
        <v>124</v>
      </c>
      <c r="J142">
        <v>317</v>
      </c>
      <c r="K142">
        <v>1</v>
      </c>
      <c r="L142" t="s">
        <v>154</v>
      </c>
      <c r="M142" t="s">
        <v>168</v>
      </c>
    </row>
    <row r="143" spans="1:14" x14ac:dyDescent="0.25">
      <c r="A143">
        <v>2</v>
      </c>
      <c r="B143" t="s">
        <v>52</v>
      </c>
      <c r="C143" t="s">
        <v>58</v>
      </c>
      <c r="D143" s="2">
        <v>42806</v>
      </c>
      <c r="E143" t="s">
        <v>59</v>
      </c>
      <c r="F143">
        <v>32</v>
      </c>
      <c r="G143">
        <v>3</v>
      </c>
      <c r="H143">
        <v>9</v>
      </c>
      <c r="I143">
        <v>124</v>
      </c>
      <c r="J143">
        <v>317</v>
      </c>
      <c r="K143">
        <v>1</v>
      </c>
      <c r="L143" t="s">
        <v>154</v>
      </c>
      <c r="M143" t="s">
        <v>169</v>
      </c>
    </row>
    <row r="144" spans="1:14" x14ac:dyDescent="0.25">
      <c r="A144">
        <v>4</v>
      </c>
      <c r="B144" t="s">
        <v>9</v>
      </c>
      <c r="C144" t="s">
        <v>58</v>
      </c>
      <c r="D144" s="2">
        <v>42806</v>
      </c>
      <c r="E144" t="s">
        <v>59</v>
      </c>
      <c r="F144">
        <v>32</v>
      </c>
      <c r="G144">
        <v>3</v>
      </c>
      <c r="H144">
        <v>9</v>
      </c>
      <c r="I144">
        <v>124</v>
      </c>
      <c r="J144">
        <v>317</v>
      </c>
      <c r="K144">
        <v>1</v>
      </c>
      <c r="L144" t="s">
        <v>171</v>
      </c>
      <c r="M144" t="s">
        <v>189</v>
      </c>
      <c r="N144"/>
    </row>
    <row r="145" spans="1:14" x14ac:dyDescent="0.25">
      <c r="A145">
        <v>4</v>
      </c>
      <c r="B145" t="s">
        <v>13</v>
      </c>
      <c r="C145" t="s">
        <v>58</v>
      </c>
      <c r="D145" s="2">
        <v>42806</v>
      </c>
      <c r="E145" t="s">
        <v>59</v>
      </c>
      <c r="F145">
        <v>32</v>
      </c>
      <c r="G145">
        <v>3</v>
      </c>
      <c r="H145">
        <v>9</v>
      </c>
      <c r="I145">
        <v>124</v>
      </c>
      <c r="J145">
        <v>317</v>
      </c>
      <c r="K145">
        <v>11</v>
      </c>
      <c r="L145" t="s">
        <v>171</v>
      </c>
      <c r="M145" t="s">
        <v>193</v>
      </c>
      <c r="N145"/>
    </row>
    <row r="146" spans="1:14" x14ac:dyDescent="0.25">
      <c r="A146">
        <v>5</v>
      </c>
      <c r="B146" t="s">
        <v>53</v>
      </c>
      <c r="C146" t="s">
        <v>58</v>
      </c>
      <c r="D146" s="2">
        <v>42806</v>
      </c>
      <c r="E146" t="s">
        <v>59</v>
      </c>
      <c r="F146">
        <v>32</v>
      </c>
      <c r="G146">
        <v>3</v>
      </c>
      <c r="H146">
        <v>9</v>
      </c>
      <c r="I146">
        <v>124</v>
      </c>
      <c r="J146">
        <v>317</v>
      </c>
      <c r="K146">
        <v>1</v>
      </c>
      <c r="L146" t="s">
        <v>196</v>
      </c>
      <c r="M146" t="s">
        <v>206</v>
      </c>
    </row>
    <row r="147" spans="1:14" x14ac:dyDescent="0.25">
      <c r="A147">
        <v>5</v>
      </c>
      <c r="B147" t="s">
        <v>54</v>
      </c>
      <c r="C147" t="s">
        <v>58</v>
      </c>
      <c r="D147" s="2">
        <v>42806</v>
      </c>
      <c r="E147" t="s">
        <v>59</v>
      </c>
      <c r="F147">
        <v>32</v>
      </c>
      <c r="G147">
        <v>3</v>
      </c>
      <c r="H147">
        <v>9</v>
      </c>
      <c r="I147">
        <v>124</v>
      </c>
      <c r="J147">
        <v>317</v>
      </c>
      <c r="K147">
        <v>2</v>
      </c>
      <c r="L147" t="s">
        <v>196</v>
      </c>
      <c r="M147" t="s">
        <v>200</v>
      </c>
    </row>
    <row r="148" spans="1:14" x14ac:dyDescent="0.25">
      <c r="A148">
        <v>5</v>
      </c>
      <c r="B148" t="s">
        <v>55</v>
      </c>
      <c r="C148" t="s">
        <v>58</v>
      </c>
      <c r="D148" s="2">
        <v>42806</v>
      </c>
      <c r="E148" t="s">
        <v>59</v>
      </c>
      <c r="F148">
        <v>32</v>
      </c>
      <c r="G148">
        <v>3</v>
      </c>
      <c r="H148">
        <v>9</v>
      </c>
      <c r="I148">
        <v>124</v>
      </c>
      <c r="J148">
        <v>317</v>
      </c>
      <c r="K148">
        <v>3</v>
      </c>
      <c r="L148" t="s">
        <v>196</v>
      </c>
      <c r="M148" t="s">
        <v>201</v>
      </c>
    </row>
    <row r="149" spans="1:14" x14ac:dyDescent="0.25">
      <c r="A149">
        <v>1</v>
      </c>
      <c r="B149" t="s">
        <v>77</v>
      </c>
      <c r="C149" t="s">
        <v>58</v>
      </c>
      <c r="D149" s="2">
        <v>42806</v>
      </c>
      <c r="E149" t="s">
        <v>59</v>
      </c>
      <c r="F149">
        <v>32</v>
      </c>
      <c r="G149">
        <v>3</v>
      </c>
      <c r="H149">
        <v>9</v>
      </c>
      <c r="I149">
        <v>124</v>
      </c>
      <c r="J149">
        <v>317</v>
      </c>
      <c r="K149">
        <v>1</v>
      </c>
      <c r="L149" t="s">
        <v>207</v>
      </c>
      <c r="M149" t="s">
        <v>208</v>
      </c>
      <c r="N149"/>
    </row>
    <row r="150" spans="1:14" x14ac:dyDescent="0.25">
      <c r="A150">
        <v>1</v>
      </c>
      <c r="B150" t="s">
        <v>67</v>
      </c>
      <c r="C150" t="s">
        <v>58</v>
      </c>
      <c r="D150" s="2">
        <v>42806</v>
      </c>
      <c r="E150" t="s">
        <v>59</v>
      </c>
      <c r="F150">
        <v>32</v>
      </c>
      <c r="G150">
        <v>3</v>
      </c>
      <c r="H150">
        <v>9</v>
      </c>
      <c r="I150">
        <v>124</v>
      </c>
      <c r="J150">
        <v>317</v>
      </c>
      <c r="K150">
        <v>1</v>
      </c>
      <c r="L150" t="s">
        <v>207</v>
      </c>
      <c r="M150" t="s">
        <v>209</v>
      </c>
      <c r="N150"/>
    </row>
    <row r="151" spans="1:14" x14ac:dyDescent="0.25">
      <c r="A151">
        <v>1</v>
      </c>
      <c r="B151" t="s">
        <v>101</v>
      </c>
      <c r="C151" t="s">
        <v>58</v>
      </c>
      <c r="D151" s="2">
        <v>42806</v>
      </c>
      <c r="E151" t="s">
        <v>59</v>
      </c>
      <c r="F151">
        <v>32</v>
      </c>
      <c r="G151">
        <v>3</v>
      </c>
      <c r="H151">
        <v>9</v>
      </c>
      <c r="I151">
        <v>124</v>
      </c>
      <c r="J151">
        <v>317</v>
      </c>
      <c r="K151">
        <v>2</v>
      </c>
      <c r="L151" t="s">
        <v>207</v>
      </c>
      <c r="M151" t="s">
        <v>208</v>
      </c>
      <c r="N151"/>
    </row>
    <row r="152" spans="1:14" x14ac:dyDescent="0.25">
      <c r="A152">
        <v>1</v>
      </c>
      <c r="B152" t="s">
        <v>129</v>
      </c>
      <c r="C152" t="s">
        <v>58</v>
      </c>
      <c r="D152" s="2">
        <v>42806</v>
      </c>
      <c r="E152" t="s">
        <v>59</v>
      </c>
      <c r="F152">
        <v>32</v>
      </c>
      <c r="G152">
        <v>3</v>
      </c>
      <c r="H152">
        <v>9</v>
      </c>
      <c r="I152">
        <v>124</v>
      </c>
      <c r="J152">
        <v>317</v>
      </c>
      <c r="K152">
        <v>1</v>
      </c>
      <c r="L152" t="s">
        <v>207</v>
      </c>
      <c r="M152" t="s">
        <v>216</v>
      </c>
      <c r="N152"/>
    </row>
    <row r="153" spans="1:14" x14ac:dyDescent="0.25">
      <c r="A153">
        <v>1</v>
      </c>
      <c r="B153" t="s">
        <v>79</v>
      </c>
      <c r="C153" t="s">
        <v>58</v>
      </c>
      <c r="D153" s="2">
        <v>42806</v>
      </c>
      <c r="E153" t="s">
        <v>59</v>
      </c>
      <c r="F153">
        <v>32</v>
      </c>
      <c r="G153">
        <v>3</v>
      </c>
      <c r="H153">
        <v>9</v>
      </c>
      <c r="I153">
        <v>124</v>
      </c>
      <c r="J153">
        <v>317</v>
      </c>
      <c r="K153">
        <v>1</v>
      </c>
      <c r="L153" t="s">
        <v>207</v>
      </c>
      <c r="M153" t="s">
        <v>217</v>
      </c>
      <c r="N153"/>
    </row>
    <row r="154" spans="1:14" x14ac:dyDescent="0.25">
      <c r="A154">
        <v>8</v>
      </c>
      <c r="B154" t="s">
        <v>61</v>
      </c>
      <c r="C154" t="s">
        <v>62</v>
      </c>
      <c r="D154" s="2">
        <v>42827</v>
      </c>
      <c r="E154" t="s">
        <v>63</v>
      </c>
      <c r="F154">
        <v>32</v>
      </c>
      <c r="G154">
        <v>7</v>
      </c>
      <c r="H154">
        <v>15</v>
      </c>
      <c r="I154">
        <v>106</v>
      </c>
      <c r="J154">
        <v>303</v>
      </c>
      <c r="K154">
        <v>119</v>
      </c>
      <c r="L154" s="1" t="s">
        <v>14</v>
      </c>
      <c r="M154" s="3" t="s">
        <v>15</v>
      </c>
      <c r="N154" s="3" t="s">
        <v>16</v>
      </c>
    </row>
    <row r="155" spans="1:14" x14ac:dyDescent="0.25">
      <c r="A155">
        <v>8</v>
      </c>
      <c r="B155" t="s">
        <v>64</v>
      </c>
      <c r="C155" t="s">
        <v>62</v>
      </c>
      <c r="D155" s="2">
        <v>42827</v>
      </c>
      <c r="E155" t="s">
        <v>63</v>
      </c>
      <c r="F155">
        <v>32</v>
      </c>
      <c r="G155">
        <v>7</v>
      </c>
      <c r="H155">
        <v>15</v>
      </c>
      <c r="I155">
        <v>106</v>
      </c>
      <c r="J155">
        <v>303</v>
      </c>
      <c r="K155">
        <v>52</v>
      </c>
      <c r="L155" s="1" t="s">
        <v>11</v>
      </c>
      <c r="M155" s="3" t="s">
        <v>12</v>
      </c>
      <c r="N155" s="1"/>
    </row>
    <row r="156" spans="1:14" x14ac:dyDescent="0.25">
      <c r="A156">
        <v>6</v>
      </c>
      <c r="B156" t="s">
        <v>19</v>
      </c>
      <c r="C156" t="s">
        <v>62</v>
      </c>
      <c r="D156" s="2">
        <v>42827</v>
      </c>
      <c r="E156">
        <v>100</v>
      </c>
      <c r="F156">
        <v>32</v>
      </c>
      <c r="G156">
        <v>7</v>
      </c>
      <c r="H156">
        <v>15</v>
      </c>
      <c r="I156">
        <v>106</v>
      </c>
      <c r="J156">
        <v>303</v>
      </c>
      <c r="K156">
        <v>5</v>
      </c>
      <c r="L156" s="4" t="s">
        <v>86</v>
      </c>
      <c r="M156" t="s">
        <v>99</v>
      </c>
      <c r="N156" t="s">
        <v>100</v>
      </c>
    </row>
    <row r="157" spans="1:14" x14ac:dyDescent="0.25">
      <c r="A157">
        <v>6</v>
      </c>
      <c r="B157" t="s">
        <v>28</v>
      </c>
      <c r="C157" t="s">
        <v>62</v>
      </c>
      <c r="D157" s="2">
        <v>42827</v>
      </c>
      <c r="E157">
        <v>100</v>
      </c>
      <c r="F157">
        <v>32</v>
      </c>
      <c r="G157">
        <v>7</v>
      </c>
      <c r="H157">
        <v>15</v>
      </c>
      <c r="I157">
        <v>106</v>
      </c>
      <c r="J157">
        <v>303</v>
      </c>
      <c r="K157">
        <v>13</v>
      </c>
      <c r="L157" s="4" t="s">
        <v>103</v>
      </c>
      <c r="M157" t="s">
        <v>104</v>
      </c>
      <c r="N157"/>
    </row>
    <row r="158" spans="1:14" x14ac:dyDescent="0.25">
      <c r="A158">
        <v>6</v>
      </c>
      <c r="B158" t="s">
        <v>24</v>
      </c>
      <c r="C158" t="s">
        <v>62</v>
      </c>
      <c r="D158" s="2">
        <v>42827</v>
      </c>
      <c r="E158">
        <v>100</v>
      </c>
      <c r="F158">
        <v>32</v>
      </c>
      <c r="G158">
        <v>7</v>
      </c>
      <c r="H158">
        <v>15</v>
      </c>
      <c r="I158">
        <v>106</v>
      </c>
      <c r="J158">
        <v>303</v>
      </c>
      <c r="K158">
        <v>1</v>
      </c>
      <c r="L158" t="s">
        <v>112</v>
      </c>
      <c r="M158" t="s">
        <v>113</v>
      </c>
      <c r="N158" t="s">
        <v>114</v>
      </c>
    </row>
    <row r="159" spans="1:14" x14ac:dyDescent="0.25">
      <c r="A159">
        <v>6</v>
      </c>
      <c r="B159" t="s">
        <v>27</v>
      </c>
      <c r="C159" t="s">
        <v>62</v>
      </c>
      <c r="D159" s="2">
        <v>42827</v>
      </c>
      <c r="E159">
        <v>100</v>
      </c>
      <c r="F159">
        <v>32</v>
      </c>
      <c r="G159">
        <v>7</v>
      </c>
      <c r="H159">
        <v>15</v>
      </c>
      <c r="I159">
        <v>106</v>
      </c>
      <c r="J159">
        <v>303</v>
      </c>
      <c r="K159">
        <v>3</v>
      </c>
      <c r="L159" t="s">
        <v>115</v>
      </c>
      <c r="M159" t="s">
        <v>116</v>
      </c>
      <c r="N159" t="s">
        <v>117</v>
      </c>
    </row>
    <row r="160" spans="1:14" x14ac:dyDescent="0.25">
      <c r="A160">
        <v>6</v>
      </c>
      <c r="B160" t="s">
        <v>25</v>
      </c>
      <c r="C160" t="s">
        <v>62</v>
      </c>
      <c r="D160" s="2">
        <v>42827</v>
      </c>
      <c r="E160">
        <v>100</v>
      </c>
      <c r="F160">
        <v>32</v>
      </c>
      <c r="G160">
        <v>7</v>
      </c>
      <c r="H160">
        <v>15</v>
      </c>
      <c r="I160">
        <v>106</v>
      </c>
      <c r="J160">
        <v>303</v>
      </c>
      <c r="K160">
        <v>3</v>
      </c>
      <c r="L160" s="4" t="s">
        <v>86</v>
      </c>
      <c r="M160" t="s">
        <v>120</v>
      </c>
      <c r="N160" t="s">
        <v>121</v>
      </c>
    </row>
    <row r="161" spans="1:14" x14ac:dyDescent="0.25">
      <c r="A161">
        <v>6</v>
      </c>
      <c r="B161" t="s">
        <v>21</v>
      </c>
      <c r="C161" t="s">
        <v>62</v>
      </c>
      <c r="D161" s="2">
        <v>42827</v>
      </c>
      <c r="E161">
        <v>100</v>
      </c>
      <c r="F161">
        <v>32</v>
      </c>
      <c r="G161">
        <v>7</v>
      </c>
      <c r="H161">
        <v>15</v>
      </c>
      <c r="I161">
        <v>106</v>
      </c>
      <c r="J161">
        <v>303</v>
      </c>
      <c r="K161">
        <v>8</v>
      </c>
      <c r="L161" t="s">
        <v>94</v>
      </c>
      <c r="M161" t="s">
        <v>125</v>
      </c>
      <c r="N161"/>
    </row>
    <row r="162" spans="1:14" x14ac:dyDescent="0.25">
      <c r="A162">
        <v>1</v>
      </c>
      <c r="B162" t="s">
        <v>53</v>
      </c>
      <c r="C162" t="s">
        <v>62</v>
      </c>
      <c r="D162" s="2">
        <v>42827</v>
      </c>
      <c r="E162">
        <v>100</v>
      </c>
      <c r="F162">
        <v>32</v>
      </c>
      <c r="G162">
        <v>7</v>
      </c>
      <c r="H162">
        <v>15</v>
      </c>
      <c r="I162">
        <v>106</v>
      </c>
      <c r="J162">
        <v>303</v>
      </c>
      <c r="K162">
        <v>1</v>
      </c>
      <c r="L162" t="s">
        <v>135</v>
      </c>
      <c r="M162" s="3" t="s">
        <v>150</v>
      </c>
      <c r="N162" s="1"/>
    </row>
    <row r="163" spans="1:14" x14ac:dyDescent="0.25">
      <c r="A163">
        <v>1</v>
      </c>
      <c r="B163" t="s">
        <v>57</v>
      </c>
      <c r="C163" t="s">
        <v>62</v>
      </c>
      <c r="D163" s="2">
        <v>42827</v>
      </c>
      <c r="E163">
        <v>100</v>
      </c>
      <c r="F163">
        <v>32</v>
      </c>
      <c r="G163">
        <v>7</v>
      </c>
      <c r="H163">
        <v>15</v>
      </c>
      <c r="I163">
        <v>106</v>
      </c>
      <c r="J163">
        <v>303</v>
      </c>
      <c r="K163">
        <v>1</v>
      </c>
      <c r="L163" t="s">
        <v>135</v>
      </c>
      <c r="M163" s="7" t="s">
        <v>147</v>
      </c>
      <c r="N163" s="1"/>
    </row>
    <row r="164" spans="1:14" x14ac:dyDescent="0.25">
      <c r="A164">
        <v>1</v>
      </c>
      <c r="B164" t="s">
        <v>60</v>
      </c>
      <c r="C164" t="s">
        <v>62</v>
      </c>
      <c r="D164" s="2">
        <v>42827</v>
      </c>
      <c r="E164">
        <v>100</v>
      </c>
      <c r="F164">
        <v>32</v>
      </c>
      <c r="G164">
        <v>7</v>
      </c>
      <c r="H164">
        <v>15</v>
      </c>
      <c r="I164">
        <v>106</v>
      </c>
      <c r="J164">
        <v>303</v>
      </c>
      <c r="K164">
        <v>1</v>
      </c>
      <c r="L164" t="s">
        <v>135</v>
      </c>
      <c r="M164" s="3" t="s">
        <v>139</v>
      </c>
      <c r="N164" s="1"/>
    </row>
    <row r="165" spans="1:14" x14ac:dyDescent="0.25">
      <c r="A165">
        <v>2</v>
      </c>
      <c r="B165" t="s">
        <v>21</v>
      </c>
      <c r="C165" t="s">
        <v>62</v>
      </c>
      <c r="D165" s="2">
        <v>42827</v>
      </c>
      <c r="E165">
        <v>100</v>
      </c>
      <c r="F165">
        <v>32</v>
      </c>
      <c r="G165">
        <v>7</v>
      </c>
      <c r="H165">
        <v>15</v>
      </c>
      <c r="I165">
        <v>106</v>
      </c>
      <c r="J165">
        <v>303</v>
      </c>
      <c r="K165">
        <v>1</v>
      </c>
      <c r="L165" t="s">
        <v>154</v>
      </c>
      <c r="M165" t="s">
        <v>159</v>
      </c>
    </row>
    <row r="166" spans="1:14" x14ac:dyDescent="0.25">
      <c r="A166">
        <v>2</v>
      </c>
      <c r="B166" t="s">
        <v>24</v>
      </c>
      <c r="C166" t="s">
        <v>62</v>
      </c>
      <c r="D166" s="2">
        <v>42827</v>
      </c>
      <c r="E166">
        <v>100</v>
      </c>
      <c r="F166">
        <v>32</v>
      </c>
      <c r="G166">
        <v>7</v>
      </c>
      <c r="H166">
        <v>15</v>
      </c>
      <c r="I166">
        <v>106</v>
      </c>
      <c r="J166">
        <v>303</v>
      </c>
      <c r="K166">
        <v>1</v>
      </c>
      <c r="L166" t="s">
        <v>154</v>
      </c>
      <c r="M166" t="s">
        <v>160</v>
      </c>
    </row>
    <row r="167" spans="1:14" x14ac:dyDescent="0.25">
      <c r="A167">
        <v>2</v>
      </c>
      <c r="B167" t="s">
        <v>25</v>
      </c>
      <c r="C167" t="s">
        <v>62</v>
      </c>
      <c r="D167" s="2">
        <v>42827</v>
      </c>
      <c r="E167">
        <v>100</v>
      </c>
      <c r="F167">
        <v>32</v>
      </c>
      <c r="G167">
        <v>7</v>
      </c>
      <c r="H167">
        <v>15</v>
      </c>
      <c r="I167">
        <v>106</v>
      </c>
      <c r="J167">
        <v>303</v>
      </c>
      <c r="K167">
        <v>1</v>
      </c>
      <c r="L167" t="s">
        <v>154</v>
      </c>
      <c r="M167" t="s">
        <v>161</v>
      </c>
    </row>
    <row r="168" spans="1:14" x14ac:dyDescent="0.25">
      <c r="A168">
        <v>4</v>
      </c>
      <c r="B168" t="s">
        <v>28</v>
      </c>
      <c r="C168" t="s">
        <v>62</v>
      </c>
      <c r="D168" s="2">
        <v>42827</v>
      </c>
      <c r="E168">
        <v>100</v>
      </c>
      <c r="F168">
        <v>32</v>
      </c>
      <c r="G168">
        <v>7</v>
      </c>
      <c r="H168">
        <v>15</v>
      </c>
      <c r="I168">
        <v>106</v>
      </c>
      <c r="J168">
        <v>303</v>
      </c>
      <c r="K168">
        <v>2</v>
      </c>
      <c r="L168" t="s">
        <v>171</v>
      </c>
      <c r="M168" t="s">
        <v>195</v>
      </c>
      <c r="N168"/>
    </row>
    <row r="169" spans="1:14" x14ac:dyDescent="0.25">
      <c r="A169">
        <v>4</v>
      </c>
      <c r="B169" t="s">
        <v>31</v>
      </c>
      <c r="C169" t="s">
        <v>62</v>
      </c>
      <c r="D169" s="2">
        <v>42827</v>
      </c>
      <c r="E169">
        <v>100</v>
      </c>
      <c r="F169">
        <v>32</v>
      </c>
      <c r="G169">
        <v>7</v>
      </c>
      <c r="H169">
        <v>15</v>
      </c>
      <c r="I169">
        <v>106</v>
      </c>
      <c r="J169">
        <v>303</v>
      </c>
      <c r="K169">
        <v>10</v>
      </c>
      <c r="L169" t="s">
        <v>171</v>
      </c>
      <c r="M169" t="s">
        <v>192</v>
      </c>
      <c r="N169"/>
    </row>
    <row r="170" spans="1:14" x14ac:dyDescent="0.25">
      <c r="A170">
        <v>4</v>
      </c>
      <c r="B170" t="s">
        <v>32</v>
      </c>
      <c r="C170" t="s">
        <v>62</v>
      </c>
      <c r="D170" s="2">
        <v>42827</v>
      </c>
      <c r="E170">
        <v>100</v>
      </c>
      <c r="F170">
        <v>32</v>
      </c>
      <c r="G170">
        <v>7</v>
      </c>
      <c r="H170">
        <v>15</v>
      </c>
      <c r="I170">
        <v>106</v>
      </c>
      <c r="J170">
        <v>303</v>
      </c>
      <c r="K170">
        <v>1</v>
      </c>
      <c r="L170" t="s">
        <v>171</v>
      </c>
      <c r="M170" t="s">
        <v>184</v>
      </c>
      <c r="N170"/>
    </row>
    <row r="171" spans="1:14" x14ac:dyDescent="0.25">
      <c r="A171">
        <v>4</v>
      </c>
      <c r="B171" t="s">
        <v>34</v>
      </c>
      <c r="C171" t="s">
        <v>62</v>
      </c>
      <c r="D171" s="2">
        <v>42827</v>
      </c>
      <c r="E171">
        <v>100</v>
      </c>
      <c r="F171">
        <v>32</v>
      </c>
      <c r="G171">
        <v>7</v>
      </c>
      <c r="H171">
        <v>15</v>
      </c>
      <c r="I171">
        <v>106</v>
      </c>
      <c r="J171">
        <v>303</v>
      </c>
      <c r="K171">
        <v>11</v>
      </c>
      <c r="L171" t="s">
        <v>171</v>
      </c>
      <c r="M171" t="s">
        <v>189</v>
      </c>
      <c r="N171"/>
    </row>
    <row r="172" spans="1:14" x14ac:dyDescent="0.25">
      <c r="A172">
        <v>4</v>
      </c>
      <c r="B172" t="s">
        <v>37</v>
      </c>
      <c r="C172" t="s">
        <v>62</v>
      </c>
      <c r="D172" s="2">
        <v>42827</v>
      </c>
      <c r="E172">
        <v>100</v>
      </c>
      <c r="F172">
        <v>32</v>
      </c>
      <c r="G172">
        <v>7</v>
      </c>
      <c r="H172">
        <v>15</v>
      </c>
      <c r="I172">
        <v>106</v>
      </c>
      <c r="J172">
        <v>303</v>
      </c>
      <c r="K172">
        <v>11</v>
      </c>
      <c r="L172" t="s">
        <v>171</v>
      </c>
      <c r="M172" t="s">
        <v>191</v>
      </c>
      <c r="N172"/>
    </row>
    <row r="173" spans="1:14" x14ac:dyDescent="0.25">
      <c r="A173">
        <v>5</v>
      </c>
      <c r="B173" t="s">
        <v>44</v>
      </c>
      <c r="C173" t="s">
        <v>62</v>
      </c>
      <c r="D173" s="2">
        <v>42827</v>
      </c>
      <c r="E173">
        <v>100</v>
      </c>
      <c r="F173">
        <v>32</v>
      </c>
      <c r="G173">
        <v>7</v>
      </c>
      <c r="H173">
        <v>15</v>
      </c>
      <c r="I173">
        <v>106</v>
      </c>
      <c r="J173">
        <v>303</v>
      </c>
      <c r="K173" t="s">
        <v>203</v>
      </c>
      <c r="L173" t="s">
        <v>196</v>
      </c>
      <c r="M173" t="s">
        <v>204</v>
      </c>
    </row>
    <row r="174" spans="1:14" x14ac:dyDescent="0.25">
      <c r="A174">
        <v>5</v>
      </c>
      <c r="B174" t="s">
        <v>45</v>
      </c>
      <c r="C174" t="s">
        <v>62</v>
      </c>
      <c r="D174" s="2">
        <v>42827</v>
      </c>
      <c r="E174">
        <v>100</v>
      </c>
      <c r="F174">
        <v>32</v>
      </c>
      <c r="G174">
        <v>7</v>
      </c>
      <c r="H174">
        <v>15</v>
      </c>
      <c r="I174">
        <v>106</v>
      </c>
      <c r="J174">
        <v>303</v>
      </c>
      <c r="K174">
        <v>1</v>
      </c>
      <c r="L174" t="s">
        <v>196</v>
      </c>
      <c r="M174" t="s">
        <v>200</v>
      </c>
    </row>
    <row r="175" spans="1:14" x14ac:dyDescent="0.25">
      <c r="A175">
        <v>5</v>
      </c>
      <c r="B175" t="s">
        <v>71</v>
      </c>
      <c r="C175" t="s">
        <v>62</v>
      </c>
      <c r="D175" s="2">
        <v>42827</v>
      </c>
      <c r="E175">
        <v>100</v>
      </c>
      <c r="F175">
        <v>32</v>
      </c>
      <c r="G175">
        <v>7</v>
      </c>
      <c r="H175">
        <v>15</v>
      </c>
      <c r="I175">
        <v>106</v>
      </c>
      <c r="J175">
        <v>303</v>
      </c>
      <c r="K175">
        <v>2</v>
      </c>
      <c r="L175" t="s">
        <v>207</v>
      </c>
      <c r="M175" t="s">
        <v>208</v>
      </c>
      <c r="N175"/>
    </row>
    <row r="176" spans="1:14" x14ac:dyDescent="0.25">
      <c r="A176">
        <v>5</v>
      </c>
      <c r="B176" t="s">
        <v>72</v>
      </c>
      <c r="C176" t="s">
        <v>62</v>
      </c>
      <c r="D176" s="2">
        <v>42827</v>
      </c>
      <c r="E176">
        <v>100</v>
      </c>
      <c r="F176">
        <v>32</v>
      </c>
      <c r="G176">
        <v>7</v>
      </c>
      <c r="H176">
        <v>15</v>
      </c>
      <c r="I176">
        <v>106</v>
      </c>
      <c r="J176">
        <v>303</v>
      </c>
      <c r="K176">
        <v>1</v>
      </c>
      <c r="L176" t="s">
        <v>207</v>
      </c>
      <c r="M176" t="s">
        <v>221</v>
      </c>
      <c r="N176"/>
    </row>
    <row r="177" spans="1:14" x14ac:dyDescent="0.25">
      <c r="A177">
        <v>5</v>
      </c>
      <c r="B177" t="s">
        <v>73</v>
      </c>
      <c r="C177" t="s">
        <v>62</v>
      </c>
      <c r="D177" s="2">
        <v>42827</v>
      </c>
      <c r="E177">
        <v>100</v>
      </c>
      <c r="F177">
        <v>32</v>
      </c>
      <c r="G177">
        <v>7</v>
      </c>
      <c r="H177">
        <v>15</v>
      </c>
      <c r="I177">
        <v>106</v>
      </c>
      <c r="J177">
        <v>303</v>
      </c>
      <c r="K177">
        <v>1</v>
      </c>
      <c r="L177" t="s">
        <v>207</v>
      </c>
      <c r="M177" t="s">
        <v>220</v>
      </c>
      <c r="N177"/>
    </row>
    <row r="178" spans="1:14" x14ac:dyDescent="0.25">
      <c r="A178">
        <v>5</v>
      </c>
      <c r="B178" t="s">
        <v>75</v>
      </c>
      <c r="C178" t="s">
        <v>62</v>
      </c>
      <c r="D178" s="2">
        <v>42827</v>
      </c>
      <c r="E178">
        <v>100</v>
      </c>
      <c r="F178">
        <v>32</v>
      </c>
      <c r="G178">
        <v>7</v>
      </c>
      <c r="H178">
        <v>15</v>
      </c>
      <c r="I178">
        <v>106</v>
      </c>
      <c r="J178">
        <v>303</v>
      </c>
      <c r="K178">
        <v>1</v>
      </c>
      <c r="L178" t="s">
        <v>207</v>
      </c>
      <c r="M178" t="s">
        <v>222</v>
      </c>
      <c r="N178"/>
    </row>
    <row r="179" spans="1:14" x14ac:dyDescent="0.25">
      <c r="A179">
        <v>5</v>
      </c>
      <c r="B179" t="s">
        <v>76</v>
      </c>
      <c r="C179" t="s">
        <v>62</v>
      </c>
      <c r="D179" s="2">
        <v>42827</v>
      </c>
      <c r="E179">
        <v>100</v>
      </c>
      <c r="F179">
        <v>32</v>
      </c>
      <c r="G179">
        <v>7</v>
      </c>
      <c r="H179">
        <v>15</v>
      </c>
      <c r="I179">
        <v>106</v>
      </c>
      <c r="J179">
        <v>303</v>
      </c>
      <c r="K179">
        <v>2</v>
      </c>
      <c r="L179" t="s">
        <v>207</v>
      </c>
      <c r="M179" t="s">
        <v>210</v>
      </c>
      <c r="N179"/>
    </row>
    <row r="180" spans="1:14" x14ac:dyDescent="0.25">
      <c r="A180">
        <v>5</v>
      </c>
      <c r="B180" t="s">
        <v>77</v>
      </c>
      <c r="C180" t="s">
        <v>62</v>
      </c>
      <c r="D180" s="2">
        <v>42827</v>
      </c>
      <c r="E180">
        <v>100</v>
      </c>
      <c r="F180">
        <v>32</v>
      </c>
      <c r="G180">
        <v>7</v>
      </c>
      <c r="H180">
        <v>15</v>
      </c>
      <c r="I180">
        <v>106</v>
      </c>
      <c r="J180">
        <v>303</v>
      </c>
      <c r="K180">
        <v>1</v>
      </c>
      <c r="L180" t="s">
        <v>207</v>
      </c>
      <c r="M180" t="s">
        <v>223</v>
      </c>
      <c r="N180"/>
    </row>
    <row r="181" spans="1:14" x14ac:dyDescent="0.25">
      <c r="A181">
        <v>5</v>
      </c>
      <c r="B181" t="s">
        <v>101</v>
      </c>
      <c r="C181" t="s">
        <v>62</v>
      </c>
      <c r="D181" s="2">
        <v>42827</v>
      </c>
      <c r="E181">
        <v>100</v>
      </c>
      <c r="F181">
        <v>32</v>
      </c>
      <c r="G181">
        <v>7</v>
      </c>
      <c r="H181">
        <v>15</v>
      </c>
      <c r="I181">
        <v>106</v>
      </c>
      <c r="J181">
        <v>303</v>
      </c>
      <c r="K181">
        <v>4</v>
      </c>
      <c r="L181" t="s">
        <v>207</v>
      </c>
      <c r="M181" t="s">
        <v>215</v>
      </c>
      <c r="N181"/>
    </row>
    <row r="182" spans="1:14" x14ac:dyDescent="0.25">
      <c r="A182">
        <v>5</v>
      </c>
      <c r="B182" t="s">
        <v>102</v>
      </c>
      <c r="C182" t="s">
        <v>62</v>
      </c>
      <c r="D182" s="2">
        <v>42827</v>
      </c>
      <c r="E182">
        <v>100</v>
      </c>
      <c r="F182">
        <v>32</v>
      </c>
      <c r="G182">
        <v>7</v>
      </c>
      <c r="H182">
        <v>15</v>
      </c>
      <c r="I182">
        <v>106</v>
      </c>
      <c r="J182">
        <v>303</v>
      </c>
      <c r="K182">
        <v>2</v>
      </c>
      <c r="L182" t="s">
        <v>207</v>
      </c>
      <c r="M182" t="s">
        <v>225</v>
      </c>
      <c r="N182"/>
    </row>
    <row r="183" spans="1:14" x14ac:dyDescent="0.25">
      <c r="A183">
        <v>7</v>
      </c>
      <c r="B183" t="s">
        <v>48</v>
      </c>
      <c r="C183" t="s">
        <v>35</v>
      </c>
      <c r="D183" s="2">
        <v>42827</v>
      </c>
      <c r="E183" t="s">
        <v>122</v>
      </c>
      <c r="F183">
        <v>32</v>
      </c>
      <c r="G183">
        <v>4</v>
      </c>
      <c r="H183">
        <v>11</v>
      </c>
      <c r="I183">
        <v>113</v>
      </c>
      <c r="J183">
        <v>323</v>
      </c>
      <c r="K183">
        <v>5</v>
      </c>
      <c r="L183" s="4" t="s">
        <v>86</v>
      </c>
      <c r="M183" t="s">
        <v>120</v>
      </c>
      <c r="N183"/>
    </row>
    <row r="184" spans="1:14" x14ac:dyDescent="0.25">
      <c r="A184">
        <v>7</v>
      </c>
      <c r="B184" t="s">
        <v>51</v>
      </c>
      <c r="C184" t="s">
        <v>35</v>
      </c>
      <c r="D184" s="2">
        <v>42827</v>
      </c>
      <c r="E184" s="4" t="s">
        <v>122</v>
      </c>
      <c r="F184">
        <v>32</v>
      </c>
      <c r="G184">
        <v>4</v>
      </c>
      <c r="H184">
        <v>11</v>
      </c>
      <c r="I184">
        <v>113</v>
      </c>
      <c r="J184">
        <v>323</v>
      </c>
      <c r="K184">
        <v>2</v>
      </c>
      <c r="L184" s="4" t="s">
        <v>86</v>
      </c>
      <c r="M184" t="s">
        <v>126</v>
      </c>
      <c r="N184"/>
    </row>
    <row r="185" spans="1:14" x14ac:dyDescent="0.25">
      <c r="A185">
        <v>1</v>
      </c>
      <c r="B185" t="s">
        <v>24</v>
      </c>
      <c r="C185" t="s">
        <v>35</v>
      </c>
      <c r="D185" s="2">
        <v>42827</v>
      </c>
      <c r="E185" t="s">
        <v>122</v>
      </c>
      <c r="F185">
        <v>32</v>
      </c>
      <c r="G185">
        <v>4</v>
      </c>
      <c r="H185">
        <v>11</v>
      </c>
      <c r="I185">
        <v>113</v>
      </c>
      <c r="J185">
        <v>323</v>
      </c>
      <c r="K185">
        <v>6</v>
      </c>
      <c r="L185" t="s">
        <v>135</v>
      </c>
      <c r="M185" s="3" t="s">
        <v>136</v>
      </c>
      <c r="N185" s="1"/>
    </row>
    <row r="186" spans="1:14" x14ac:dyDescent="0.25">
      <c r="A186">
        <v>1</v>
      </c>
      <c r="B186" t="s">
        <v>25</v>
      </c>
      <c r="C186" t="s">
        <v>35</v>
      </c>
      <c r="D186" s="2">
        <v>42827</v>
      </c>
      <c r="E186" t="s">
        <v>122</v>
      </c>
      <c r="F186">
        <v>32</v>
      </c>
      <c r="G186">
        <v>4</v>
      </c>
      <c r="H186">
        <v>11</v>
      </c>
      <c r="I186">
        <v>113</v>
      </c>
      <c r="J186">
        <v>323</v>
      </c>
      <c r="K186">
        <v>1</v>
      </c>
      <c r="L186" t="s">
        <v>135</v>
      </c>
      <c r="M186" s="3" t="s">
        <v>141</v>
      </c>
      <c r="N186" s="1"/>
    </row>
    <row r="187" spans="1:14" x14ac:dyDescent="0.25">
      <c r="A187">
        <v>3</v>
      </c>
      <c r="B187" t="s">
        <v>13</v>
      </c>
      <c r="C187" t="s">
        <v>35</v>
      </c>
      <c r="D187" s="2">
        <v>42827</v>
      </c>
      <c r="E187" t="s">
        <v>36</v>
      </c>
      <c r="F187">
        <v>32</v>
      </c>
      <c r="G187">
        <v>4</v>
      </c>
      <c r="H187">
        <v>11</v>
      </c>
      <c r="I187">
        <v>113</v>
      </c>
      <c r="J187">
        <v>323</v>
      </c>
      <c r="K187">
        <v>3</v>
      </c>
      <c r="L187" t="s">
        <v>171</v>
      </c>
      <c r="M187" t="s">
        <v>174</v>
      </c>
      <c r="N187"/>
    </row>
    <row r="188" spans="1:14" x14ac:dyDescent="0.25">
      <c r="A188">
        <v>5</v>
      </c>
      <c r="B188" t="s">
        <v>19</v>
      </c>
      <c r="C188" t="s">
        <v>35</v>
      </c>
      <c r="D188" s="2">
        <v>42827</v>
      </c>
      <c r="E188" t="s">
        <v>36</v>
      </c>
      <c r="F188">
        <v>32</v>
      </c>
      <c r="G188">
        <v>4</v>
      </c>
      <c r="H188">
        <v>11</v>
      </c>
      <c r="I188">
        <v>113</v>
      </c>
      <c r="J188">
        <v>323</v>
      </c>
      <c r="K188">
        <v>2</v>
      </c>
      <c r="L188" t="s">
        <v>196</v>
      </c>
      <c r="M188" t="s">
        <v>200</v>
      </c>
    </row>
    <row r="189" spans="1:14" x14ac:dyDescent="0.25">
      <c r="A189">
        <v>1</v>
      </c>
      <c r="B189" t="s">
        <v>72</v>
      </c>
      <c r="C189" t="s">
        <v>35</v>
      </c>
      <c r="D189" s="2">
        <v>42827</v>
      </c>
      <c r="E189" t="s">
        <v>36</v>
      </c>
      <c r="F189">
        <v>32</v>
      </c>
      <c r="G189">
        <v>4</v>
      </c>
      <c r="H189">
        <v>11</v>
      </c>
      <c r="I189">
        <v>113</v>
      </c>
      <c r="J189">
        <v>323</v>
      </c>
      <c r="K189">
        <v>1</v>
      </c>
      <c r="L189" t="s">
        <v>207</v>
      </c>
      <c r="M189" t="s">
        <v>211</v>
      </c>
      <c r="N189"/>
    </row>
    <row r="190" spans="1:14" x14ac:dyDescent="0.25">
      <c r="A190">
        <v>1</v>
      </c>
      <c r="B190" t="s">
        <v>73</v>
      </c>
      <c r="C190" t="s">
        <v>35</v>
      </c>
      <c r="D190" s="2">
        <v>42827</v>
      </c>
      <c r="E190" t="s">
        <v>36</v>
      </c>
      <c r="F190">
        <v>32</v>
      </c>
      <c r="G190">
        <v>4</v>
      </c>
      <c r="H190">
        <v>11</v>
      </c>
      <c r="I190">
        <v>113</v>
      </c>
      <c r="J190">
        <v>323</v>
      </c>
      <c r="K190">
        <v>1</v>
      </c>
      <c r="L190" t="s">
        <v>207</v>
      </c>
      <c r="M190" t="s">
        <v>213</v>
      </c>
      <c r="N190"/>
    </row>
    <row r="191" spans="1:14" x14ac:dyDescent="0.25">
      <c r="A191">
        <v>1</v>
      </c>
      <c r="B191" t="s">
        <v>75</v>
      </c>
      <c r="C191" t="s">
        <v>35</v>
      </c>
      <c r="D191" s="2">
        <v>42827</v>
      </c>
      <c r="E191" t="s">
        <v>36</v>
      </c>
      <c r="F191">
        <v>32</v>
      </c>
      <c r="G191">
        <v>4</v>
      </c>
      <c r="H191">
        <v>11</v>
      </c>
      <c r="I191">
        <v>113</v>
      </c>
      <c r="J191">
        <v>323</v>
      </c>
      <c r="K191">
        <v>2</v>
      </c>
      <c r="L191" t="s">
        <v>207</v>
      </c>
      <c r="M191" t="s">
        <v>214</v>
      </c>
      <c r="N191"/>
    </row>
    <row r="192" spans="1:14" x14ac:dyDescent="0.25">
      <c r="A192">
        <v>1</v>
      </c>
      <c r="B192" t="s">
        <v>76</v>
      </c>
      <c r="C192" t="s">
        <v>35</v>
      </c>
      <c r="D192" s="2">
        <v>42827</v>
      </c>
      <c r="E192" t="s">
        <v>36</v>
      </c>
      <c r="F192">
        <v>32</v>
      </c>
      <c r="G192">
        <v>4</v>
      </c>
      <c r="H192">
        <v>11</v>
      </c>
      <c r="I192">
        <v>113</v>
      </c>
      <c r="J192">
        <v>323</v>
      </c>
      <c r="K192">
        <v>2</v>
      </c>
      <c r="L192" t="s">
        <v>207</v>
      </c>
      <c r="M192" t="s">
        <v>215</v>
      </c>
      <c r="N192"/>
    </row>
    <row r="193" spans="1:14" x14ac:dyDescent="0.25">
      <c r="A193">
        <v>8</v>
      </c>
      <c r="B193" t="s">
        <v>34</v>
      </c>
      <c r="C193" t="s">
        <v>35</v>
      </c>
      <c r="D193" s="2">
        <v>42837</v>
      </c>
      <c r="E193" t="s">
        <v>36</v>
      </c>
      <c r="F193">
        <v>32</v>
      </c>
      <c r="G193">
        <v>4</v>
      </c>
      <c r="H193">
        <v>11</v>
      </c>
      <c r="I193">
        <v>113</v>
      </c>
      <c r="J193">
        <v>323</v>
      </c>
      <c r="K193">
        <v>14</v>
      </c>
      <c r="L193" s="1" t="s">
        <v>11</v>
      </c>
      <c r="M193" s="3" t="s">
        <v>12</v>
      </c>
      <c r="N193" s="1"/>
    </row>
    <row r="194" spans="1:14" x14ac:dyDescent="0.25">
      <c r="A194">
        <v>8</v>
      </c>
      <c r="B194" t="s">
        <v>67</v>
      </c>
      <c r="C194" t="s">
        <v>10</v>
      </c>
      <c r="D194" s="2">
        <v>42807</v>
      </c>
      <c r="E194">
        <v>300</v>
      </c>
      <c r="F194">
        <v>32</v>
      </c>
      <c r="G194">
        <v>4</v>
      </c>
      <c r="H194">
        <v>14</v>
      </c>
      <c r="I194">
        <v>106</v>
      </c>
      <c r="J194">
        <v>311</v>
      </c>
      <c r="K194">
        <v>1</v>
      </c>
      <c r="L194" s="1" t="s">
        <v>14</v>
      </c>
      <c r="M194" s="3" t="s">
        <v>15</v>
      </c>
      <c r="N194" s="3" t="s">
        <v>16</v>
      </c>
    </row>
    <row r="195" spans="1:14" x14ac:dyDescent="0.25">
      <c r="A195">
        <v>8</v>
      </c>
      <c r="B195" t="s">
        <v>68</v>
      </c>
      <c r="C195" t="s">
        <v>10</v>
      </c>
      <c r="D195" s="2">
        <v>42807</v>
      </c>
      <c r="E195">
        <v>300</v>
      </c>
      <c r="F195">
        <v>32</v>
      </c>
      <c r="G195">
        <v>4</v>
      </c>
      <c r="H195">
        <v>14</v>
      </c>
      <c r="I195">
        <v>106</v>
      </c>
      <c r="J195">
        <v>311</v>
      </c>
      <c r="K195">
        <v>26</v>
      </c>
      <c r="L195" s="1" t="s">
        <v>11</v>
      </c>
      <c r="M195" s="3" t="s">
        <v>12</v>
      </c>
      <c r="N195" s="1"/>
    </row>
    <row r="196" spans="1:14" x14ac:dyDescent="0.25">
      <c r="A196">
        <v>8</v>
      </c>
      <c r="B196" t="s">
        <v>72</v>
      </c>
      <c r="C196" t="s">
        <v>10</v>
      </c>
      <c r="D196" s="2">
        <v>42807</v>
      </c>
      <c r="E196">
        <v>100</v>
      </c>
      <c r="F196">
        <v>32</v>
      </c>
      <c r="G196">
        <v>4</v>
      </c>
      <c r="H196">
        <v>14</v>
      </c>
      <c r="I196">
        <v>106</v>
      </c>
      <c r="J196">
        <v>311</v>
      </c>
      <c r="K196">
        <v>8</v>
      </c>
      <c r="L196" s="1" t="s">
        <v>11</v>
      </c>
      <c r="M196" s="3" t="s">
        <v>12</v>
      </c>
      <c r="N196" s="1"/>
    </row>
    <row r="197" spans="1:14" x14ac:dyDescent="0.25">
      <c r="A197">
        <v>6</v>
      </c>
      <c r="B197" t="s">
        <v>56</v>
      </c>
      <c r="C197" t="s">
        <v>10</v>
      </c>
      <c r="D197" s="2">
        <v>42807</v>
      </c>
      <c r="E197">
        <v>300</v>
      </c>
      <c r="F197">
        <v>32</v>
      </c>
      <c r="G197">
        <v>4</v>
      </c>
      <c r="H197">
        <v>14</v>
      </c>
      <c r="I197">
        <v>106</v>
      </c>
      <c r="J197">
        <v>311</v>
      </c>
      <c r="K197">
        <v>10</v>
      </c>
      <c r="L197" t="s">
        <v>94</v>
      </c>
      <c r="M197" t="s">
        <v>95</v>
      </c>
      <c r="N197"/>
    </row>
    <row r="198" spans="1:14" x14ac:dyDescent="0.25">
      <c r="A198">
        <v>6</v>
      </c>
      <c r="B198" t="s">
        <v>65</v>
      </c>
      <c r="C198" t="s">
        <v>10</v>
      </c>
      <c r="D198" s="2">
        <v>42807</v>
      </c>
      <c r="E198">
        <v>100</v>
      </c>
      <c r="F198">
        <v>32</v>
      </c>
      <c r="G198">
        <v>4</v>
      </c>
      <c r="H198">
        <v>14</v>
      </c>
      <c r="I198">
        <v>106</v>
      </c>
      <c r="J198">
        <v>311</v>
      </c>
      <c r="K198">
        <v>4</v>
      </c>
      <c r="L198" t="s">
        <v>94</v>
      </c>
      <c r="M198" t="s">
        <v>95</v>
      </c>
      <c r="N198"/>
    </row>
    <row r="199" spans="1:14" x14ac:dyDescent="0.25">
      <c r="A199">
        <v>6</v>
      </c>
      <c r="B199" t="s">
        <v>68</v>
      </c>
      <c r="C199" t="s">
        <v>10</v>
      </c>
      <c r="D199" s="2">
        <v>42807</v>
      </c>
      <c r="E199">
        <v>300</v>
      </c>
      <c r="F199">
        <v>32</v>
      </c>
      <c r="G199">
        <v>4</v>
      </c>
      <c r="H199">
        <v>14</v>
      </c>
      <c r="I199">
        <v>106</v>
      </c>
      <c r="J199">
        <v>311</v>
      </c>
      <c r="K199">
        <v>10</v>
      </c>
      <c r="L199" t="s">
        <v>94</v>
      </c>
      <c r="M199" t="s">
        <v>95</v>
      </c>
      <c r="N199"/>
    </row>
    <row r="200" spans="1:14" x14ac:dyDescent="0.25">
      <c r="A200">
        <v>6</v>
      </c>
      <c r="B200" t="s">
        <v>97</v>
      </c>
      <c r="C200" t="s">
        <v>10</v>
      </c>
      <c r="D200" s="2">
        <v>42807</v>
      </c>
      <c r="E200">
        <v>100</v>
      </c>
      <c r="F200">
        <v>32</v>
      </c>
      <c r="G200">
        <v>4</v>
      </c>
      <c r="H200">
        <v>14</v>
      </c>
      <c r="I200">
        <v>106</v>
      </c>
      <c r="J200">
        <v>311</v>
      </c>
      <c r="K200">
        <v>1</v>
      </c>
      <c r="L200" t="s">
        <v>94</v>
      </c>
      <c r="M200" t="s">
        <v>95</v>
      </c>
      <c r="N200"/>
    </row>
    <row r="201" spans="1:14" x14ac:dyDescent="0.25">
      <c r="A201">
        <v>6</v>
      </c>
      <c r="B201" t="s">
        <v>53</v>
      </c>
      <c r="C201" t="s">
        <v>10</v>
      </c>
      <c r="D201" s="2">
        <v>42807</v>
      </c>
      <c r="E201">
        <v>300</v>
      </c>
      <c r="F201">
        <v>32</v>
      </c>
      <c r="G201">
        <v>4</v>
      </c>
      <c r="H201">
        <v>14</v>
      </c>
      <c r="I201">
        <v>106</v>
      </c>
      <c r="J201">
        <v>311</v>
      </c>
      <c r="K201">
        <v>2</v>
      </c>
      <c r="L201" s="4" t="s">
        <v>86</v>
      </c>
      <c r="M201" t="s">
        <v>99</v>
      </c>
      <c r="N201" t="s">
        <v>100</v>
      </c>
    </row>
    <row r="202" spans="1:14" x14ac:dyDescent="0.25">
      <c r="A202">
        <v>6</v>
      </c>
      <c r="B202" t="s">
        <v>102</v>
      </c>
      <c r="C202" t="s">
        <v>10</v>
      </c>
      <c r="D202" s="2">
        <v>42807</v>
      </c>
      <c r="E202">
        <v>100</v>
      </c>
      <c r="F202">
        <v>32</v>
      </c>
      <c r="G202">
        <v>4</v>
      </c>
      <c r="H202">
        <v>14</v>
      </c>
      <c r="I202">
        <v>106</v>
      </c>
      <c r="J202">
        <v>311</v>
      </c>
      <c r="K202">
        <v>1</v>
      </c>
      <c r="L202" s="4" t="s">
        <v>86</v>
      </c>
      <c r="M202" t="s">
        <v>99</v>
      </c>
      <c r="N202" t="s">
        <v>100</v>
      </c>
    </row>
    <row r="203" spans="1:14" x14ac:dyDescent="0.25">
      <c r="A203">
        <v>6</v>
      </c>
      <c r="B203" t="s">
        <v>61</v>
      </c>
      <c r="C203" t="s">
        <v>10</v>
      </c>
      <c r="D203" s="2">
        <v>42807</v>
      </c>
      <c r="E203">
        <v>100</v>
      </c>
      <c r="F203">
        <v>32</v>
      </c>
      <c r="G203">
        <v>4</v>
      </c>
      <c r="H203">
        <v>14</v>
      </c>
      <c r="I203">
        <v>106</v>
      </c>
      <c r="J203">
        <v>311</v>
      </c>
      <c r="K203">
        <v>2</v>
      </c>
      <c r="L203" s="4" t="s">
        <v>86</v>
      </c>
      <c r="M203" t="s">
        <v>120</v>
      </c>
      <c r="N203"/>
    </row>
    <row r="204" spans="1:14" x14ac:dyDescent="0.25">
      <c r="A204">
        <v>6</v>
      </c>
      <c r="B204" t="s">
        <v>64</v>
      </c>
      <c r="C204" t="s">
        <v>10</v>
      </c>
      <c r="D204" s="2">
        <v>42807</v>
      </c>
      <c r="E204">
        <v>100</v>
      </c>
      <c r="F204">
        <v>32</v>
      </c>
      <c r="G204">
        <v>4</v>
      </c>
      <c r="H204">
        <v>14</v>
      </c>
      <c r="I204">
        <v>106</v>
      </c>
      <c r="J204">
        <v>311</v>
      </c>
      <c r="K204">
        <v>1</v>
      </c>
      <c r="L204" t="s">
        <v>94</v>
      </c>
      <c r="M204" t="s">
        <v>125</v>
      </c>
      <c r="N204"/>
    </row>
    <row r="205" spans="1:14" x14ac:dyDescent="0.25">
      <c r="A205">
        <v>1</v>
      </c>
      <c r="B205" t="s">
        <v>21</v>
      </c>
      <c r="C205" t="s">
        <v>10</v>
      </c>
      <c r="D205" s="2">
        <v>42807</v>
      </c>
      <c r="E205">
        <v>300</v>
      </c>
      <c r="F205">
        <v>32</v>
      </c>
      <c r="G205">
        <v>4</v>
      </c>
      <c r="H205">
        <v>14</v>
      </c>
      <c r="I205">
        <v>106</v>
      </c>
      <c r="J205">
        <v>311</v>
      </c>
      <c r="K205">
        <v>2</v>
      </c>
      <c r="L205" t="s">
        <v>135</v>
      </c>
      <c r="M205" s="3" t="s">
        <v>136</v>
      </c>
      <c r="N205" s="1"/>
    </row>
    <row r="206" spans="1:14" x14ac:dyDescent="0.25">
      <c r="A206">
        <v>1</v>
      </c>
      <c r="B206" t="s">
        <v>27</v>
      </c>
      <c r="C206" t="s">
        <v>10</v>
      </c>
      <c r="D206" s="2">
        <v>42807</v>
      </c>
      <c r="E206">
        <v>100</v>
      </c>
      <c r="F206">
        <v>32</v>
      </c>
      <c r="G206">
        <v>4</v>
      </c>
      <c r="H206">
        <v>14</v>
      </c>
      <c r="I206">
        <v>106</v>
      </c>
      <c r="J206">
        <v>311</v>
      </c>
      <c r="K206">
        <v>1</v>
      </c>
      <c r="L206" t="s">
        <v>135</v>
      </c>
      <c r="M206" s="3" t="s">
        <v>142</v>
      </c>
      <c r="N206" s="1"/>
    </row>
    <row r="207" spans="1:14" x14ac:dyDescent="0.25">
      <c r="A207">
        <v>2</v>
      </c>
      <c r="B207" t="s">
        <v>19</v>
      </c>
      <c r="C207" t="s">
        <v>10</v>
      </c>
      <c r="D207" s="2">
        <v>42807</v>
      </c>
      <c r="E207">
        <v>100</v>
      </c>
      <c r="F207">
        <v>32</v>
      </c>
      <c r="G207">
        <v>4</v>
      </c>
      <c r="H207">
        <v>14</v>
      </c>
      <c r="I207">
        <v>106</v>
      </c>
      <c r="J207">
        <v>311</v>
      </c>
      <c r="K207">
        <v>8</v>
      </c>
      <c r="L207" t="s">
        <v>154</v>
      </c>
      <c r="M207" t="s">
        <v>155</v>
      </c>
    </row>
    <row r="208" spans="1:14" x14ac:dyDescent="0.25">
      <c r="A208">
        <v>2</v>
      </c>
      <c r="B208" t="s">
        <v>48</v>
      </c>
      <c r="C208" t="s">
        <v>10</v>
      </c>
      <c r="D208" s="2">
        <v>42807</v>
      </c>
      <c r="E208">
        <v>300</v>
      </c>
      <c r="F208">
        <v>32</v>
      </c>
      <c r="G208">
        <v>4</v>
      </c>
      <c r="H208">
        <v>14</v>
      </c>
      <c r="I208">
        <v>106</v>
      </c>
      <c r="J208">
        <v>311</v>
      </c>
      <c r="K208">
        <v>16</v>
      </c>
      <c r="L208" t="s">
        <v>154</v>
      </c>
      <c r="M208" t="s">
        <v>155</v>
      </c>
    </row>
    <row r="209" spans="1:14" x14ac:dyDescent="0.25">
      <c r="A209">
        <v>2</v>
      </c>
      <c r="B209" t="s">
        <v>49</v>
      </c>
      <c r="C209" t="s">
        <v>10</v>
      </c>
      <c r="D209" s="2">
        <v>42807</v>
      </c>
      <c r="E209">
        <v>100</v>
      </c>
      <c r="F209">
        <v>32</v>
      </c>
      <c r="G209">
        <v>4</v>
      </c>
      <c r="H209">
        <v>14</v>
      </c>
      <c r="I209">
        <v>106</v>
      </c>
      <c r="J209">
        <v>311</v>
      </c>
      <c r="K209">
        <v>21</v>
      </c>
      <c r="L209" t="s">
        <v>154</v>
      </c>
      <c r="M209" t="s">
        <v>155</v>
      </c>
    </row>
    <row r="210" spans="1:14" x14ac:dyDescent="0.25">
      <c r="A210">
        <v>3</v>
      </c>
      <c r="B210" t="s">
        <v>79</v>
      </c>
      <c r="C210" t="s">
        <v>10</v>
      </c>
      <c r="D210" s="2">
        <v>42807</v>
      </c>
      <c r="E210">
        <v>300</v>
      </c>
      <c r="F210">
        <v>32</v>
      </c>
      <c r="G210">
        <v>4</v>
      </c>
      <c r="H210">
        <v>14</v>
      </c>
      <c r="I210">
        <v>106</v>
      </c>
      <c r="J210">
        <v>311</v>
      </c>
      <c r="K210">
        <v>9</v>
      </c>
      <c r="L210" t="s">
        <v>171</v>
      </c>
      <c r="M210" t="s">
        <v>174</v>
      </c>
      <c r="N210"/>
    </row>
    <row r="211" spans="1:14" x14ac:dyDescent="0.25">
      <c r="A211">
        <v>3</v>
      </c>
      <c r="B211" t="s">
        <v>80</v>
      </c>
      <c r="C211" t="s">
        <v>10</v>
      </c>
      <c r="D211" s="2">
        <v>42807</v>
      </c>
      <c r="E211">
        <v>300</v>
      </c>
      <c r="F211">
        <v>32</v>
      </c>
      <c r="G211">
        <v>4</v>
      </c>
      <c r="H211">
        <v>14</v>
      </c>
      <c r="I211">
        <v>106</v>
      </c>
      <c r="J211">
        <v>311</v>
      </c>
      <c r="K211">
        <v>32</v>
      </c>
      <c r="L211" t="s">
        <v>171</v>
      </c>
      <c r="M211" t="s">
        <v>188</v>
      </c>
      <c r="N211"/>
    </row>
    <row r="212" spans="1:14" x14ac:dyDescent="0.25">
      <c r="A212">
        <v>4</v>
      </c>
      <c r="B212" t="s">
        <v>84</v>
      </c>
      <c r="C212" t="s">
        <v>10</v>
      </c>
      <c r="D212" s="2">
        <v>42807</v>
      </c>
      <c r="E212">
        <v>100</v>
      </c>
      <c r="F212">
        <v>32</v>
      </c>
      <c r="G212">
        <v>4</v>
      </c>
      <c r="H212">
        <v>14</v>
      </c>
      <c r="I212">
        <v>106</v>
      </c>
      <c r="J212">
        <v>311</v>
      </c>
      <c r="K212">
        <v>1</v>
      </c>
      <c r="L212" t="s">
        <v>171</v>
      </c>
      <c r="M212" t="s">
        <v>194</v>
      </c>
      <c r="N212"/>
    </row>
    <row r="213" spans="1:14" x14ac:dyDescent="0.25">
      <c r="A213">
        <v>4</v>
      </c>
      <c r="B213" t="s">
        <v>98</v>
      </c>
      <c r="C213" t="s">
        <v>10</v>
      </c>
      <c r="D213" s="2">
        <v>42807</v>
      </c>
      <c r="E213">
        <v>100</v>
      </c>
      <c r="F213">
        <v>32</v>
      </c>
      <c r="G213">
        <v>4</v>
      </c>
      <c r="H213">
        <v>14</v>
      </c>
      <c r="I213">
        <v>106</v>
      </c>
      <c r="J213">
        <v>311</v>
      </c>
      <c r="K213">
        <v>10</v>
      </c>
      <c r="L213" t="s">
        <v>171</v>
      </c>
      <c r="M213" t="s">
        <v>195</v>
      </c>
      <c r="N213"/>
    </row>
    <row r="214" spans="1:14" x14ac:dyDescent="0.25">
      <c r="A214">
        <v>4</v>
      </c>
      <c r="B214" t="s">
        <v>19</v>
      </c>
      <c r="C214" t="s">
        <v>10</v>
      </c>
      <c r="D214" s="2">
        <v>42807</v>
      </c>
      <c r="E214">
        <v>100</v>
      </c>
      <c r="F214">
        <v>32</v>
      </c>
      <c r="G214">
        <v>4</v>
      </c>
      <c r="H214">
        <v>14</v>
      </c>
      <c r="I214">
        <v>106</v>
      </c>
      <c r="J214">
        <v>311</v>
      </c>
      <c r="K214">
        <v>9</v>
      </c>
      <c r="L214" t="s">
        <v>171</v>
      </c>
      <c r="M214" t="s">
        <v>193</v>
      </c>
      <c r="N214"/>
    </row>
    <row r="215" spans="1:14" x14ac:dyDescent="0.25">
      <c r="A215">
        <v>4</v>
      </c>
      <c r="B215" t="s">
        <v>21</v>
      </c>
      <c r="C215" t="s">
        <v>10</v>
      </c>
      <c r="D215" s="2">
        <v>42807</v>
      </c>
      <c r="E215">
        <v>100</v>
      </c>
      <c r="F215">
        <v>32</v>
      </c>
      <c r="G215">
        <v>4</v>
      </c>
      <c r="H215">
        <v>14</v>
      </c>
      <c r="I215">
        <v>106</v>
      </c>
      <c r="J215">
        <v>311</v>
      </c>
      <c r="K215">
        <v>6</v>
      </c>
      <c r="L215" t="s">
        <v>171</v>
      </c>
      <c r="M215" t="s">
        <v>189</v>
      </c>
      <c r="N215"/>
    </row>
    <row r="216" spans="1:14" x14ac:dyDescent="0.25">
      <c r="A216">
        <v>4</v>
      </c>
      <c r="B216" t="s">
        <v>24</v>
      </c>
      <c r="C216" t="s">
        <v>10</v>
      </c>
      <c r="D216" s="2">
        <v>42807</v>
      </c>
      <c r="E216">
        <v>300</v>
      </c>
      <c r="F216">
        <v>32</v>
      </c>
      <c r="G216">
        <v>4</v>
      </c>
      <c r="H216">
        <v>14</v>
      </c>
      <c r="I216">
        <v>106</v>
      </c>
      <c r="J216">
        <v>311</v>
      </c>
      <c r="K216">
        <v>1</v>
      </c>
      <c r="L216" t="s">
        <v>171</v>
      </c>
      <c r="M216" t="s">
        <v>195</v>
      </c>
      <c r="N216"/>
    </row>
    <row r="217" spans="1:14" x14ac:dyDescent="0.25">
      <c r="A217">
        <v>4</v>
      </c>
      <c r="B217" t="s">
        <v>25</v>
      </c>
      <c r="C217" t="s">
        <v>10</v>
      </c>
      <c r="D217" s="2">
        <v>42807</v>
      </c>
      <c r="E217">
        <v>300</v>
      </c>
      <c r="F217">
        <v>32</v>
      </c>
      <c r="G217">
        <v>4</v>
      </c>
      <c r="H217">
        <v>14</v>
      </c>
      <c r="I217">
        <v>106</v>
      </c>
      <c r="J217">
        <v>311</v>
      </c>
      <c r="K217">
        <v>30</v>
      </c>
      <c r="L217" t="s">
        <v>171</v>
      </c>
      <c r="M217" t="s">
        <v>190</v>
      </c>
      <c r="N217"/>
    </row>
    <row r="218" spans="1:14" x14ac:dyDescent="0.25">
      <c r="A218">
        <v>4</v>
      </c>
      <c r="B218" t="s">
        <v>27</v>
      </c>
      <c r="C218" t="s">
        <v>10</v>
      </c>
      <c r="D218" s="2">
        <v>42807</v>
      </c>
      <c r="E218">
        <v>300</v>
      </c>
      <c r="F218">
        <v>32</v>
      </c>
      <c r="G218">
        <v>4</v>
      </c>
      <c r="H218">
        <v>14</v>
      </c>
      <c r="I218">
        <v>106</v>
      </c>
      <c r="J218">
        <v>311</v>
      </c>
      <c r="K218">
        <v>3</v>
      </c>
      <c r="L218" t="s">
        <v>171</v>
      </c>
      <c r="M218" t="s">
        <v>189</v>
      </c>
      <c r="N218"/>
    </row>
    <row r="219" spans="1:14" x14ac:dyDescent="0.25">
      <c r="A219">
        <v>5</v>
      </c>
      <c r="B219" t="s">
        <v>27</v>
      </c>
      <c r="C219" t="s">
        <v>10</v>
      </c>
      <c r="D219" s="2">
        <v>42807</v>
      </c>
      <c r="E219">
        <v>100</v>
      </c>
      <c r="F219">
        <v>32</v>
      </c>
      <c r="G219">
        <v>4</v>
      </c>
      <c r="H219">
        <v>14</v>
      </c>
      <c r="I219">
        <v>106</v>
      </c>
      <c r="J219">
        <v>311</v>
      </c>
      <c r="K219">
        <v>4</v>
      </c>
      <c r="L219" t="s">
        <v>196</v>
      </c>
      <c r="M219" t="s">
        <v>202</v>
      </c>
    </row>
    <row r="220" spans="1:14" x14ac:dyDescent="0.25">
      <c r="A220">
        <v>5</v>
      </c>
      <c r="B220" t="s">
        <v>28</v>
      </c>
      <c r="C220" t="s">
        <v>10</v>
      </c>
      <c r="D220" s="2">
        <v>42807</v>
      </c>
      <c r="E220">
        <v>100</v>
      </c>
      <c r="F220">
        <v>32</v>
      </c>
      <c r="G220">
        <v>4</v>
      </c>
      <c r="H220">
        <v>14</v>
      </c>
      <c r="I220">
        <v>106</v>
      </c>
      <c r="J220">
        <v>311</v>
      </c>
      <c r="K220">
        <v>1</v>
      </c>
      <c r="L220" t="s">
        <v>196</v>
      </c>
      <c r="M220" t="s">
        <v>200</v>
      </c>
    </row>
    <row r="221" spans="1:14" x14ac:dyDescent="0.25">
      <c r="A221">
        <v>5</v>
      </c>
      <c r="B221" t="s">
        <v>31</v>
      </c>
      <c r="C221" t="s">
        <v>10</v>
      </c>
      <c r="D221" s="2">
        <v>42807</v>
      </c>
      <c r="E221">
        <v>300</v>
      </c>
      <c r="F221">
        <v>32</v>
      </c>
      <c r="G221">
        <v>4</v>
      </c>
      <c r="H221">
        <v>14</v>
      </c>
      <c r="I221">
        <v>106</v>
      </c>
      <c r="J221">
        <v>311</v>
      </c>
      <c r="K221">
        <v>11</v>
      </c>
      <c r="L221" t="s">
        <v>196</v>
      </c>
      <c r="M221" t="s">
        <v>201</v>
      </c>
    </row>
    <row r="222" spans="1:14" x14ac:dyDescent="0.25">
      <c r="A222">
        <v>5</v>
      </c>
      <c r="B222" t="s">
        <v>32</v>
      </c>
      <c r="C222" t="s">
        <v>10</v>
      </c>
      <c r="D222" s="2">
        <v>42807</v>
      </c>
      <c r="E222">
        <v>300</v>
      </c>
      <c r="F222">
        <v>32</v>
      </c>
      <c r="G222">
        <v>4</v>
      </c>
      <c r="H222">
        <v>14</v>
      </c>
      <c r="I222">
        <v>106</v>
      </c>
      <c r="J222">
        <v>311</v>
      </c>
      <c r="K222">
        <v>2</v>
      </c>
      <c r="L222" t="s">
        <v>196</v>
      </c>
      <c r="M222" t="s">
        <v>200</v>
      </c>
    </row>
    <row r="223" spans="1:14" x14ac:dyDescent="0.25">
      <c r="A223">
        <v>5</v>
      </c>
      <c r="B223" t="s">
        <v>49</v>
      </c>
      <c r="C223" t="s">
        <v>10</v>
      </c>
      <c r="D223" s="2">
        <v>42807</v>
      </c>
      <c r="E223">
        <v>100</v>
      </c>
      <c r="F223">
        <v>32</v>
      </c>
      <c r="G223">
        <v>4</v>
      </c>
      <c r="H223">
        <v>14</v>
      </c>
      <c r="I223">
        <v>106</v>
      </c>
      <c r="J223">
        <v>311</v>
      </c>
      <c r="K223">
        <v>1</v>
      </c>
      <c r="L223" t="s">
        <v>196</v>
      </c>
      <c r="M223" t="s">
        <v>205</v>
      </c>
    </row>
    <row r="224" spans="1:14" x14ac:dyDescent="0.25">
      <c r="A224">
        <v>5</v>
      </c>
      <c r="B224" t="s">
        <v>51</v>
      </c>
      <c r="C224" t="s">
        <v>10</v>
      </c>
      <c r="D224" s="2">
        <v>42807</v>
      </c>
      <c r="E224">
        <v>100</v>
      </c>
      <c r="F224">
        <v>32</v>
      </c>
      <c r="G224">
        <v>4</v>
      </c>
      <c r="H224">
        <v>14</v>
      </c>
      <c r="I224">
        <v>106</v>
      </c>
      <c r="J224">
        <v>311</v>
      </c>
      <c r="K224">
        <v>2</v>
      </c>
      <c r="L224" t="s">
        <v>196</v>
      </c>
      <c r="M224" t="s">
        <v>200</v>
      </c>
    </row>
    <row r="225" spans="1:14" x14ac:dyDescent="0.25">
      <c r="A225">
        <v>5</v>
      </c>
      <c r="B225" t="s">
        <v>52</v>
      </c>
      <c r="C225" t="s">
        <v>10</v>
      </c>
      <c r="D225" s="2">
        <v>42807</v>
      </c>
      <c r="E225">
        <v>100</v>
      </c>
      <c r="F225">
        <v>32</v>
      </c>
      <c r="G225">
        <v>4</v>
      </c>
      <c r="H225">
        <v>14</v>
      </c>
      <c r="I225">
        <v>106</v>
      </c>
      <c r="J225">
        <v>311</v>
      </c>
      <c r="K225">
        <v>2</v>
      </c>
      <c r="L225" t="s">
        <v>196</v>
      </c>
      <c r="M225" t="s">
        <v>198</v>
      </c>
    </row>
    <row r="226" spans="1:14" x14ac:dyDescent="0.25">
      <c r="A226">
        <v>1</v>
      </c>
      <c r="B226" t="s">
        <v>71</v>
      </c>
      <c r="C226" t="s">
        <v>10</v>
      </c>
      <c r="D226" s="2">
        <v>42807</v>
      </c>
      <c r="E226" s="4" t="s">
        <v>212</v>
      </c>
      <c r="F226">
        <v>32</v>
      </c>
      <c r="G226">
        <v>4</v>
      </c>
      <c r="H226">
        <v>14</v>
      </c>
      <c r="I226">
        <v>106</v>
      </c>
      <c r="J226">
        <v>311</v>
      </c>
      <c r="K226">
        <v>1</v>
      </c>
      <c r="L226" t="s">
        <v>207</v>
      </c>
      <c r="M226" t="s">
        <v>210</v>
      </c>
      <c r="N226"/>
    </row>
    <row r="227" spans="1:14" x14ac:dyDescent="0.25">
      <c r="A227">
        <v>8</v>
      </c>
      <c r="B227" t="s">
        <v>9</v>
      </c>
      <c r="C227" t="s">
        <v>10</v>
      </c>
      <c r="D227" s="2">
        <v>42809</v>
      </c>
      <c r="F227">
        <v>32</v>
      </c>
      <c r="G227">
        <v>4</v>
      </c>
      <c r="H227">
        <v>14</v>
      </c>
      <c r="I227">
        <v>106</v>
      </c>
      <c r="J227">
        <v>311</v>
      </c>
      <c r="K227">
        <v>15</v>
      </c>
      <c r="L227" s="1" t="s">
        <v>11</v>
      </c>
      <c r="M227" s="3" t="s">
        <v>12</v>
      </c>
      <c r="N227" s="1"/>
    </row>
    <row r="228" spans="1:14" x14ac:dyDescent="0.25">
      <c r="A228">
        <v>8</v>
      </c>
      <c r="B228" t="s">
        <v>13</v>
      </c>
      <c r="C228" t="s">
        <v>10</v>
      </c>
      <c r="D228" s="2">
        <v>42809</v>
      </c>
      <c r="F228">
        <v>32</v>
      </c>
      <c r="G228">
        <v>4</v>
      </c>
      <c r="H228">
        <v>14</v>
      </c>
      <c r="I228">
        <v>106</v>
      </c>
      <c r="J228">
        <v>311</v>
      </c>
      <c r="K228">
        <v>1</v>
      </c>
      <c r="L228" s="1" t="s">
        <v>14</v>
      </c>
      <c r="M228" s="3" t="s">
        <v>15</v>
      </c>
      <c r="N228" s="3" t="s">
        <v>16</v>
      </c>
    </row>
    <row r="229" spans="1:14" x14ac:dyDescent="0.25">
      <c r="A229">
        <v>8</v>
      </c>
      <c r="B229" t="s">
        <v>17</v>
      </c>
      <c r="C229" t="s">
        <v>10</v>
      </c>
      <c r="D229" s="2">
        <v>42809</v>
      </c>
      <c r="F229">
        <v>32</v>
      </c>
      <c r="G229">
        <v>4</v>
      </c>
      <c r="H229">
        <v>14</v>
      </c>
      <c r="I229">
        <v>106</v>
      </c>
      <c r="J229">
        <v>311</v>
      </c>
      <c r="K229">
        <v>1</v>
      </c>
      <c r="L229" s="1" t="s">
        <v>14</v>
      </c>
      <c r="M229" s="3" t="s">
        <v>18</v>
      </c>
      <c r="N229" s="1"/>
    </row>
    <row r="230" spans="1:14" x14ac:dyDescent="0.25">
      <c r="A230">
        <v>8</v>
      </c>
      <c r="B230" t="s">
        <v>49</v>
      </c>
      <c r="C230" t="s">
        <v>229</v>
      </c>
      <c r="D230" s="2">
        <v>42806</v>
      </c>
      <c r="E230" t="s">
        <v>50</v>
      </c>
      <c r="F230">
        <v>64</v>
      </c>
      <c r="G230">
        <v>20</v>
      </c>
      <c r="H230">
        <v>44</v>
      </c>
      <c r="I230">
        <v>101</v>
      </c>
      <c r="J230">
        <v>263</v>
      </c>
      <c r="K230">
        <v>3</v>
      </c>
      <c r="L230" s="1" t="s">
        <v>14</v>
      </c>
      <c r="M230" s="3" t="s">
        <v>15</v>
      </c>
      <c r="N230" s="3" t="s">
        <v>16</v>
      </c>
    </row>
    <row r="231" spans="1:14" x14ac:dyDescent="0.25">
      <c r="A231">
        <v>8</v>
      </c>
      <c r="B231" t="s">
        <v>51</v>
      </c>
      <c r="C231" t="s">
        <v>229</v>
      </c>
      <c r="D231" s="2">
        <v>42806</v>
      </c>
      <c r="E231" t="s">
        <v>50</v>
      </c>
      <c r="F231">
        <v>64</v>
      </c>
      <c r="G231">
        <v>20</v>
      </c>
      <c r="H231">
        <v>44</v>
      </c>
      <c r="I231">
        <v>101</v>
      </c>
      <c r="J231">
        <v>263</v>
      </c>
      <c r="K231">
        <v>14</v>
      </c>
      <c r="L231" s="1" t="s">
        <v>11</v>
      </c>
      <c r="M231" s="3" t="s">
        <v>12</v>
      </c>
      <c r="N231" s="1"/>
    </row>
    <row r="232" spans="1:14" x14ac:dyDescent="0.25">
      <c r="A232">
        <v>8</v>
      </c>
      <c r="B232" t="s">
        <v>65</v>
      </c>
      <c r="C232" t="s">
        <v>229</v>
      </c>
      <c r="D232" s="2">
        <v>42806</v>
      </c>
      <c r="E232" t="s">
        <v>66</v>
      </c>
      <c r="F232">
        <v>64</v>
      </c>
      <c r="G232">
        <v>20</v>
      </c>
      <c r="H232">
        <v>44</v>
      </c>
      <c r="I232">
        <v>101</v>
      </c>
      <c r="J232">
        <v>263</v>
      </c>
      <c r="K232">
        <v>13</v>
      </c>
      <c r="L232" s="1" t="s">
        <v>11</v>
      </c>
      <c r="M232" s="3" t="s">
        <v>12</v>
      </c>
      <c r="N232" s="1"/>
    </row>
    <row r="233" spans="1:14" x14ac:dyDescent="0.25">
      <c r="A233">
        <v>6</v>
      </c>
      <c r="B233" t="s">
        <v>44</v>
      </c>
      <c r="C233" t="s">
        <v>229</v>
      </c>
      <c r="D233" s="2">
        <v>42806</v>
      </c>
      <c r="E233">
        <v>100</v>
      </c>
      <c r="F233">
        <v>64</v>
      </c>
      <c r="G233">
        <v>20</v>
      </c>
      <c r="H233">
        <v>44</v>
      </c>
      <c r="I233">
        <v>101</v>
      </c>
      <c r="J233">
        <v>263</v>
      </c>
      <c r="K233">
        <v>3</v>
      </c>
      <c r="L233" t="s">
        <v>94</v>
      </c>
      <c r="M233" t="s">
        <v>95</v>
      </c>
      <c r="N233"/>
    </row>
    <row r="234" spans="1:14" x14ac:dyDescent="0.25">
      <c r="A234">
        <v>7</v>
      </c>
      <c r="B234" t="s">
        <v>55</v>
      </c>
      <c r="C234" t="s">
        <v>229</v>
      </c>
      <c r="D234" s="2">
        <v>42806</v>
      </c>
      <c r="E234">
        <v>300</v>
      </c>
      <c r="F234">
        <v>64</v>
      </c>
      <c r="G234">
        <v>20</v>
      </c>
      <c r="H234">
        <v>44</v>
      </c>
      <c r="I234">
        <v>101</v>
      </c>
      <c r="J234">
        <v>263</v>
      </c>
      <c r="K234">
        <v>2</v>
      </c>
      <c r="L234" t="s">
        <v>94</v>
      </c>
      <c r="M234" t="s">
        <v>95</v>
      </c>
      <c r="N234"/>
    </row>
    <row r="235" spans="1:14" x14ac:dyDescent="0.25">
      <c r="A235">
        <v>6</v>
      </c>
      <c r="B235" t="s">
        <v>45</v>
      </c>
      <c r="C235" t="s">
        <v>229</v>
      </c>
      <c r="D235" s="2">
        <v>42806</v>
      </c>
      <c r="E235">
        <v>100</v>
      </c>
      <c r="F235">
        <v>64</v>
      </c>
      <c r="G235">
        <v>20</v>
      </c>
      <c r="H235">
        <v>44</v>
      </c>
      <c r="I235">
        <v>101</v>
      </c>
      <c r="J235">
        <v>263</v>
      </c>
      <c r="K235">
        <v>3</v>
      </c>
      <c r="L235" t="s">
        <v>109</v>
      </c>
      <c r="M235" t="s">
        <v>110</v>
      </c>
      <c r="N235"/>
    </row>
    <row r="236" spans="1:14" x14ac:dyDescent="0.25">
      <c r="A236">
        <v>7</v>
      </c>
      <c r="B236" t="s">
        <v>56</v>
      </c>
      <c r="C236" t="s">
        <v>229</v>
      </c>
      <c r="D236" s="2">
        <v>42806</v>
      </c>
      <c r="E236">
        <v>300</v>
      </c>
      <c r="F236">
        <v>64</v>
      </c>
      <c r="G236">
        <v>20</v>
      </c>
      <c r="H236">
        <v>44</v>
      </c>
      <c r="I236">
        <v>101</v>
      </c>
      <c r="J236">
        <v>263</v>
      </c>
      <c r="K236">
        <v>5</v>
      </c>
      <c r="L236" t="s">
        <v>109</v>
      </c>
      <c r="M236" t="s">
        <v>110</v>
      </c>
      <c r="N236"/>
    </row>
    <row r="237" spans="1:14" x14ac:dyDescent="0.25">
      <c r="A237">
        <v>6</v>
      </c>
      <c r="B237" t="s">
        <v>43</v>
      </c>
      <c r="C237" t="s">
        <v>229</v>
      </c>
      <c r="D237" s="2">
        <v>42806</v>
      </c>
      <c r="E237">
        <v>100</v>
      </c>
      <c r="F237">
        <v>64</v>
      </c>
      <c r="G237">
        <v>20</v>
      </c>
      <c r="H237">
        <v>44</v>
      </c>
      <c r="I237">
        <v>101</v>
      </c>
      <c r="J237">
        <v>263</v>
      </c>
      <c r="K237">
        <v>24</v>
      </c>
      <c r="L237" t="s">
        <v>115</v>
      </c>
      <c r="M237" t="s">
        <v>116</v>
      </c>
      <c r="N237" t="s">
        <v>117</v>
      </c>
    </row>
    <row r="238" spans="1:14" x14ac:dyDescent="0.25">
      <c r="A238">
        <v>7</v>
      </c>
      <c r="B238" t="s">
        <v>52</v>
      </c>
      <c r="C238" t="s">
        <v>229</v>
      </c>
      <c r="D238" s="2">
        <v>42806</v>
      </c>
      <c r="E238">
        <v>300</v>
      </c>
      <c r="F238">
        <v>64</v>
      </c>
      <c r="G238">
        <v>20</v>
      </c>
      <c r="H238">
        <v>44</v>
      </c>
      <c r="I238">
        <v>101</v>
      </c>
      <c r="J238">
        <v>263</v>
      </c>
      <c r="K238">
        <v>37</v>
      </c>
      <c r="L238" t="s">
        <v>115</v>
      </c>
      <c r="M238" t="s">
        <v>116</v>
      </c>
      <c r="N238" t="s">
        <v>117</v>
      </c>
    </row>
    <row r="239" spans="1:14" x14ac:dyDescent="0.25">
      <c r="A239">
        <v>6</v>
      </c>
      <c r="B239" t="s">
        <v>41</v>
      </c>
      <c r="C239" t="s">
        <v>229</v>
      </c>
      <c r="D239" s="2">
        <v>42806</v>
      </c>
      <c r="E239">
        <v>100</v>
      </c>
      <c r="F239">
        <v>64</v>
      </c>
      <c r="G239">
        <v>20</v>
      </c>
      <c r="H239">
        <v>44</v>
      </c>
      <c r="I239">
        <v>101</v>
      </c>
      <c r="J239">
        <v>263</v>
      </c>
      <c r="K239">
        <v>4</v>
      </c>
      <c r="L239" s="4" t="s">
        <v>86</v>
      </c>
      <c r="M239" t="s">
        <v>120</v>
      </c>
      <c r="N239"/>
    </row>
    <row r="240" spans="1:14" x14ac:dyDescent="0.25">
      <c r="A240">
        <v>7</v>
      </c>
      <c r="B240" t="s">
        <v>53</v>
      </c>
      <c r="C240" t="s">
        <v>229</v>
      </c>
      <c r="D240" s="2">
        <v>42806</v>
      </c>
      <c r="E240">
        <v>300</v>
      </c>
      <c r="F240">
        <v>64</v>
      </c>
      <c r="G240">
        <v>20</v>
      </c>
      <c r="H240">
        <v>44</v>
      </c>
      <c r="I240">
        <v>101</v>
      </c>
      <c r="J240">
        <v>263</v>
      </c>
      <c r="K240">
        <v>1</v>
      </c>
      <c r="L240" s="4" t="s">
        <v>86</v>
      </c>
      <c r="M240" t="s">
        <v>120</v>
      </c>
      <c r="N240"/>
    </row>
    <row r="241" spans="1:14" x14ac:dyDescent="0.25">
      <c r="A241">
        <v>7</v>
      </c>
      <c r="B241" t="s">
        <v>54</v>
      </c>
      <c r="C241" t="s">
        <v>229</v>
      </c>
      <c r="D241" s="2">
        <v>42806</v>
      </c>
      <c r="E241">
        <v>300</v>
      </c>
      <c r="F241">
        <v>64</v>
      </c>
      <c r="G241">
        <v>20</v>
      </c>
      <c r="H241">
        <v>44</v>
      </c>
      <c r="I241">
        <v>101</v>
      </c>
      <c r="J241">
        <v>263</v>
      </c>
      <c r="K241">
        <v>14</v>
      </c>
      <c r="L241" s="4" t="s">
        <v>86</v>
      </c>
      <c r="M241" t="s">
        <v>123</v>
      </c>
      <c r="N241" t="s">
        <v>124</v>
      </c>
    </row>
    <row r="242" spans="1:14" x14ac:dyDescent="0.25">
      <c r="A242">
        <v>7</v>
      </c>
      <c r="B242" t="s">
        <v>57</v>
      </c>
      <c r="C242" t="s">
        <v>229</v>
      </c>
      <c r="D242" s="2">
        <v>42806</v>
      </c>
      <c r="E242">
        <v>300</v>
      </c>
      <c r="F242">
        <v>64</v>
      </c>
      <c r="G242">
        <v>20</v>
      </c>
      <c r="H242">
        <v>44</v>
      </c>
      <c r="I242">
        <v>101</v>
      </c>
      <c r="J242">
        <v>263</v>
      </c>
      <c r="K242">
        <v>1</v>
      </c>
      <c r="L242" s="4" t="s">
        <v>130</v>
      </c>
      <c r="M242" t="s">
        <v>131</v>
      </c>
      <c r="N242" t="s">
        <v>132</v>
      </c>
    </row>
    <row r="243" spans="1:14" x14ac:dyDescent="0.25">
      <c r="A243">
        <v>1</v>
      </c>
      <c r="B243" t="s">
        <v>44</v>
      </c>
      <c r="C243" t="s">
        <v>229</v>
      </c>
      <c r="D243" s="2">
        <v>42806</v>
      </c>
      <c r="E243">
        <v>300</v>
      </c>
      <c r="F243">
        <v>64</v>
      </c>
      <c r="G243">
        <v>20</v>
      </c>
      <c r="H243">
        <v>44</v>
      </c>
      <c r="I243">
        <v>101</v>
      </c>
      <c r="J243">
        <v>263</v>
      </c>
      <c r="K243">
        <v>4</v>
      </c>
      <c r="L243" t="s">
        <v>135</v>
      </c>
      <c r="M243" s="3" t="s">
        <v>138</v>
      </c>
      <c r="N243" s="1"/>
    </row>
    <row r="244" spans="1:14" x14ac:dyDescent="0.25">
      <c r="A244">
        <v>1</v>
      </c>
      <c r="B244" t="s">
        <v>45</v>
      </c>
      <c r="C244" t="s">
        <v>229</v>
      </c>
      <c r="D244" s="2">
        <v>42806</v>
      </c>
      <c r="E244">
        <v>100</v>
      </c>
      <c r="F244">
        <v>64</v>
      </c>
      <c r="G244">
        <v>20</v>
      </c>
      <c r="H244">
        <v>44</v>
      </c>
      <c r="I244">
        <v>101</v>
      </c>
      <c r="J244">
        <v>263</v>
      </c>
      <c r="K244">
        <v>4</v>
      </c>
      <c r="L244" t="s">
        <v>135</v>
      </c>
      <c r="M244" s="3" t="s">
        <v>146</v>
      </c>
      <c r="N244" s="1"/>
    </row>
    <row r="245" spans="1:14" x14ac:dyDescent="0.25">
      <c r="A245">
        <v>1</v>
      </c>
      <c r="B245" t="s">
        <v>46</v>
      </c>
      <c r="C245" t="s">
        <v>229</v>
      </c>
      <c r="D245" s="2">
        <v>42806</v>
      </c>
      <c r="E245">
        <v>100</v>
      </c>
      <c r="F245">
        <v>64</v>
      </c>
      <c r="G245">
        <v>20</v>
      </c>
      <c r="H245">
        <v>44</v>
      </c>
      <c r="I245">
        <v>101</v>
      </c>
      <c r="J245">
        <v>263</v>
      </c>
      <c r="K245">
        <v>1</v>
      </c>
      <c r="L245" t="s">
        <v>135</v>
      </c>
      <c r="M245" s="7" t="s">
        <v>147</v>
      </c>
      <c r="N245" s="1"/>
    </row>
    <row r="246" spans="1:14" x14ac:dyDescent="0.25">
      <c r="A246">
        <v>2</v>
      </c>
      <c r="B246" t="s">
        <v>44</v>
      </c>
      <c r="C246" t="s">
        <v>229</v>
      </c>
      <c r="D246" s="2">
        <v>42806</v>
      </c>
      <c r="E246">
        <v>100</v>
      </c>
      <c r="F246">
        <v>64</v>
      </c>
      <c r="G246">
        <v>20</v>
      </c>
      <c r="H246">
        <v>44</v>
      </c>
      <c r="I246">
        <v>101</v>
      </c>
      <c r="J246">
        <v>263</v>
      </c>
      <c r="K246">
        <v>1</v>
      </c>
      <c r="L246" t="s">
        <v>154</v>
      </c>
      <c r="M246" t="s">
        <v>167</v>
      </c>
    </row>
    <row r="247" spans="1:14" x14ac:dyDescent="0.25">
      <c r="A247">
        <v>2</v>
      </c>
      <c r="B247" t="s">
        <v>45</v>
      </c>
      <c r="C247" t="s">
        <v>229</v>
      </c>
      <c r="D247" s="2">
        <v>42806</v>
      </c>
      <c r="E247">
        <v>100</v>
      </c>
      <c r="F247">
        <v>64</v>
      </c>
      <c r="G247">
        <v>20</v>
      </c>
      <c r="H247">
        <v>44</v>
      </c>
      <c r="I247">
        <v>101</v>
      </c>
      <c r="J247">
        <v>263</v>
      </c>
      <c r="K247">
        <v>2</v>
      </c>
      <c r="L247" t="s">
        <v>154</v>
      </c>
      <c r="M247" t="s">
        <v>161</v>
      </c>
    </row>
    <row r="248" spans="1:14" x14ac:dyDescent="0.25">
      <c r="A248">
        <v>2</v>
      </c>
      <c r="B248" t="s">
        <v>46</v>
      </c>
      <c r="C248" t="s">
        <v>229</v>
      </c>
      <c r="D248" s="2">
        <v>42806</v>
      </c>
      <c r="E248">
        <v>100</v>
      </c>
      <c r="F248">
        <v>64</v>
      </c>
      <c r="G248">
        <v>20</v>
      </c>
      <c r="H248">
        <v>44</v>
      </c>
      <c r="I248">
        <v>101</v>
      </c>
      <c r="J248">
        <v>263</v>
      </c>
      <c r="K248">
        <v>1</v>
      </c>
      <c r="L248" t="s">
        <v>154</v>
      </c>
      <c r="M248" t="s">
        <v>162</v>
      </c>
    </row>
    <row r="249" spans="1:14" x14ac:dyDescent="0.25">
      <c r="A249">
        <v>2</v>
      </c>
      <c r="B249" t="s">
        <v>54</v>
      </c>
      <c r="C249" t="s">
        <v>229</v>
      </c>
      <c r="D249" s="2">
        <v>42806</v>
      </c>
      <c r="E249">
        <v>300</v>
      </c>
      <c r="F249">
        <v>64</v>
      </c>
      <c r="G249">
        <v>20</v>
      </c>
      <c r="H249">
        <v>44</v>
      </c>
      <c r="I249">
        <v>101</v>
      </c>
      <c r="J249">
        <v>263</v>
      </c>
      <c r="K249">
        <v>1</v>
      </c>
      <c r="L249" t="s">
        <v>154</v>
      </c>
      <c r="M249" t="s">
        <v>167</v>
      </c>
    </row>
    <row r="250" spans="1:14" x14ac:dyDescent="0.25">
      <c r="A250">
        <v>2</v>
      </c>
      <c r="B250" t="s">
        <v>55</v>
      </c>
      <c r="C250" t="s">
        <v>229</v>
      </c>
      <c r="D250" s="2">
        <v>42806</v>
      </c>
      <c r="E250">
        <v>300</v>
      </c>
      <c r="F250">
        <v>64</v>
      </c>
      <c r="G250">
        <v>20</v>
      </c>
      <c r="H250">
        <v>44</v>
      </c>
      <c r="I250">
        <v>101</v>
      </c>
      <c r="J250">
        <v>263</v>
      </c>
      <c r="K250">
        <v>2</v>
      </c>
      <c r="L250" t="s">
        <v>154</v>
      </c>
      <c r="M250" t="s">
        <v>161</v>
      </c>
    </row>
    <row r="251" spans="1:14" x14ac:dyDescent="0.25">
      <c r="A251">
        <v>2</v>
      </c>
      <c r="B251" t="s">
        <v>56</v>
      </c>
      <c r="C251" t="s">
        <v>229</v>
      </c>
      <c r="D251" s="2">
        <v>42806</v>
      </c>
      <c r="E251">
        <v>300</v>
      </c>
      <c r="F251">
        <v>64</v>
      </c>
      <c r="G251">
        <v>20</v>
      </c>
      <c r="H251">
        <v>44</v>
      </c>
      <c r="I251">
        <v>101</v>
      </c>
      <c r="J251">
        <v>263</v>
      </c>
      <c r="K251">
        <v>1</v>
      </c>
      <c r="L251" t="s">
        <v>154</v>
      </c>
      <c r="M251" t="s">
        <v>167</v>
      </c>
    </row>
    <row r="252" spans="1:14" x14ac:dyDescent="0.25">
      <c r="A252">
        <v>2</v>
      </c>
      <c r="B252" t="s">
        <v>57</v>
      </c>
      <c r="C252" t="s">
        <v>229</v>
      </c>
      <c r="D252" s="2">
        <v>42806</v>
      </c>
      <c r="E252">
        <v>300</v>
      </c>
      <c r="F252">
        <v>64</v>
      </c>
      <c r="G252">
        <v>20</v>
      </c>
      <c r="H252">
        <v>44</v>
      </c>
      <c r="I252">
        <v>101</v>
      </c>
      <c r="J252">
        <v>263</v>
      </c>
      <c r="K252">
        <v>1</v>
      </c>
      <c r="L252" t="s">
        <v>154</v>
      </c>
      <c r="M252" t="s">
        <v>170</v>
      </c>
    </row>
    <row r="253" spans="1:14" x14ac:dyDescent="0.25">
      <c r="A253">
        <v>3</v>
      </c>
      <c r="B253" t="s">
        <v>84</v>
      </c>
      <c r="C253" t="s">
        <v>229</v>
      </c>
      <c r="D253" s="2">
        <v>42806</v>
      </c>
      <c r="E253">
        <v>300</v>
      </c>
      <c r="F253">
        <v>64</v>
      </c>
      <c r="G253">
        <v>20</v>
      </c>
      <c r="H253">
        <v>44</v>
      </c>
      <c r="I253">
        <v>101</v>
      </c>
      <c r="J253">
        <v>263</v>
      </c>
      <c r="K253">
        <v>5</v>
      </c>
      <c r="L253" t="s">
        <v>171</v>
      </c>
      <c r="M253" t="s">
        <v>174</v>
      </c>
      <c r="N253"/>
    </row>
    <row r="254" spans="1:14" x14ac:dyDescent="0.25">
      <c r="A254">
        <v>3</v>
      </c>
      <c r="B254" t="s">
        <v>98</v>
      </c>
      <c r="C254" t="s">
        <v>229</v>
      </c>
      <c r="D254" s="2">
        <v>42806</v>
      </c>
      <c r="E254">
        <v>300</v>
      </c>
      <c r="F254">
        <v>64</v>
      </c>
      <c r="G254">
        <v>20</v>
      </c>
      <c r="H254">
        <v>44</v>
      </c>
      <c r="I254">
        <v>101</v>
      </c>
      <c r="J254">
        <v>263</v>
      </c>
      <c r="K254" t="s">
        <v>175</v>
      </c>
      <c r="L254" t="s">
        <v>171</v>
      </c>
      <c r="M254" t="s">
        <v>176</v>
      </c>
      <c r="N254"/>
    </row>
    <row r="255" spans="1:14" x14ac:dyDescent="0.25">
      <c r="A255">
        <v>3</v>
      </c>
      <c r="B255" t="s">
        <v>44</v>
      </c>
      <c r="C255" t="s">
        <v>229</v>
      </c>
      <c r="D255" s="2">
        <v>42806</v>
      </c>
      <c r="E255">
        <v>100</v>
      </c>
      <c r="F255">
        <v>64</v>
      </c>
      <c r="G255">
        <v>20</v>
      </c>
      <c r="H255">
        <v>44</v>
      </c>
      <c r="I255">
        <v>101</v>
      </c>
      <c r="J255">
        <v>263</v>
      </c>
      <c r="K255">
        <v>2</v>
      </c>
      <c r="L255" t="s">
        <v>171</v>
      </c>
      <c r="M255" t="s">
        <v>178</v>
      </c>
      <c r="N255"/>
    </row>
    <row r="256" spans="1:14" x14ac:dyDescent="0.25">
      <c r="A256">
        <v>3</v>
      </c>
      <c r="B256" t="s">
        <v>45</v>
      </c>
      <c r="C256" t="s">
        <v>229</v>
      </c>
      <c r="D256" s="2">
        <v>42806</v>
      </c>
      <c r="E256">
        <v>100</v>
      </c>
      <c r="F256">
        <v>64</v>
      </c>
      <c r="G256">
        <v>20</v>
      </c>
      <c r="H256">
        <v>44</v>
      </c>
      <c r="I256">
        <v>101</v>
      </c>
      <c r="J256">
        <v>263</v>
      </c>
      <c r="K256">
        <v>2</v>
      </c>
      <c r="L256" t="s">
        <v>171</v>
      </c>
      <c r="M256" t="s">
        <v>177</v>
      </c>
      <c r="N256"/>
    </row>
    <row r="257" spans="1:14" x14ac:dyDescent="0.25">
      <c r="A257">
        <v>3</v>
      </c>
      <c r="B257" t="s">
        <v>46</v>
      </c>
      <c r="C257" t="s">
        <v>229</v>
      </c>
      <c r="D257" s="2">
        <v>42806</v>
      </c>
      <c r="E257">
        <v>100</v>
      </c>
      <c r="F257">
        <v>64</v>
      </c>
      <c r="G257">
        <v>20</v>
      </c>
      <c r="H257">
        <v>44</v>
      </c>
      <c r="I257">
        <v>101</v>
      </c>
      <c r="J257">
        <v>263</v>
      </c>
      <c r="K257">
        <v>1</v>
      </c>
      <c r="L257" t="s">
        <v>171</v>
      </c>
      <c r="M257" t="s">
        <v>184</v>
      </c>
      <c r="N257"/>
    </row>
    <row r="258" spans="1:14" x14ac:dyDescent="0.25">
      <c r="A258">
        <v>3</v>
      </c>
      <c r="B258" t="s">
        <v>48</v>
      </c>
      <c r="C258" t="s">
        <v>229</v>
      </c>
      <c r="D258" s="2">
        <v>42806</v>
      </c>
      <c r="E258">
        <v>100</v>
      </c>
      <c r="F258">
        <v>64</v>
      </c>
      <c r="G258">
        <v>20</v>
      </c>
      <c r="H258">
        <v>44</v>
      </c>
      <c r="I258">
        <v>101</v>
      </c>
      <c r="J258">
        <v>263</v>
      </c>
      <c r="K258">
        <v>3</v>
      </c>
      <c r="L258" t="s">
        <v>171</v>
      </c>
      <c r="M258" t="s">
        <v>182</v>
      </c>
      <c r="N258"/>
    </row>
    <row r="259" spans="1:14" x14ac:dyDescent="0.25">
      <c r="A259">
        <v>3</v>
      </c>
      <c r="B259" t="s">
        <v>68</v>
      </c>
      <c r="C259" t="s">
        <v>229</v>
      </c>
      <c r="D259" s="2">
        <v>42806</v>
      </c>
      <c r="E259">
        <v>100</v>
      </c>
      <c r="F259">
        <v>64</v>
      </c>
      <c r="G259">
        <v>20</v>
      </c>
      <c r="H259">
        <v>44</v>
      </c>
      <c r="I259">
        <v>101</v>
      </c>
      <c r="J259">
        <v>263</v>
      </c>
      <c r="K259">
        <v>30</v>
      </c>
      <c r="L259" t="s">
        <v>171</v>
      </c>
      <c r="M259" t="s">
        <v>188</v>
      </c>
      <c r="N259"/>
    </row>
    <row r="260" spans="1:14" x14ac:dyDescent="0.25">
      <c r="A260">
        <v>3</v>
      </c>
      <c r="B260" t="s">
        <v>69</v>
      </c>
      <c r="C260" t="s">
        <v>229</v>
      </c>
      <c r="D260" s="2">
        <v>42806</v>
      </c>
      <c r="E260" t="s">
        <v>23</v>
      </c>
      <c r="F260">
        <v>64</v>
      </c>
      <c r="G260">
        <v>20</v>
      </c>
      <c r="H260">
        <v>44</v>
      </c>
      <c r="I260">
        <v>101</v>
      </c>
      <c r="J260">
        <v>263</v>
      </c>
      <c r="K260">
        <v>60</v>
      </c>
      <c r="L260" t="s">
        <v>171</v>
      </c>
      <c r="M260" t="s">
        <v>190</v>
      </c>
      <c r="N260"/>
    </row>
    <row r="261" spans="1:14" x14ac:dyDescent="0.25">
      <c r="A261">
        <v>3</v>
      </c>
      <c r="B261" t="s">
        <v>71</v>
      </c>
      <c r="C261" t="s">
        <v>229</v>
      </c>
      <c r="D261" s="2">
        <v>42806</v>
      </c>
      <c r="E261" t="s">
        <v>23</v>
      </c>
      <c r="F261">
        <v>64</v>
      </c>
      <c r="G261">
        <v>20</v>
      </c>
      <c r="H261">
        <v>44</v>
      </c>
      <c r="I261">
        <v>101</v>
      </c>
      <c r="J261">
        <v>263</v>
      </c>
      <c r="K261">
        <v>2</v>
      </c>
      <c r="L261" t="s">
        <v>171</v>
      </c>
      <c r="M261" t="s">
        <v>191</v>
      </c>
      <c r="N261"/>
    </row>
    <row r="262" spans="1:14" x14ac:dyDescent="0.25">
      <c r="A262">
        <v>3</v>
      </c>
      <c r="B262" t="s">
        <v>72</v>
      </c>
      <c r="C262" t="s">
        <v>229</v>
      </c>
      <c r="D262" s="2">
        <v>42806</v>
      </c>
      <c r="E262" t="s">
        <v>23</v>
      </c>
      <c r="F262">
        <v>64</v>
      </c>
      <c r="G262">
        <v>20</v>
      </c>
      <c r="H262">
        <v>44</v>
      </c>
      <c r="I262">
        <v>101</v>
      </c>
      <c r="J262">
        <v>263</v>
      </c>
      <c r="K262">
        <v>16</v>
      </c>
      <c r="L262" t="s">
        <v>171</v>
      </c>
      <c r="M262" t="s">
        <v>174</v>
      </c>
      <c r="N262"/>
    </row>
    <row r="263" spans="1:14" x14ac:dyDescent="0.25">
      <c r="A263">
        <v>3</v>
      </c>
      <c r="B263" t="s">
        <v>73</v>
      </c>
      <c r="C263" t="s">
        <v>229</v>
      </c>
      <c r="D263" s="2">
        <v>42806</v>
      </c>
      <c r="E263" t="s">
        <v>23</v>
      </c>
      <c r="F263">
        <v>64</v>
      </c>
      <c r="G263">
        <v>20</v>
      </c>
      <c r="H263">
        <v>44</v>
      </c>
      <c r="I263">
        <v>101</v>
      </c>
      <c r="J263">
        <v>263</v>
      </c>
      <c r="K263">
        <v>19</v>
      </c>
      <c r="L263" t="s">
        <v>171</v>
      </c>
      <c r="M263" t="s">
        <v>188</v>
      </c>
      <c r="N263"/>
    </row>
    <row r="264" spans="1:14" x14ac:dyDescent="0.25">
      <c r="A264">
        <v>3</v>
      </c>
      <c r="B264" t="s">
        <v>75</v>
      </c>
      <c r="C264" t="s">
        <v>229</v>
      </c>
      <c r="D264" s="2">
        <v>42806</v>
      </c>
      <c r="E264" t="s">
        <v>23</v>
      </c>
      <c r="F264">
        <v>64</v>
      </c>
      <c r="G264">
        <v>20</v>
      </c>
      <c r="H264">
        <v>44</v>
      </c>
      <c r="I264">
        <v>101</v>
      </c>
      <c r="J264">
        <v>263</v>
      </c>
      <c r="K264">
        <v>8</v>
      </c>
      <c r="L264" t="s">
        <v>171</v>
      </c>
      <c r="M264" t="s">
        <v>192</v>
      </c>
      <c r="N264"/>
    </row>
    <row r="265" spans="1:14" x14ac:dyDescent="0.25">
      <c r="A265">
        <v>5</v>
      </c>
      <c r="B265" t="s">
        <v>25</v>
      </c>
      <c r="C265" t="s">
        <v>229</v>
      </c>
      <c r="D265" s="2">
        <v>42806</v>
      </c>
      <c r="E265">
        <v>300</v>
      </c>
      <c r="F265">
        <v>64</v>
      </c>
      <c r="G265">
        <v>20</v>
      </c>
      <c r="H265">
        <v>44</v>
      </c>
      <c r="I265">
        <v>101</v>
      </c>
      <c r="J265">
        <v>263</v>
      </c>
      <c r="K265">
        <v>4</v>
      </c>
      <c r="L265" t="s">
        <v>196</v>
      </c>
      <c r="M265" t="s">
        <v>201</v>
      </c>
    </row>
    <row r="266" spans="1:14" x14ac:dyDescent="0.25">
      <c r="A266">
        <v>5</v>
      </c>
      <c r="B266" t="s">
        <v>46</v>
      </c>
      <c r="C266" t="s">
        <v>229</v>
      </c>
      <c r="D266" s="2">
        <v>42806</v>
      </c>
      <c r="E266">
        <v>100</v>
      </c>
      <c r="F266">
        <v>64</v>
      </c>
      <c r="G266">
        <v>20</v>
      </c>
      <c r="H266">
        <v>44</v>
      </c>
      <c r="I266">
        <v>101</v>
      </c>
      <c r="J266">
        <v>263</v>
      </c>
      <c r="K266">
        <v>5</v>
      </c>
      <c r="L266" t="s">
        <v>196</v>
      </c>
      <c r="M266" t="s">
        <v>200</v>
      </c>
    </row>
    <row r="267" spans="1:14" x14ac:dyDescent="0.25">
      <c r="A267">
        <v>5</v>
      </c>
      <c r="B267" t="s">
        <v>48</v>
      </c>
      <c r="C267" t="s">
        <v>229</v>
      </c>
      <c r="D267" s="2">
        <v>42806</v>
      </c>
      <c r="E267">
        <v>100</v>
      </c>
      <c r="F267">
        <v>64</v>
      </c>
      <c r="G267">
        <v>20</v>
      </c>
      <c r="H267">
        <v>44</v>
      </c>
      <c r="I267">
        <v>101</v>
      </c>
      <c r="J267">
        <v>263</v>
      </c>
      <c r="K267">
        <v>3</v>
      </c>
      <c r="L267" t="s">
        <v>196</v>
      </c>
      <c r="M267" t="s">
        <v>201</v>
      </c>
    </row>
    <row r="268" spans="1:14" x14ac:dyDescent="0.25">
      <c r="A268">
        <v>1</v>
      </c>
      <c r="B268" t="s">
        <v>97</v>
      </c>
      <c r="C268" t="s">
        <v>229</v>
      </c>
      <c r="D268" s="2">
        <v>42806</v>
      </c>
      <c r="E268">
        <v>100</v>
      </c>
      <c r="F268">
        <v>64</v>
      </c>
      <c r="G268">
        <v>20</v>
      </c>
      <c r="H268">
        <v>44</v>
      </c>
      <c r="I268">
        <v>101</v>
      </c>
      <c r="J268">
        <v>263</v>
      </c>
      <c r="K268">
        <v>1</v>
      </c>
      <c r="L268" t="s">
        <v>207</v>
      </c>
      <c r="M268" t="s">
        <v>217</v>
      </c>
      <c r="N268"/>
    </row>
    <row r="269" spans="1:14" x14ac:dyDescent="0.25">
      <c r="A269">
        <v>1</v>
      </c>
      <c r="B269" t="s">
        <v>48</v>
      </c>
      <c r="C269" t="s">
        <v>229</v>
      </c>
      <c r="D269" s="2">
        <v>42808</v>
      </c>
      <c r="E269">
        <v>100</v>
      </c>
      <c r="F269">
        <v>64</v>
      </c>
      <c r="G269">
        <v>20</v>
      </c>
      <c r="H269">
        <v>44</v>
      </c>
      <c r="I269">
        <v>101</v>
      </c>
      <c r="J269">
        <v>263</v>
      </c>
      <c r="K269">
        <v>10</v>
      </c>
      <c r="L269" t="s">
        <v>135</v>
      </c>
      <c r="M269" s="3" t="s">
        <v>136</v>
      </c>
      <c r="N269" s="1"/>
    </row>
    <row r="270" spans="1:14" x14ac:dyDescent="0.25">
      <c r="A270">
        <v>8</v>
      </c>
      <c r="B270" t="s">
        <v>54</v>
      </c>
      <c r="C270" t="s">
        <v>230</v>
      </c>
      <c r="D270" s="2">
        <v>42827</v>
      </c>
      <c r="E270" t="s">
        <v>23</v>
      </c>
      <c r="F270">
        <v>32</v>
      </c>
      <c r="G270">
        <v>3</v>
      </c>
      <c r="H270">
        <v>9</v>
      </c>
      <c r="I270">
        <v>112</v>
      </c>
      <c r="J270">
        <v>316</v>
      </c>
      <c r="K270">
        <v>1</v>
      </c>
      <c r="L270" s="1" t="s">
        <v>14</v>
      </c>
      <c r="M270" s="3" t="s">
        <v>15</v>
      </c>
      <c r="N270" s="3" t="s">
        <v>16</v>
      </c>
    </row>
    <row r="271" spans="1:14" x14ac:dyDescent="0.25">
      <c r="A271">
        <v>8</v>
      </c>
      <c r="B271" t="s">
        <v>55</v>
      </c>
      <c r="C271" t="s">
        <v>230</v>
      </c>
      <c r="D271" s="2">
        <v>42827</v>
      </c>
      <c r="E271" t="s">
        <v>23</v>
      </c>
      <c r="F271">
        <v>32</v>
      </c>
      <c r="G271">
        <v>3</v>
      </c>
      <c r="H271">
        <v>9</v>
      </c>
      <c r="I271">
        <v>112</v>
      </c>
      <c r="J271">
        <v>316</v>
      </c>
      <c r="K271">
        <v>12</v>
      </c>
      <c r="L271" s="1" t="s">
        <v>11</v>
      </c>
      <c r="M271" s="3" t="s">
        <v>12</v>
      </c>
      <c r="N271" s="1"/>
    </row>
    <row r="272" spans="1:14" x14ac:dyDescent="0.25">
      <c r="A272">
        <v>7</v>
      </c>
      <c r="B272" t="s">
        <v>34</v>
      </c>
      <c r="C272" t="s">
        <v>230</v>
      </c>
      <c r="D272" s="2">
        <v>42827</v>
      </c>
      <c r="E272" t="s">
        <v>59</v>
      </c>
      <c r="F272">
        <v>32</v>
      </c>
      <c r="G272">
        <v>3</v>
      </c>
      <c r="H272">
        <v>9</v>
      </c>
      <c r="I272">
        <v>112</v>
      </c>
      <c r="J272">
        <v>316</v>
      </c>
      <c r="K272">
        <v>3</v>
      </c>
      <c r="L272" s="4" t="s">
        <v>82</v>
      </c>
      <c r="M272" t="s">
        <v>83</v>
      </c>
      <c r="N272"/>
    </row>
    <row r="273" spans="1:14" x14ac:dyDescent="0.25">
      <c r="A273">
        <v>7</v>
      </c>
      <c r="B273" t="s">
        <v>37</v>
      </c>
      <c r="C273" t="s">
        <v>230</v>
      </c>
      <c r="D273" s="2">
        <v>42827</v>
      </c>
      <c r="E273" t="s">
        <v>59</v>
      </c>
      <c r="F273">
        <v>32</v>
      </c>
      <c r="G273">
        <v>3</v>
      </c>
      <c r="H273">
        <v>9</v>
      </c>
      <c r="I273">
        <v>112</v>
      </c>
      <c r="J273">
        <v>316</v>
      </c>
      <c r="K273">
        <v>2</v>
      </c>
      <c r="L273" s="4" t="s">
        <v>88</v>
      </c>
      <c r="M273" t="s">
        <v>89</v>
      </c>
      <c r="N273" t="s">
        <v>90</v>
      </c>
    </row>
    <row r="274" spans="1:14" x14ac:dyDescent="0.25">
      <c r="A274">
        <v>7</v>
      </c>
      <c r="B274" t="s">
        <v>32</v>
      </c>
      <c r="C274" t="s">
        <v>230</v>
      </c>
      <c r="D274" s="2">
        <v>42827</v>
      </c>
      <c r="E274" t="s">
        <v>59</v>
      </c>
      <c r="F274">
        <v>32</v>
      </c>
      <c r="G274">
        <v>3</v>
      </c>
      <c r="H274">
        <v>9</v>
      </c>
      <c r="I274">
        <v>112</v>
      </c>
      <c r="J274">
        <v>316</v>
      </c>
      <c r="K274">
        <v>1</v>
      </c>
      <c r="L274" s="4" t="s">
        <v>91</v>
      </c>
      <c r="M274" t="s">
        <v>92</v>
      </c>
      <c r="N274"/>
    </row>
    <row r="275" spans="1:14" x14ac:dyDescent="0.25">
      <c r="A275">
        <v>7</v>
      </c>
      <c r="B275" t="s">
        <v>31</v>
      </c>
      <c r="C275" t="s">
        <v>230</v>
      </c>
      <c r="D275" s="2">
        <v>42827</v>
      </c>
      <c r="E275" t="s">
        <v>59</v>
      </c>
      <c r="F275">
        <v>32</v>
      </c>
      <c r="G275">
        <v>3</v>
      </c>
      <c r="H275">
        <v>9</v>
      </c>
      <c r="I275">
        <v>112</v>
      </c>
      <c r="J275">
        <v>316</v>
      </c>
      <c r="K275">
        <v>2</v>
      </c>
      <c r="L275" t="s">
        <v>109</v>
      </c>
      <c r="M275" t="s">
        <v>110</v>
      </c>
      <c r="N275" t="s">
        <v>111</v>
      </c>
    </row>
    <row r="276" spans="1:14" x14ac:dyDescent="0.25">
      <c r="A276">
        <v>7</v>
      </c>
      <c r="B276" t="s">
        <v>28</v>
      </c>
      <c r="C276" t="s">
        <v>230</v>
      </c>
      <c r="D276" s="2">
        <v>42827</v>
      </c>
      <c r="E276" t="s">
        <v>59</v>
      </c>
      <c r="F276">
        <v>32</v>
      </c>
      <c r="G276">
        <v>3</v>
      </c>
      <c r="H276">
        <v>9</v>
      </c>
      <c r="I276">
        <v>112</v>
      </c>
      <c r="J276">
        <v>316</v>
      </c>
      <c r="K276">
        <v>54</v>
      </c>
      <c r="L276" t="s">
        <v>94</v>
      </c>
      <c r="M276" t="s">
        <v>125</v>
      </c>
      <c r="N276"/>
    </row>
    <row r="277" spans="1:14" x14ac:dyDescent="0.25">
      <c r="A277">
        <v>1</v>
      </c>
      <c r="B277" t="s">
        <v>52</v>
      </c>
      <c r="C277" t="s">
        <v>230</v>
      </c>
      <c r="D277" s="2">
        <v>42827</v>
      </c>
      <c r="E277" t="s">
        <v>23</v>
      </c>
      <c r="F277">
        <v>32</v>
      </c>
      <c r="G277">
        <v>3</v>
      </c>
      <c r="H277">
        <v>9</v>
      </c>
      <c r="I277">
        <v>112</v>
      </c>
      <c r="J277">
        <v>316</v>
      </c>
      <c r="K277">
        <v>30</v>
      </c>
      <c r="L277" t="s">
        <v>135</v>
      </c>
      <c r="M277" s="3" t="s">
        <v>136</v>
      </c>
      <c r="N277" s="1"/>
    </row>
    <row r="278" spans="1:14" x14ac:dyDescent="0.25">
      <c r="A278">
        <v>1</v>
      </c>
      <c r="B278" t="s">
        <v>64</v>
      </c>
      <c r="C278" t="s">
        <v>230</v>
      </c>
      <c r="D278" s="2">
        <v>42827</v>
      </c>
      <c r="E278" t="s">
        <v>23</v>
      </c>
      <c r="F278">
        <v>32</v>
      </c>
      <c r="G278">
        <v>3</v>
      </c>
      <c r="H278">
        <v>9</v>
      </c>
      <c r="I278">
        <v>112</v>
      </c>
      <c r="J278">
        <v>316</v>
      </c>
      <c r="K278">
        <v>1</v>
      </c>
      <c r="L278" t="s">
        <v>135</v>
      </c>
      <c r="M278" s="3" t="s">
        <v>152</v>
      </c>
      <c r="N278" s="1"/>
    </row>
    <row r="279" spans="1:14" x14ac:dyDescent="0.25">
      <c r="A279">
        <v>5</v>
      </c>
      <c r="B279" t="s">
        <v>67</v>
      </c>
      <c r="C279" t="s">
        <v>230</v>
      </c>
      <c r="D279" s="2">
        <v>42827</v>
      </c>
      <c r="E279" t="s">
        <v>23</v>
      </c>
      <c r="F279">
        <v>32</v>
      </c>
      <c r="G279">
        <v>3</v>
      </c>
      <c r="H279">
        <v>9</v>
      </c>
      <c r="I279">
        <v>112</v>
      </c>
      <c r="J279">
        <v>316</v>
      </c>
      <c r="K279">
        <v>1</v>
      </c>
      <c r="L279" t="s">
        <v>207</v>
      </c>
      <c r="M279" t="s">
        <v>220</v>
      </c>
      <c r="N279"/>
    </row>
    <row r="280" spans="1:14" x14ac:dyDescent="0.25">
      <c r="A280">
        <v>5</v>
      </c>
      <c r="B280" t="s">
        <v>68</v>
      </c>
      <c r="C280" t="s">
        <v>230</v>
      </c>
      <c r="D280" s="2">
        <v>42827</v>
      </c>
      <c r="E280" t="s">
        <v>23</v>
      </c>
      <c r="F280">
        <v>32</v>
      </c>
      <c r="G280">
        <v>3</v>
      </c>
      <c r="H280">
        <v>9</v>
      </c>
      <c r="I280">
        <v>112</v>
      </c>
      <c r="J280">
        <v>316</v>
      </c>
      <c r="K280">
        <v>5</v>
      </c>
      <c r="L280" t="s">
        <v>207</v>
      </c>
      <c r="M280" t="s">
        <v>215</v>
      </c>
      <c r="N280"/>
    </row>
    <row r="281" spans="1:14" x14ac:dyDescent="0.25">
      <c r="A281">
        <v>5</v>
      </c>
      <c r="B281" t="s">
        <v>69</v>
      </c>
      <c r="C281" t="s">
        <v>230</v>
      </c>
      <c r="D281" s="2">
        <v>42827</v>
      </c>
      <c r="E281">
        <v>100</v>
      </c>
      <c r="F281">
        <v>32</v>
      </c>
      <c r="G281">
        <v>3</v>
      </c>
      <c r="H281">
        <v>9</v>
      </c>
      <c r="I281">
        <v>112</v>
      </c>
      <c r="J281">
        <v>316</v>
      </c>
      <c r="K281">
        <v>35</v>
      </c>
      <c r="L281" t="s">
        <v>207</v>
      </c>
      <c r="M281" t="s">
        <v>210</v>
      </c>
      <c r="N281"/>
    </row>
    <row r="282" spans="1:14" x14ac:dyDescent="0.25">
      <c r="A282">
        <v>7</v>
      </c>
      <c r="B282" t="s">
        <v>84</v>
      </c>
      <c r="C282" t="s">
        <v>42</v>
      </c>
      <c r="D282" s="2">
        <v>42807</v>
      </c>
      <c r="E282">
        <v>100</v>
      </c>
      <c r="F282">
        <v>64</v>
      </c>
      <c r="G282">
        <v>4</v>
      </c>
      <c r="H282">
        <v>7</v>
      </c>
      <c r="I282">
        <v>102</v>
      </c>
      <c r="J282">
        <v>307</v>
      </c>
      <c r="K282">
        <v>2</v>
      </c>
      <c r="L282" s="4" t="s">
        <v>82</v>
      </c>
      <c r="M282" t="s">
        <v>83</v>
      </c>
      <c r="N282"/>
    </row>
    <row r="283" spans="1:14" x14ac:dyDescent="0.25">
      <c r="A283">
        <v>7</v>
      </c>
      <c r="B283" t="s">
        <v>9</v>
      </c>
      <c r="C283" t="s">
        <v>42</v>
      </c>
      <c r="D283" s="2">
        <v>42807</v>
      </c>
      <c r="E283">
        <v>100</v>
      </c>
      <c r="F283">
        <v>64</v>
      </c>
      <c r="G283">
        <v>4</v>
      </c>
      <c r="H283">
        <v>7</v>
      </c>
      <c r="I283">
        <v>102</v>
      </c>
      <c r="J283">
        <v>307</v>
      </c>
      <c r="K283">
        <v>16</v>
      </c>
      <c r="L283" t="s">
        <v>115</v>
      </c>
      <c r="M283" t="s">
        <v>116</v>
      </c>
      <c r="N283" t="s">
        <v>117</v>
      </c>
    </row>
    <row r="284" spans="1:14" x14ac:dyDescent="0.25">
      <c r="A284">
        <v>7</v>
      </c>
      <c r="B284" t="s">
        <v>13</v>
      </c>
      <c r="C284" t="s">
        <v>42</v>
      </c>
      <c r="D284" s="2">
        <v>42807</v>
      </c>
      <c r="E284">
        <v>100</v>
      </c>
      <c r="F284">
        <v>64</v>
      </c>
      <c r="G284">
        <v>4</v>
      </c>
      <c r="H284">
        <v>7</v>
      </c>
      <c r="I284">
        <v>102</v>
      </c>
      <c r="J284">
        <v>307</v>
      </c>
      <c r="K284">
        <v>7</v>
      </c>
      <c r="L284" t="s">
        <v>94</v>
      </c>
      <c r="M284" t="s">
        <v>125</v>
      </c>
      <c r="N284"/>
    </row>
    <row r="285" spans="1:14" x14ac:dyDescent="0.25">
      <c r="A285">
        <v>8</v>
      </c>
      <c r="B285" t="s">
        <v>41</v>
      </c>
      <c r="C285" t="s">
        <v>42</v>
      </c>
      <c r="D285" s="2">
        <v>42810</v>
      </c>
      <c r="E285" t="s">
        <v>26</v>
      </c>
      <c r="F285">
        <v>64</v>
      </c>
      <c r="G285">
        <v>4</v>
      </c>
      <c r="H285">
        <v>7</v>
      </c>
      <c r="I285">
        <v>102</v>
      </c>
      <c r="J285">
        <v>307</v>
      </c>
      <c r="K285">
        <v>2</v>
      </c>
      <c r="L285" s="1" t="s">
        <v>11</v>
      </c>
      <c r="M285" s="3" t="s">
        <v>12</v>
      </c>
      <c r="N285" s="1"/>
    </row>
    <row r="286" spans="1:14" x14ac:dyDescent="0.25">
      <c r="A286">
        <v>8</v>
      </c>
      <c r="B286" t="s">
        <v>43</v>
      </c>
      <c r="C286" t="s">
        <v>42</v>
      </c>
      <c r="D286" s="2">
        <v>42810</v>
      </c>
      <c r="E286" t="s">
        <v>26</v>
      </c>
      <c r="F286">
        <v>64</v>
      </c>
      <c r="G286">
        <v>4</v>
      </c>
      <c r="H286">
        <v>7</v>
      </c>
      <c r="I286">
        <v>102</v>
      </c>
      <c r="J286">
        <v>307</v>
      </c>
      <c r="K286">
        <v>3</v>
      </c>
      <c r="L286" s="1" t="s">
        <v>29</v>
      </c>
      <c r="M286" s="3" t="s">
        <v>30</v>
      </c>
      <c r="N286" s="1"/>
    </row>
    <row r="287" spans="1:14" x14ac:dyDescent="0.25">
      <c r="A287">
        <v>8</v>
      </c>
      <c r="B287" t="s">
        <v>44</v>
      </c>
      <c r="C287" t="s">
        <v>42</v>
      </c>
      <c r="D287" s="2">
        <v>42810</v>
      </c>
      <c r="E287" t="s">
        <v>26</v>
      </c>
      <c r="F287">
        <v>64</v>
      </c>
      <c r="G287">
        <v>4</v>
      </c>
      <c r="H287">
        <v>7</v>
      </c>
      <c r="I287">
        <v>102</v>
      </c>
      <c r="J287">
        <v>307</v>
      </c>
      <c r="K287">
        <v>1</v>
      </c>
      <c r="L287" s="1" t="s">
        <v>14</v>
      </c>
      <c r="M287" s="3" t="s">
        <v>18</v>
      </c>
      <c r="N287" s="1"/>
    </row>
    <row r="288" spans="1:14" x14ac:dyDescent="0.25">
      <c r="A288">
        <v>8</v>
      </c>
      <c r="B288" t="s">
        <v>45</v>
      </c>
      <c r="C288" t="s">
        <v>42</v>
      </c>
      <c r="D288" s="2">
        <v>42810</v>
      </c>
      <c r="E288" t="s">
        <v>26</v>
      </c>
      <c r="F288">
        <v>64</v>
      </c>
      <c r="G288">
        <v>4</v>
      </c>
      <c r="H288">
        <v>7</v>
      </c>
      <c r="I288">
        <v>102</v>
      </c>
      <c r="J288">
        <v>307</v>
      </c>
      <c r="K288">
        <v>2</v>
      </c>
      <c r="L288" s="1" t="s">
        <v>14</v>
      </c>
      <c r="M288" s="3" t="s">
        <v>15</v>
      </c>
      <c r="N288" s="3" t="s">
        <v>16</v>
      </c>
    </row>
    <row r="289" spans="1:14" x14ac:dyDescent="0.25">
      <c r="A289">
        <v>8</v>
      </c>
      <c r="B289" t="s">
        <v>46</v>
      </c>
      <c r="C289" t="s">
        <v>42</v>
      </c>
      <c r="D289" s="2">
        <v>42810</v>
      </c>
      <c r="E289" t="s">
        <v>47</v>
      </c>
      <c r="F289">
        <v>64</v>
      </c>
      <c r="G289">
        <v>4</v>
      </c>
      <c r="H289">
        <v>7</v>
      </c>
      <c r="I289">
        <v>102</v>
      </c>
      <c r="J289">
        <v>307</v>
      </c>
      <c r="K289">
        <v>3</v>
      </c>
      <c r="L289" s="1" t="s">
        <v>11</v>
      </c>
      <c r="M289" s="3" t="s">
        <v>39</v>
      </c>
      <c r="N289" s="1"/>
    </row>
    <row r="290" spans="1:14" x14ac:dyDescent="0.25">
      <c r="A290">
        <v>8</v>
      </c>
      <c r="B290" t="s">
        <v>48</v>
      </c>
      <c r="C290" t="s">
        <v>42</v>
      </c>
      <c r="D290" s="2">
        <v>42810</v>
      </c>
      <c r="E290" t="s">
        <v>47</v>
      </c>
      <c r="F290">
        <v>64</v>
      </c>
      <c r="G290">
        <v>4</v>
      </c>
      <c r="H290">
        <v>7</v>
      </c>
      <c r="I290">
        <v>102</v>
      </c>
      <c r="J290">
        <v>307</v>
      </c>
      <c r="K290">
        <v>2</v>
      </c>
      <c r="L290" s="1" t="s">
        <v>29</v>
      </c>
      <c r="M290" s="3" t="s">
        <v>30</v>
      </c>
      <c r="N290" s="1"/>
    </row>
    <row r="291" spans="1:14" x14ac:dyDescent="0.25">
      <c r="A291">
        <v>6</v>
      </c>
      <c r="B291" t="s">
        <v>93</v>
      </c>
      <c r="C291" t="s">
        <v>42</v>
      </c>
      <c r="D291" s="2">
        <v>42810</v>
      </c>
      <c r="E291">
        <v>300</v>
      </c>
      <c r="F291">
        <v>64</v>
      </c>
      <c r="G291">
        <v>4</v>
      </c>
      <c r="H291">
        <v>7</v>
      </c>
      <c r="I291">
        <v>102</v>
      </c>
      <c r="J291">
        <v>307</v>
      </c>
      <c r="K291">
        <v>1</v>
      </c>
      <c r="L291" t="s">
        <v>94</v>
      </c>
      <c r="M291" t="s">
        <v>95</v>
      </c>
      <c r="N291"/>
    </row>
    <row r="292" spans="1:14" x14ac:dyDescent="0.25">
      <c r="A292">
        <v>6</v>
      </c>
      <c r="B292" t="s">
        <v>98</v>
      </c>
      <c r="C292" t="s">
        <v>42</v>
      </c>
      <c r="D292" s="2">
        <v>42810</v>
      </c>
      <c r="E292">
        <v>300</v>
      </c>
      <c r="F292">
        <v>64</v>
      </c>
      <c r="G292">
        <v>4</v>
      </c>
      <c r="H292">
        <v>7</v>
      </c>
      <c r="I292">
        <v>102</v>
      </c>
      <c r="J292">
        <v>307</v>
      </c>
      <c r="K292">
        <v>14</v>
      </c>
      <c r="L292" t="s">
        <v>115</v>
      </c>
      <c r="M292" t="s">
        <v>116</v>
      </c>
      <c r="N292" t="s">
        <v>117</v>
      </c>
    </row>
    <row r="293" spans="1:14" x14ac:dyDescent="0.25">
      <c r="A293">
        <v>6</v>
      </c>
      <c r="B293" t="s">
        <v>9</v>
      </c>
      <c r="C293" t="s">
        <v>42</v>
      </c>
      <c r="D293" s="2">
        <v>42810</v>
      </c>
      <c r="E293">
        <v>300</v>
      </c>
      <c r="F293">
        <v>64</v>
      </c>
      <c r="G293">
        <v>4</v>
      </c>
      <c r="H293">
        <v>7</v>
      </c>
      <c r="I293">
        <v>102</v>
      </c>
      <c r="J293">
        <v>307</v>
      </c>
      <c r="K293">
        <v>14</v>
      </c>
      <c r="L293" t="s">
        <v>94</v>
      </c>
      <c r="M293" t="s">
        <v>125</v>
      </c>
      <c r="N293"/>
    </row>
    <row r="294" spans="1:14" x14ac:dyDescent="0.25">
      <c r="A294">
        <v>1</v>
      </c>
      <c r="B294" t="s">
        <v>54</v>
      </c>
      <c r="C294" t="s">
        <v>42</v>
      </c>
      <c r="D294" s="2">
        <v>42810</v>
      </c>
      <c r="E294">
        <v>100</v>
      </c>
      <c r="F294">
        <v>64</v>
      </c>
      <c r="G294">
        <v>4</v>
      </c>
      <c r="H294">
        <v>7</v>
      </c>
      <c r="I294">
        <v>102</v>
      </c>
      <c r="J294">
        <v>307</v>
      </c>
      <c r="K294">
        <v>1</v>
      </c>
      <c r="L294" t="s">
        <v>135</v>
      </c>
      <c r="M294" s="3" t="s">
        <v>148</v>
      </c>
      <c r="N294" s="3" t="s">
        <v>149</v>
      </c>
    </row>
    <row r="295" spans="1:14" x14ac:dyDescent="0.25">
      <c r="A295">
        <v>1</v>
      </c>
      <c r="B295" t="s">
        <v>55</v>
      </c>
      <c r="C295" t="s">
        <v>42</v>
      </c>
      <c r="D295" s="2">
        <v>42810</v>
      </c>
      <c r="E295">
        <v>100</v>
      </c>
      <c r="F295">
        <v>64</v>
      </c>
      <c r="G295">
        <v>4</v>
      </c>
      <c r="H295">
        <v>7</v>
      </c>
      <c r="I295">
        <v>102</v>
      </c>
      <c r="J295">
        <v>307</v>
      </c>
      <c r="K295">
        <v>16</v>
      </c>
      <c r="L295" t="s">
        <v>135</v>
      </c>
      <c r="M295" s="3" t="s">
        <v>136</v>
      </c>
      <c r="N295" s="1"/>
    </row>
    <row r="296" spans="1:14" x14ac:dyDescent="0.25">
      <c r="A296">
        <v>1</v>
      </c>
      <c r="B296" t="s">
        <v>56</v>
      </c>
      <c r="C296" t="s">
        <v>42</v>
      </c>
      <c r="D296" s="2">
        <v>42810</v>
      </c>
      <c r="E296">
        <v>300</v>
      </c>
      <c r="F296">
        <v>64</v>
      </c>
      <c r="G296">
        <v>4</v>
      </c>
      <c r="H296">
        <v>7</v>
      </c>
      <c r="I296">
        <v>102</v>
      </c>
      <c r="J296">
        <v>307</v>
      </c>
      <c r="K296">
        <v>18</v>
      </c>
      <c r="L296" t="s">
        <v>135</v>
      </c>
      <c r="M296" s="3" t="s">
        <v>136</v>
      </c>
      <c r="N296" s="1"/>
    </row>
    <row r="297" spans="1:14" x14ac:dyDescent="0.25">
      <c r="A297">
        <v>1</v>
      </c>
      <c r="B297" t="s">
        <v>61</v>
      </c>
      <c r="C297" t="s">
        <v>42</v>
      </c>
      <c r="D297" s="2">
        <v>42810</v>
      </c>
      <c r="E297">
        <v>100</v>
      </c>
      <c r="F297">
        <v>64</v>
      </c>
      <c r="G297">
        <v>4</v>
      </c>
      <c r="H297">
        <v>7</v>
      </c>
      <c r="I297">
        <v>102</v>
      </c>
      <c r="J297">
        <v>307</v>
      </c>
      <c r="K297">
        <v>1</v>
      </c>
      <c r="L297" t="s">
        <v>135</v>
      </c>
      <c r="M297" s="3" t="s">
        <v>151</v>
      </c>
      <c r="N297" s="1"/>
    </row>
    <row r="298" spans="1:14" x14ac:dyDescent="0.25">
      <c r="A298">
        <v>2</v>
      </c>
      <c r="B298" t="s">
        <v>9</v>
      </c>
      <c r="C298" t="s">
        <v>42</v>
      </c>
      <c r="D298" s="2">
        <v>42810</v>
      </c>
      <c r="E298">
        <v>300</v>
      </c>
      <c r="F298">
        <v>64</v>
      </c>
      <c r="G298">
        <v>4</v>
      </c>
      <c r="H298">
        <v>7</v>
      </c>
      <c r="I298">
        <v>102</v>
      </c>
      <c r="J298">
        <v>307</v>
      </c>
      <c r="K298">
        <v>9</v>
      </c>
      <c r="L298" t="s">
        <v>154</v>
      </c>
      <c r="M298" t="s">
        <v>155</v>
      </c>
    </row>
    <row r="299" spans="1:14" x14ac:dyDescent="0.25">
      <c r="A299">
        <v>2</v>
      </c>
      <c r="B299" t="s">
        <v>13</v>
      </c>
      <c r="C299" t="s">
        <v>42</v>
      </c>
      <c r="D299" s="2">
        <v>42810</v>
      </c>
      <c r="E299">
        <v>300</v>
      </c>
      <c r="F299">
        <v>64</v>
      </c>
      <c r="G299">
        <v>4</v>
      </c>
      <c r="H299">
        <v>7</v>
      </c>
      <c r="I299">
        <v>102</v>
      </c>
      <c r="J299">
        <v>307</v>
      </c>
      <c r="K299">
        <v>1</v>
      </c>
      <c r="L299" t="s">
        <v>154</v>
      </c>
      <c r="M299" t="s">
        <v>156</v>
      </c>
    </row>
    <row r="300" spans="1:14" x14ac:dyDescent="0.25">
      <c r="A300">
        <v>2</v>
      </c>
      <c r="B300" t="s">
        <v>53</v>
      </c>
      <c r="C300" t="s">
        <v>42</v>
      </c>
      <c r="D300" s="2">
        <v>42810</v>
      </c>
      <c r="E300">
        <v>100</v>
      </c>
      <c r="F300">
        <v>64</v>
      </c>
      <c r="G300">
        <v>4</v>
      </c>
      <c r="H300">
        <v>7</v>
      </c>
      <c r="I300">
        <v>102</v>
      </c>
      <c r="J300">
        <v>307</v>
      </c>
      <c r="K300">
        <v>2</v>
      </c>
      <c r="L300" t="s">
        <v>154</v>
      </c>
      <c r="M300" t="s">
        <v>155</v>
      </c>
    </row>
    <row r="301" spans="1:14" x14ac:dyDescent="0.25">
      <c r="A301">
        <v>3</v>
      </c>
      <c r="B301" t="s">
        <v>54</v>
      </c>
      <c r="C301" t="s">
        <v>42</v>
      </c>
      <c r="D301" s="2">
        <v>42810</v>
      </c>
      <c r="E301">
        <v>100</v>
      </c>
      <c r="F301">
        <v>64</v>
      </c>
      <c r="G301">
        <v>4</v>
      </c>
      <c r="H301">
        <v>7</v>
      </c>
      <c r="I301">
        <v>102</v>
      </c>
      <c r="J301">
        <v>307</v>
      </c>
      <c r="K301">
        <v>1</v>
      </c>
      <c r="L301" t="s">
        <v>171</v>
      </c>
      <c r="M301" t="s">
        <v>186</v>
      </c>
      <c r="N301"/>
    </row>
    <row r="302" spans="1:14" x14ac:dyDescent="0.25">
      <c r="A302">
        <v>5</v>
      </c>
      <c r="B302" t="s">
        <v>9</v>
      </c>
      <c r="C302" t="s">
        <v>42</v>
      </c>
      <c r="D302" s="2">
        <v>42810</v>
      </c>
      <c r="E302">
        <v>100</v>
      </c>
      <c r="F302">
        <v>64</v>
      </c>
      <c r="G302">
        <v>4</v>
      </c>
      <c r="H302">
        <v>7</v>
      </c>
      <c r="I302">
        <v>102</v>
      </c>
      <c r="J302">
        <v>307</v>
      </c>
      <c r="K302">
        <v>1</v>
      </c>
      <c r="L302" t="s">
        <v>196</v>
      </c>
      <c r="M302" t="s">
        <v>197</v>
      </c>
    </row>
    <row r="303" spans="1:14" x14ac:dyDescent="0.25">
      <c r="A303">
        <v>5</v>
      </c>
      <c r="B303" t="s">
        <v>13</v>
      </c>
      <c r="C303" t="s">
        <v>42</v>
      </c>
      <c r="D303" s="2">
        <v>42810</v>
      </c>
      <c r="E303">
        <v>100</v>
      </c>
      <c r="F303">
        <v>64</v>
      </c>
      <c r="G303">
        <v>4</v>
      </c>
      <c r="H303">
        <v>7</v>
      </c>
      <c r="I303">
        <v>102</v>
      </c>
      <c r="J303">
        <v>307</v>
      </c>
      <c r="K303">
        <v>1</v>
      </c>
      <c r="L303" t="s">
        <v>196</v>
      </c>
      <c r="M303" t="s">
        <v>198</v>
      </c>
    </row>
    <row r="304" spans="1:14" x14ac:dyDescent="0.25">
      <c r="A304">
        <v>5</v>
      </c>
      <c r="B304" t="s">
        <v>84</v>
      </c>
      <c r="C304" t="s">
        <v>42</v>
      </c>
      <c r="D304" s="2">
        <v>42810</v>
      </c>
      <c r="E304">
        <v>100</v>
      </c>
      <c r="F304">
        <v>64</v>
      </c>
      <c r="G304">
        <v>4</v>
      </c>
      <c r="H304">
        <v>7</v>
      </c>
      <c r="I304">
        <v>102</v>
      </c>
      <c r="J304">
        <v>307</v>
      </c>
      <c r="K304">
        <v>1</v>
      </c>
      <c r="L304" t="s">
        <v>196</v>
      </c>
      <c r="M304" t="s">
        <v>199</v>
      </c>
    </row>
    <row r="305" spans="1:14" x14ac:dyDescent="0.25">
      <c r="A305">
        <v>5</v>
      </c>
      <c r="B305" t="s">
        <v>98</v>
      </c>
      <c r="C305" t="s">
        <v>42</v>
      </c>
      <c r="D305" s="2">
        <v>42810</v>
      </c>
      <c r="E305">
        <v>100</v>
      </c>
      <c r="F305">
        <v>64</v>
      </c>
      <c r="G305">
        <v>4</v>
      </c>
      <c r="H305">
        <v>7</v>
      </c>
      <c r="I305">
        <v>102</v>
      </c>
      <c r="J305">
        <v>307</v>
      </c>
      <c r="K305">
        <v>1</v>
      </c>
      <c r="L305" t="s">
        <v>196</v>
      </c>
      <c r="M305" t="s">
        <v>200</v>
      </c>
    </row>
    <row r="306" spans="1:14" x14ac:dyDescent="0.25">
      <c r="A306">
        <v>5</v>
      </c>
      <c r="B306" t="s">
        <v>21</v>
      </c>
      <c r="C306" t="s">
        <v>42</v>
      </c>
      <c r="D306" s="2">
        <v>42810</v>
      </c>
      <c r="E306">
        <v>300</v>
      </c>
      <c r="F306">
        <v>64</v>
      </c>
      <c r="G306">
        <v>4</v>
      </c>
      <c r="H306">
        <v>7</v>
      </c>
      <c r="I306">
        <v>102</v>
      </c>
      <c r="J306">
        <v>307</v>
      </c>
      <c r="K306">
        <v>1</v>
      </c>
      <c r="L306" t="s">
        <v>196</v>
      </c>
      <c r="M306" t="s">
        <v>199</v>
      </c>
    </row>
    <row r="307" spans="1:14" x14ac:dyDescent="0.25">
      <c r="A307">
        <v>5</v>
      </c>
      <c r="B307" t="s">
        <v>24</v>
      </c>
      <c r="C307" t="s">
        <v>42</v>
      </c>
      <c r="D307" s="2">
        <v>42810</v>
      </c>
      <c r="E307">
        <v>300</v>
      </c>
      <c r="F307">
        <v>64</v>
      </c>
      <c r="G307">
        <v>4</v>
      </c>
      <c r="H307">
        <v>7</v>
      </c>
      <c r="I307">
        <v>102</v>
      </c>
      <c r="J307">
        <v>307</v>
      </c>
      <c r="K307">
        <v>4</v>
      </c>
      <c r="L307" t="s">
        <v>196</v>
      </c>
      <c r="M307" t="s">
        <v>200</v>
      </c>
    </row>
    <row r="308" spans="1:14" x14ac:dyDescent="0.25">
      <c r="A308">
        <v>1</v>
      </c>
      <c r="B308" t="s">
        <v>68</v>
      </c>
      <c r="C308" t="s">
        <v>42</v>
      </c>
      <c r="D308" s="2">
        <v>42810</v>
      </c>
      <c r="E308">
        <v>300</v>
      </c>
      <c r="F308">
        <v>64</v>
      </c>
      <c r="G308">
        <v>4</v>
      </c>
      <c r="H308">
        <v>7</v>
      </c>
      <c r="I308">
        <v>102</v>
      </c>
      <c r="J308">
        <v>307</v>
      </c>
      <c r="K308">
        <v>3</v>
      </c>
      <c r="L308" t="s">
        <v>207</v>
      </c>
      <c r="M308" t="s">
        <v>210</v>
      </c>
      <c r="N308"/>
    </row>
    <row r="309" spans="1:14" x14ac:dyDescent="0.25">
      <c r="A309">
        <v>1</v>
      </c>
      <c r="B309" t="s">
        <v>102</v>
      </c>
      <c r="C309" t="s">
        <v>42</v>
      </c>
      <c r="D309" s="2">
        <v>42810</v>
      </c>
      <c r="E309">
        <v>100</v>
      </c>
      <c r="F309">
        <v>64</v>
      </c>
      <c r="G309">
        <v>4</v>
      </c>
      <c r="H309">
        <v>7</v>
      </c>
      <c r="I309">
        <v>102</v>
      </c>
      <c r="J309">
        <v>307</v>
      </c>
      <c r="K309">
        <v>2</v>
      </c>
      <c r="L309" t="s">
        <v>207</v>
      </c>
      <c r="M309" t="s">
        <v>210</v>
      </c>
      <c r="N309"/>
    </row>
    <row r="310" spans="1:14" x14ac:dyDescent="0.25">
      <c r="A310">
        <v>6</v>
      </c>
      <c r="B310" t="s">
        <v>77</v>
      </c>
      <c r="C310" t="s">
        <v>81</v>
      </c>
      <c r="D310" s="2">
        <v>42816</v>
      </c>
      <c r="E310">
        <v>300</v>
      </c>
      <c r="F310">
        <v>64</v>
      </c>
      <c r="G310">
        <v>3</v>
      </c>
      <c r="H310">
        <v>3</v>
      </c>
      <c r="I310">
        <v>133</v>
      </c>
      <c r="J310">
        <v>310</v>
      </c>
      <c r="K310">
        <v>1</v>
      </c>
      <c r="L310" s="4" t="s">
        <v>82</v>
      </c>
      <c r="M310" t="s">
        <v>83</v>
      </c>
      <c r="N310"/>
    </row>
    <row r="311" spans="1:14" x14ac:dyDescent="0.25">
      <c r="A311">
        <v>6</v>
      </c>
      <c r="B311" t="s">
        <v>37</v>
      </c>
      <c r="C311" t="s">
        <v>81</v>
      </c>
      <c r="D311" s="2">
        <v>42816</v>
      </c>
      <c r="E311">
        <v>100</v>
      </c>
      <c r="F311">
        <v>64</v>
      </c>
      <c r="G311">
        <v>3</v>
      </c>
      <c r="H311">
        <v>3</v>
      </c>
      <c r="I311">
        <v>133</v>
      </c>
      <c r="J311">
        <v>310</v>
      </c>
      <c r="K311">
        <v>1</v>
      </c>
      <c r="L311" s="4" t="s">
        <v>86</v>
      </c>
      <c r="M311" t="s">
        <v>87</v>
      </c>
      <c r="N311"/>
    </row>
    <row r="312" spans="1:14" x14ac:dyDescent="0.25">
      <c r="A312">
        <v>6</v>
      </c>
      <c r="B312" t="s">
        <v>75</v>
      </c>
      <c r="C312" t="s">
        <v>81</v>
      </c>
      <c r="D312" s="2">
        <v>42816</v>
      </c>
      <c r="E312">
        <v>300</v>
      </c>
      <c r="F312">
        <v>64</v>
      </c>
      <c r="G312">
        <v>3</v>
      </c>
      <c r="H312">
        <v>3</v>
      </c>
      <c r="I312">
        <v>133</v>
      </c>
      <c r="J312">
        <v>310</v>
      </c>
      <c r="K312">
        <v>33</v>
      </c>
      <c r="L312" s="4" t="s">
        <v>88</v>
      </c>
      <c r="M312" t="s">
        <v>89</v>
      </c>
      <c r="N312" t="s">
        <v>90</v>
      </c>
    </row>
    <row r="313" spans="1:14" x14ac:dyDescent="0.25">
      <c r="A313">
        <v>6</v>
      </c>
      <c r="B313" t="s">
        <v>73</v>
      </c>
      <c r="C313" t="s">
        <v>81</v>
      </c>
      <c r="D313" s="2">
        <v>42816</v>
      </c>
      <c r="E313">
        <v>300</v>
      </c>
      <c r="F313">
        <v>64</v>
      </c>
      <c r="G313">
        <v>3</v>
      </c>
      <c r="H313">
        <v>3</v>
      </c>
      <c r="I313">
        <v>133</v>
      </c>
      <c r="J313">
        <v>310</v>
      </c>
      <c r="K313">
        <v>1</v>
      </c>
      <c r="L313" s="4" t="s">
        <v>91</v>
      </c>
      <c r="M313" t="s">
        <v>92</v>
      </c>
      <c r="N313"/>
    </row>
    <row r="314" spans="1:14" x14ac:dyDescent="0.25">
      <c r="A314">
        <v>6</v>
      </c>
      <c r="B314" t="s">
        <v>31</v>
      </c>
      <c r="C314" t="s">
        <v>81</v>
      </c>
      <c r="D314" s="2">
        <v>42816</v>
      </c>
      <c r="E314">
        <v>100</v>
      </c>
      <c r="F314">
        <v>64</v>
      </c>
      <c r="G314">
        <v>3</v>
      </c>
      <c r="H314">
        <v>3</v>
      </c>
      <c r="I314">
        <v>133</v>
      </c>
      <c r="J314">
        <v>310</v>
      </c>
      <c r="K314">
        <v>17</v>
      </c>
      <c r="L314" s="4" t="s">
        <v>103</v>
      </c>
      <c r="M314" t="s">
        <v>104</v>
      </c>
      <c r="N314"/>
    </row>
    <row r="315" spans="1:14" x14ac:dyDescent="0.25">
      <c r="A315">
        <v>6</v>
      </c>
      <c r="B315" t="s">
        <v>32</v>
      </c>
      <c r="C315" t="s">
        <v>81</v>
      </c>
      <c r="D315" s="2">
        <v>42816</v>
      </c>
      <c r="E315">
        <v>100</v>
      </c>
      <c r="F315">
        <v>64</v>
      </c>
      <c r="G315">
        <v>3</v>
      </c>
      <c r="H315">
        <v>3</v>
      </c>
      <c r="I315">
        <v>133</v>
      </c>
      <c r="J315">
        <v>310</v>
      </c>
      <c r="K315">
        <v>85</v>
      </c>
      <c r="L315" t="s">
        <v>115</v>
      </c>
      <c r="M315" t="s">
        <v>116</v>
      </c>
      <c r="N315" t="s">
        <v>117</v>
      </c>
    </row>
    <row r="316" spans="1:14" x14ac:dyDescent="0.25">
      <c r="A316">
        <v>6</v>
      </c>
      <c r="B316" t="s">
        <v>34</v>
      </c>
      <c r="C316" t="s">
        <v>81</v>
      </c>
      <c r="D316" s="2">
        <v>42816</v>
      </c>
      <c r="E316">
        <v>100</v>
      </c>
      <c r="F316">
        <v>64</v>
      </c>
      <c r="G316">
        <v>3</v>
      </c>
      <c r="H316">
        <v>3</v>
      </c>
      <c r="I316">
        <v>133</v>
      </c>
      <c r="J316">
        <v>310</v>
      </c>
      <c r="K316">
        <v>44</v>
      </c>
      <c r="L316" t="s">
        <v>115</v>
      </c>
      <c r="M316" t="s">
        <v>116</v>
      </c>
      <c r="N316" t="s">
        <v>117</v>
      </c>
    </row>
    <row r="317" spans="1:14" x14ac:dyDescent="0.25">
      <c r="A317">
        <v>6</v>
      </c>
      <c r="B317" t="s">
        <v>72</v>
      </c>
      <c r="C317" t="s">
        <v>81</v>
      </c>
      <c r="D317" s="2">
        <v>42816</v>
      </c>
      <c r="E317">
        <v>300</v>
      </c>
      <c r="F317">
        <v>64</v>
      </c>
      <c r="G317">
        <v>3</v>
      </c>
      <c r="H317">
        <v>3</v>
      </c>
      <c r="I317">
        <v>133</v>
      </c>
      <c r="J317">
        <v>310</v>
      </c>
      <c r="K317">
        <v>127</v>
      </c>
      <c r="L317" t="s">
        <v>115</v>
      </c>
      <c r="M317" t="s">
        <v>116</v>
      </c>
      <c r="N317" t="s">
        <v>117</v>
      </c>
    </row>
    <row r="318" spans="1:14" x14ac:dyDescent="0.25">
      <c r="A318">
        <v>6</v>
      </c>
      <c r="B318" t="s">
        <v>40</v>
      </c>
      <c r="C318" t="s">
        <v>81</v>
      </c>
      <c r="D318" s="2">
        <v>42816</v>
      </c>
      <c r="E318">
        <v>100</v>
      </c>
      <c r="F318">
        <v>64</v>
      </c>
      <c r="G318">
        <v>3</v>
      </c>
      <c r="H318">
        <v>3</v>
      </c>
      <c r="I318">
        <v>133</v>
      </c>
      <c r="J318">
        <v>310</v>
      </c>
      <c r="K318">
        <v>2</v>
      </c>
      <c r="L318" s="4" t="s">
        <v>82</v>
      </c>
      <c r="M318" t="s">
        <v>127</v>
      </c>
      <c r="N318"/>
    </row>
    <row r="319" spans="1:14" x14ac:dyDescent="0.25">
      <c r="A319">
        <v>6</v>
      </c>
      <c r="B319" t="s">
        <v>76</v>
      </c>
      <c r="C319" t="s">
        <v>81</v>
      </c>
      <c r="D319" s="2">
        <v>42816</v>
      </c>
      <c r="E319">
        <v>300</v>
      </c>
      <c r="F319">
        <v>64</v>
      </c>
      <c r="G319">
        <v>3</v>
      </c>
      <c r="H319">
        <v>3</v>
      </c>
      <c r="I319">
        <v>133</v>
      </c>
      <c r="J319">
        <v>310</v>
      </c>
      <c r="K319">
        <v>1</v>
      </c>
      <c r="L319" s="4" t="s">
        <v>103</v>
      </c>
      <c r="M319" t="s">
        <v>128</v>
      </c>
      <c r="N319"/>
    </row>
    <row r="320" spans="1:14" x14ac:dyDescent="0.25">
      <c r="A320" s="4">
        <v>1</v>
      </c>
      <c r="B320" s="4" t="s">
        <v>77</v>
      </c>
      <c r="C320" s="4"/>
      <c r="D320" s="4"/>
      <c r="E320" s="4"/>
      <c r="F320" s="4"/>
      <c r="G320" s="4"/>
      <c r="H320" s="4"/>
      <c r="I320" s="4"/>
      <c r="J320" s="4"/>
      <c r="K320" s="4"/>
      <c r="L320" s="4" t="s">
        <v>207</v>
      </c>
      <c r="M320" s="4"/>
      <c r="N320"/>
    </row>
  </sheetData>
  <sortState xmlns:xlrd2="http://schemas.microsoft.com/office/spreadsheetml/2017/richdata2" ref="A2:N320">
    <sortCondition ref="C2:C320"/>
    <sortCondition ref="D2:D32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231D-C602-4406-8412-5BA27E196DEC}">
  <dimension ref="A1:U320"/>
  <sheetViews>
    <sheetView tabSelected="1" zoomScale="90" zoomScaleNormal="90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2" width="9.140625" style="9"/>
    <col min="3" max="3" width="9.5703125" style="9" customWidth="1"/>
    <col min="4" max="4" width="11.7109375" style="9" bestFit="1" customWidth="1"/>
    <col min="5" max="5" width="14.28515625" style="9" customWidth="1"/>
    <col min="6" max="7" width="12" style="9" customWidth="1"/>
    <col min="8" max="8" width="11.5703125" style="9" customWidth="1"/>
    <col min="9" max="9" width="20.85546875" style="9" bestFit="1" customWidth="1"/>
    <col min="10" max="10" width="17" style="9" bestFit="1" customWidth="1"/>
    <col min="11" max="12" width="11.140625" style="9" bestFit="1" customWidth="1"/>
    <col min="13" max="13" width="12.7109375" style="41" bestFit="1" customWidth="1"/>
    <col min="14" max="14" width="14.5703125" style="9" bestFit="1" customWidth="1"/>
    <col min="15" max="15" width="10.7109375" style="9" bestFit="1" customWidth="1"/>
    <col min="16" max="16" width="12" style="9" bestFit="1" customWidth="1"/>
    <col min="17" max="17" width="20.85546875" style="12" bestFit="1" customWidth="1"/>
    <col min="18" max="18" width="15" style="12" bestFit="1" customWidth="1"/>
    <col min="19" max="19" width="22" style="12" bestFit="1" customWidth="1"/>
    <col min="20" max="20" width="11.28515625" style="12" bestFit="1" customWidth="1"/>
    <col min="21" max="21" width="25" style="9" bestFit="1" customWidth="1"/>
    <col min="22" max="22" width="36.85546875" style="9" customWidth="1"/>
    <col min="23" max="16384" width="9.140625" style="9"/>
  </cols>
  <sheetData>
    <row r="1" spans="1:21" s="8" customFormat="1" x14ac:dyDescent="0.25">
      <c r="A1" s="8" t="s">
        <v>259</v>
      </c>
      <c r="B1" s="8" t="s">
        <v>258</v>
      </c>
      <c r="C1" s="8" t="s">
        <v>257</v>
      </c>
      <c r="D1" s="8" t="s">
        <v>289</v>
      </c>
      <c r="E1" s="8" t="s">
        <v>260</v>
      </c>
      <c r="F1" s="8" t="s">
        <v>261</v>
      </c>
      <c r="G1" s="8" t="s">
        <v>262</v>
      </c>
      <c r="H1" s="8" t="s">
        <v>263</v>
      </c>
      <c r="I1" s="8" t="s">
        <v>264</v>
      </c>
      <c r="J1" s="8" t="s">
        <v>286</v>
      </c>
      <c r="K1" s="8" t="s">
        <v>265</v>
      </c>
      <c r="L1" s="8" t="s">
        <v>266</v>
      </c>
      <c r="M1" s="42" t="s">
        <v>309</v>
      </c>
      <c r="N1" s="8" t="s">
        <v>308</v>
      </c>
      <c r="O1" s="8" t="s">
        <v>267</v>
      </c>
      <c r="P1" s="8" t="s">
        <v>298</v>
      </c>
      <c r="Q1" s="8" t="s">
        <v>6</v>
      </c>
      <c r="R1" s="8" t="s">
        <v>241</v>
      </c>
      <c r="S1" s="8" t="s">
        <v>7</v>
      </c>
      <c r="T1" s="8" t="s">
        <v>8</v>
      </c>
      <c r="U1" s="8" t="s">
        <v>299</v>
      </c>
    </row>
    <row r="2" spans="1:21" x14ac:dyDescent="0.25">
      <c r="A2" s="9">
        <v>3</v>
      </c>
      <c r="B2" s="9" t="s">
        <v>28</v>
      </c>
      <c r="C2" s="9" t="s">
        <v>38</v>
      </c>
      <c r="D2" s="29">
        <v>8189700</v>
      </c>
      <c r="E2" s="10">
        <v>42808</v>
      </c>
      <c r="F2" s="9">
        <v>100</v>
      </c>
      <c r="G2" s="9">
        <v>64</v>
      </c>
      <c r="H2" s="9">
        <v>3</v>
      </c>
      <c r="I2" s="9">
        <v>7</v>
      </c>
      <c r="J2" s="9">
        <f>I2+H2</f>
        <v>10</v>
      </c>
      <c r="K2" s="9">
        <v>102</v>
      </c>
      <c r="L2" s="9">
        <v>304</v>
      </c>
      <c r="M2" s="41">
        <f>G2*N2/J2</f>
        <v>1612.8</v>
      </c>
      <c r="N2" s="9">
        <f>SUM(O$2:O$46)</f>
        <v>252</v>
      </c>
      <c r="O2" s="9">
        <v>11</v>
      </c>
      <c r="P2" s="41">
        <f>(G2*N2/7)*(O2/N2)</f>
        <v>100.57142857142857</v>
      </c>
      <c r="Q2" s="9" t="s">
        <v>171</v>
      </c>
      <c r="R2" s="11"/>
      <c r="S2" s="12" t="s">
        <v>178</v>
      </c>
      <c r="U2" s="9" t="str">
        <f t="shared" ref="U2:U19" si="0">_xlfn.TEXTJOIN(" ",TRUE,S2,T2)</f>
        <v>Ameletus</v>
      </c>
    </row>
    <row r="3" spans="1:21" x14ac:dyDescent="0.25">
      <c r="A3" s="9">
        <v>3</v>
      </c>
      <c r="B3" s="9" t="s">
        <v>43</v>
      </c>
      <c r="C3" s="9" t="s">
        <v>38</v>
      </c>
      <c r="D3" s="29">
        <v>8189700</v>
      </c>
      <c r="E3" s="10">
        <v>42808</v>
      </c>
      <c r="F3" s="9">
        <v>300</v>
      </c>
      <c r="G3" s="9">
        <v>64</v>
      </c>
      <c r="H3" s="9">
        <v>3</v>
      </c>
      <c r="I3" s="9">
        <v>7</v>
      </c>
      <c r="J3" s="9">
        <f t="shared" ref="J3:J66" si="1">I3+H3</f>
        <v>10</v>
      </c>
      <c r="K3" s="9">
        <v>102</v>
      </c>
      <c r="L3" s="9">
        <v>304</v>
      </c>
      <c r="M3" s="41">
        <f t="shared" ref="M3:M66" si="2">G3*N3/J3</f>
        <v>1612.8</v>
      </c>
      <c r="N3" s="9">
        <f t="shared" ref="N3:N46" si="3">SUM(O$2:O$46)</f>
        <v>252</v>
      </c>
      <c r="O3" s="9">
        <v>8</v>
      </c>
      <c r="P3" s="41">
        <f t="shared" ref="P3:P66" si="4">(G3*N3/7)*(O3/N3)</f>
        <v>73.142857142857139</v>
      </c>
      <c r="Q3" s="9" t="s">
        <v>171</v>
      </c>
      <c r="R3" s="11"/>
      <c r="S3" s="12" t="s">
        <v>178</v>
      </c>
      <c r="U3" s="9" t="str">
        <f t="shared" si="0"/>
        <v>Ameletus</v>
      </c>
    </row>
    <row r="4" spans="1:21" x14ac:dyDescent="0.25">
      <c r="A4" s="9">
        <v>5</v>
      </c>
      <c r="B4" s="9" t="s">
        <v>34</v>
      </c>
      <c r="C4" s="9" t="s">
        <v>38</v>
      </c>
      <c r="D4" s="29">
        <v>8189700</v>
      </c>
      <c r="E4" s="10">
        <v>42808</v>
      </c>
      <c r="F4" s="9">
        <v>100</v>
      </c>
      <c r="G4" s="9">
        <v>64</v>
      </c>
      <c r="H4" s="9">
        <v>3</v>
      </c>
      <c r="I4" s="9">
        <v>7</v>
      </c>
      <c r="J4" s="9">
        <f t="shared" si="1"/>
        <v>10</v>
      </c>
      <c r="K4" s="9">
        <v>102</v>
      </c>
      <c r="L4" s="9">
        <v>304</v>
      </c>
      <c r="M4" s="41">
        <f t="shared" si="2"/>
        <v>1612.8</v>
      </c>
      <c r="N4" s="9">
        <f t="shared" si="3"/>
        <v>252</v>
      </c>
      <c r="O4" s="9">
        <v>2</v>
      </c>
      <c r="P4" s="41">
        <f>(G4*N4/7)*(O4/N4)</f>
        <v>18.285714285714285</v>
      </c>
      <c r="Q4" s="9" t="s">
        <v>196</v>
      </c>
      <c r="R4" s="11"/>
      <c r="S4" s="12" t="s">
        <v>200</v>
      </c>
      <c r="U4" s="9" t="str">
        <f t="shared" si="0"/>
        <v>Argia</v>
      </c>
    </row>
    <row r="5" spans="1:21" x14ac:dyDescent="0.25">
      <c r="A5" s="9">
        <v>5</v>
      </c>
      <c r="B5" s="9" t="s">
        <v>41</v>
      </c>
      <c r="C5" s="9" t="s">
        <v>38</v>
      </c>
      <c r="D5" s="29">
        <v>8189700</v>
      </c>
      <c r="E5" s="10">
        <v>42808</v>
      </c>
      <c r="F5" s="9">
        <v>300</v>
      </c>
      <c r="G5" s="9">
        <v>64</v>
      </c>
      <c r="H5" s="9">
        <v>3</v>
      </c>
      <c r="I5" s="9">
        <v>7</v>
      </c>
      <c r="J5" s="9">
        <f t="shared" si="1"/>
        <v>10</v>
      </c>
      <c r="K5" s="9">
        <v>102</v>
      </c>
      <c r="L5" s="9">
        <v>304</v>
      </c>
      <c r="M5" s="41">
        <f t="shared" si="2"/>
        <v>1612.8</v>
      </c>
      <c r="N5" s="9">
        <f t="shared" si="3"/>
        <v>252</v>
      </c>
      <c r="O5" s="9">
        <v>6</v>
      </c>
      <c r="P5" s="41">
        <f t="shared" si="4"/>
        <v>54.857142857142854</v>
      </c>
      <c r="Q5" s="9" t="s">
        <v>196</v>
      </c>
      <c r="R5" s="11"/>
      <c r="S5" s="12" t="s">
        <v>200</v>
      </c>
      <c r="U5" s="9" t="str">
        <f t="shared" si="0"/>
        <v>Argia</v>
      </c>
    </row>
    <row r="6" spans="1:21" x14ac:dyDescent="0.25">
      <c r="A6" s="9">
        <v>3</v>
      </c>
      <c r="B6" s="9" t="s">
        <v>32</v>
      </c>
      <c r="C6" s="9" t="s">
        <v>38</v>
      </c>
      <c r="D6" s="29">
        <v>8189700</v>
      </c>
      <c r="E6" s="10">
        <v>42808</v>
      </c>
      <c r="F6" s="9">
        <v>100</v>
      </c>
      <c r="G6" s="9">
        <v>64</v>
      </c>
      <c r="H6" s="9">
        <v>3</v>
      </c>
      <c r="I6" s="9">
        <v>7</v>
      </c>
      <c r="J6" s="9">
        <f t="shared" si="1"/>
        <v>10</v>
      </c>
      <c r="K6" s="9">
        <v>102</v>
      </c>
      <c r="L6" s="9">
        <v>304</v>
      </c>
      <c r="M6" s="41">
        <f t="shared" si="2"/>
        <v>1612.8</v>
      </c>
      <c r="N6" s="9">
        <f t="shared" si="3"/>
        <v>252</v>
      </c>
      <c r="O6" s="9">
        <v>16</v>
      </c>
      <c r="P6" s="41">
        <f t="shared" si="4"/>
        <v>146.28571428571428</v>
      </c>
      <c r="Q6" s="9" t="s">
        <v>171</v>
      </c>
      <c r="R6" s="11"/>
      <c r="S6" s="12" t="s">
        <v>182</v>
      </c>
      <c r="U6" s="9" t="str">
        <f t="shared" si="0"/>
        <v>Baetis</v>
      </c>
    </row>
    <row r="7" spans="1:21" x14ac:dyDescent="0.25">
      <c r="A7" s="9">
        <v>3</v>
      </c>
      <c r="B7" s="9" t="s">
        <v>49</v>
      </c>
      <c r="C7" s="9" t="s">
        <v>38</v>
      </c>
      <c r="D7" s="29">
        <v>8189700</v>
      </c>
      <c r="E7" s="10">
        <v>42808</v>
      </c>
      <c r="F7" s="9">
        <v>300</v>
      </c>
      <c r="G7" s="9">
        <v>64</v>
      </c>
      <c r="H7" s="9">
        <v>3</v>
      </c>
      <c r="I7" s="9">
        <v>7</v>
      </c>
      <c r="J7" s="9">
        <f t="shared" si="1"/>
        <v>10</v>
      </c>
      <c r="K7" s="9">
        <v>102</v>
      </c>
      <c r="L7" s="9">
        <v>304</v>
      </c>
      <c r="M7" s="41">
        <f t="shared" si="2"/>
        <v>1612.8</v>
      </c>
      <c r="N7" s="9">
        <f t="shared" si="3"/>
        <v>252</v>
      </c>
      <c r="O7" s="9">
        <v>47</v>
      </c>
      <c r="P7" s="41">
        <f>(G7*N7/7)*(O7/N7)</f>
        <v>429.71428571428572</v>
      </c>
      <c r="Q7" s="9" t="s">
        <v>171</v>
      </c>
      <c r="R7" s="11"/>
      <c r="S7" s="12" t="s">
        <v>182</v>
      </c>
      <c r="U7" s="9" t="str">
        <f t="shared" si="0"/>
        <v>Baetis</v>
      </c>
    </row>
    <row r="8" spans="1:21" x14ac:dyDescent="0.25">
      <c r="A8" s="9">
        <v>7</v>
      </c>
      <c r="B8" s="9" t="s">
        <v>68</v>
      </c>
      <c r="C8" s="9" t="s">
        <v>38</v>
      </c>
      <c r="D8" s="29">
        <v>8189700</v>
      </c>
      <c r="E8" s="10">
        <v>42808</v>
      </c>
      <c r="F8" s="9">
        <v>300</v>
      </c>
      <c r="G8" s="9">
        <v>64</v>
      </c>
      <c r="H8" s="9">
        <v>3</v>
      </c>
      <c r="I8" s="9">
        <v>7</v>
      </c>
      <c r="J8" s="9">
        <f t="shared" si="1"/>
        <v>10</v>
      </c>
      <c r="K8" s="9">
        <v>102</v>
      </c>
      <c r="L8" s="9">
        <v>304</v>
      </c>
      <c r="M8" s="41">
        <f t="shared" si="2"/>
        <v>1612.8</v>
      </c>
      <c r="N8" s="9">
        <f t="shared" si="3"/>
        <v>252</v>
      </c>
      <c r="O8" s="9">
        <v>1</v>
      </c>
      <c r="P8" s="41">
        <f t="shared" si="4"/>
        <v>9.1428571428571423</v>
      </c>
      <c r="Q8" s="12" t="s">
        <v>242</v>
      </c>
      <c r="R8" s="11" t="s">
        <v>233</v>
      </c>
      <c r="S8" s="12" t="s">
        <v>89</v>
      </c>
      <c r="T8" s="12" t="s">
        <v>246</v>
      </c>
      <c r="U8" s="9" t="str">
        <f t="shared" si="0"/>
        <v>Bithynia tentaculata</v>
      </c>
    </row>
    <row r="9" spans="1:21" x14ac:dyDescent="0.25">
      <c r="A9" s="9">
        <v>5</v>
      </c>
      <c r="B9" s="9" t="s">
        <v>43</v>
      </c>
      <c r="C9" s="9" t="s">
        <v>38</v>
      </c>
      <c r="D9" s="29">
        <v>8189700</v>
      </c>
      <c r="E9" s="10">
        <v>42808</v>
      </c>
      <c r="F9" s="9">
        <v>300</v>
      </c>
      <c r="G9" s="9">
        <v>64</v>
      </c>
      <c r="H9" s="9">
        <v>3</v>
      </c>
      <c r="I9" s="9">
        <v>7</v>
      </c>
      <c r="J9" s="9">
        <f t="shared" si="1"/>
        <v>10</v>
      </c>
      <c r="K9" s="9">
        <v>102</v>
      </c>
      <c r="L9" s="9">
        <v>304</v>
      </c>
      <c r="M9" s="41">
        <f t="shared" si="2"/>
        <v>1612.8</v>
      </c>
      <c r="N9" s="9">
        <f t="shared" si="3"/>
        <v>252</v>
      </c>
      <c r="O9" s="9">
        <v>5</v>
      </c>
      <c r="P9" s="41">
        <f t="shared" si="4"/>
        <v>45.714285714285708</v>
      </c>
      <c r="Q9" s="9" t="s">
        <v>196</v>
      </c>
      <c r="R9" s="11"/>
      <c r="S9" s="12" t="s">
        <v>197</v>
      </c>
      <c r="U9" s="9" t="str">
        <f t="shared" si="0"/>
        <v>Brechmorhoga</v>
      </c>
    </row>
    <row r="10" spans="1:21" x14ac:dyDescent="0.25">
      <c r="A10" s="9">
        <v>3</v>
      </c>
      <c r="B10" s="9" t="s">
        <v>31</v>
      </c>
      <c r="C10" s="9" t="s">
        <v>38</v>
      </c>
      <c r="D10" s="29">
        <v>8189700</v>
      </c>
      <c r="E10" s="10">
        <v>42808</v>
      </c>
      <c r="F10" s="9">
        <v>100</v>
      </c>
      <c r="G10" s="9">
        <v>64</v>
      </c>
      <c r="H10" s="9">
        <v>3</v>
      </c>
      <c r="I10" s="9">
        <v>7</v>
      </c>
      <c r="J10" s="9">
        <f t="shared" si="1"/>
        <v>10</v>
      </c>
      <c r="K10" s="9">
        <v>102</v>
      </c>
      <c r="L10" s="9">
        <v>304</v>
      </c>
      <c r="M10" s="41">
        <f t="shared" si="2"/>
        <v>1612.8</v>
      </c>
      <c r="N10" s="9">
        <f t="shared" si="3"/>
        <v>252</v>
      </c>
      <c r="O10" s="9">
        <v>6</v>
      </c>
      <c r="P10" s="41">
        <f t="shared" si="4"/>
        <v>54.857142857142854</v>
      </c>
      <c r="Q10" s="9" t="s">
        <v>171</v>
      </c>
      <c r="R10" s="11"/>
      <c r="S10" s="12" t="s">
        <v>181</v>
      </c>
      <c r="U10" s="9" t="str">
        <f t="shared" si="0"/>
        <v>Camelobaetidius</v>
      </c>
    </row>
    <row r="11" spans="1:21" x14ac:dyDescent="0.25">
      <c r="A11" s="9">
        <v>3</v>
      </c>
      <c r="B11" s="9" t="s">
        <v>41</v>
      </c>
      <c r="C11" s="9" t="s">
        <v>38</v>
      </c>
      <c r="D11" s="29">
        <v>8189700</v>
      </c>
      <c r="E11" s="10">
        <v>42808</v>
      </c>
      <c r="F11" s="9">
        <v>300</v>
      </c>
      <c r="G11" s="9">
        <v>64</v>
      </c>
      <c r="H11" s="9">
        <v>3</v>
      </c>
      <c r="I11" s="9">
        <v>7</v>
      </c>
      <c r="J11" s="9">
        <f t="shared" si="1"/>
        <v>10</v>
      </c>
      <c r="K11" s="9">
        <v>102</v>
      </c>
      <c r="L11" s="9">
        <v>304</v>
      </c>
      <c r="M11" s="41">
        <f t="shared" si="2"/>
        <v>1612.8</v>
      </c>
      <c r="N11" s="9">
        <f t="shared" si="3"/>
        <v>252</v>
      </c>
      <c r="O11" s="9">
        <v>8</v>
      </c>
      <c r="P11" s="41">
        <f t="shared" si="4"/>
        <v>73.142857142857139</v>
      </c>
      <c r="Q11" s="9" t="s">
        <v>171</v>
      </c>
      <c r="R11" s="11"/>
      <c r="S11" s="12" t="s">
        <v>181</v>
      </c>
      <c r="U11" s="9" t="str">
        <f t="shared" si="0"/>
        <v>Camelobaetidius</v>
      </c>
    </row>
    <row r="12" spans="1:21" x14ac:dyDescent="0.25">
      <c r="A12" s="9">
        <v>3</v>
      </c>
      <c r="B12" s="9" t="s">
        <v>27</v>
      </c>
      <c r="C12" s="9" t="s">
        <v>38</v>
      </c>
      <c r="D12" s="29">
        <v>8189700</v>
      </c>
      <c r="E12" s="10">
        <v>42808</v>
      </c>
      <c r="F12" s="9">
        <v>100</v>
      </c>
      <c r="G12" s="9">
        <v>64</v>
      </c>
      <c r="H12" s="9">
        <v>3</v>
      </c>
      <c r="I12" s="9">
        <v>7</v>
      </c>
      <c r="J12" s="9">
        <f t="shared" si="1"/>
        <v>10</v>
      </c>
      <c r="K12" s="9">
        <v>102</v>
      </c>
      <c r="L12" s="9">
        <v>304</v>
      </c>
      <c r="M12" s="41">
        <f t="shared" si="2"/>
        <v>1612.8</v>
      </c>
      <c r="N12" s="9">
        <f t="shared" si="3"/>
        <v>252</v>
      </c>
      <c r="O12" s="9">
        <v>15</v>
      </c>
      <c r="P12" s="41">
        <f t="shared" si="4"/>
        <v>137.14285714285714</v>
      </c>
      <c r="Q12" s="9" t="s">
        <v>171</v>
      </c>
      <c r="R12" s="11"/>
      <c r="S12" s="12" t="s">
        <v>177</v>
      </c>
      <c r="U12" s="9" t="str">
        <f t="shared" si="0"/>
        <v>Cercobrachys</v>
      </c>
    </row>
    <row r="13" spans="1:21" x14ac:dyDescent="0.25">
      <c r="A13" s="9">
        <v>3</v>
      </c>
      <c r="B13" s="9" t="s">
        <v>40</v>
      </c>
      <c r="C13" s="9" t="s">
        <v>38</v>
      </c>
      <c r="D13" s="29">
        <v>8189700</v>
      </c>
      <c r="E13" s="10">
        <v>42808</v>
      </c>
      <c r="F13" s="9">
        <v>300</v>
      </c>
      <c r="G13" s="9">
        <v>64</v>
      </c>
      <c r="H13" s="9">
        <v>3</v>
      </c>
      <c r="I13" s="9">
        <v>7</v>
      </c>
      <c r="J13" s="9">
        <f t="shared" si="1"/>
        <v>10</v>
      </c>
      <c r="K13" s="9">
        <v>102</v>
      </c>
      <c r="L13" s="9">
        <v>304</v>
      </c>
      <c r="M13" s="41">
        <f t="shared" si="2"/>
        <v>1612.8</v>
      </c>
      <c r="N13" s="9">
        <f t="shared" si="3"/>
        <v>252</v>
      </c>
      <c r="O13" s="9">
        <v>2</v>
      </c>
      <c r="P13" s="41">
        <f t="shared" si="4"/>
        <v>18.285714285714285</v>
      </c>
      <c r="Q13" s="9" t="s">
        <v>171</v>
      </c>
      <c r="R13" s="11"/>
      <c r="S13" s="12" t="s">
        <v>177</v>
      </c>
      <c r="U13" s="9" t="str">
        <f t="shared" si="0"/>
        <v>Cercobrachys</v>
      </c>
    </row>
    <row r="14" spans="1:21" x14ac:dyDescent="0.25">
      <c r="A14" s="9">
        <v>1</v>
      </c>
      <c r="B14" s="9" t="s">
        <v>13</v>
      </c>
      <c r="C14" s="9" t="s">
        <v>38</v>
      </c>
      <c r="D14" s="29">
        <v>8189700</v>
      </c>
      <c r="E14" s="10">
        <v>42808</v>
      </c>
      <c r="F14" s="9">
        <v>100</v>
      </c>
      <c r="G14" s="9">
        <v>64</v>
      </c>
      <c r="H14" s="9">
        <v>3</v>
      </c>
      <c r="I14" s="9">
        <v>7</v>
      </c>
      <c r="J14" s="9">
        <f t="shared" si="1"/>
        <v>10</v>
      </c>
      <c r="K14" s="9">
        <v>102</v>
      </c>
      <c r="L14" s="9">
        <v>304</v>
      </c>
      <c r="M14" s="41">
        <f t="shared" si="2"/>
        <v>1612.8</v>
      </c>
      <c r="N14" s="9">
        <f t="shared" si="3"/>
        <v>252</v>
      </c>
      <c r="O14" s="9">
        <v>8</v>
      </c>
      <c r="P14" s="41">
        <f t="shared" si="4"/>
        <v>73.142857142857139</v>
      </c>
      <c r="Q14" s="9" t="s">
        <v>135</v>
      </c>
      <c r="R14" s="11"/>
      <c r="S14" s="12" t="s">
        <v>136</v>
      </c>
      <c r="U14" s="9" t="str">
        <f t="shared" si="0"/>
        <v>Cheumatopsyche</v>
      </c>
    </row>
    <row r="15" spans="1:21" x14ac:dyDescent="0.25">
      <c r="A15" s="9">
        <v>1</v>
      </c>
      <c r="B15" s="9" t="s">
        <v>34</v>
      </c>
      <c r="C15" s="9" t="s">
        <v>38</v>
      </c>
      <c r="D15" s="29">
        <v>8189700</v>
      </c>
      <c r="E15" s="10">
        <v>42808</v>
      </c>
      <c r="F15" s="9">
        <v>100</v>
      </c>
      <c r="G15" s="9">
        <v>64</v>
      </c>
      <c r="H15" s="9">
        <v>3</v>
      </c>
      <c r="I15" s="9">
        <v>7</v>
      </c>
      <c r="J15" s="9">
        <f t="shared" si="1"/>
        <v>10</v>
      </c>
      <c r="K15" s="9">
        <v>102</v>
      </c>
      <c r="L15" s="9">
        <v>304</v>
      </c>
      <c r="M15" s="41">
        <f t="shared" si="2"/>
        <v>1612.8</v>
      </c>
      <c r="N15" s="9">
        <f t="shared" si="3"/>
        <v>252</v>
      </c>
      <c r="O15" s="9">
        <v>1</v>
      </c>
      <c r="P15" s="41">
        <f t="shared" si="4"/>
        <v>9.1428571428571423</v>
      </c>
      <c r="Q15" s="9" t="s">
        <v>135</v>
      </c>
      <c r="R15" s="11"/>
      <c r="S15" s="12" t="s">
        <v>136</v>
      </c>
      <c r="U15" s="9" t="str">
        <f t="shared" si="0"/>
        <v>Cheumatopsyche</v>
      </c>
    </row>
    <row r="16" spans="1:21" x14ac:dyDescent="0.25">
      <c r="A16" s="9">
        <v>1</v>
      </c>
      <c r="B16" s="9" t="s">
        <v>40</v>
      </c>
      <c r="C16" s="9" t="s">
        <v>38</v>
      </c>
      <c r="D16" s="29">
        <v>8189700</v>
      </c>
      <c r="E16" s="10">
        <v>42808</v>
      </c>
      <c r="F16" s="9">
        <v>300</v>
      </c>
      <c r="G16" s="9">
        <v>64</v>
      </c>
      <c r="H16" s="9">
        <v>3</v>
      </c>
      <c r="I16" s="9">
        <v>7</v>
      </c>
      <c r="J16" s="9">
        <f t="shared" si="1"/>
        <v>10</v>
      </c>
      <c r="K16" s="9">
        <v>102</v>
      </c>
      <c r="L16" s="9">
        <v>304</v>
      </c>
      <c r="M16" s="41">
        <f t="shared" si="2"/>
        <v>1612.8</v>
      </c>
      <c r="N16" s="9">
        <f t="shared" si="3"/>
        <v>252</v>
      </c>
      <c r="O16" s="9">
        <v>1</v>
      </c>
      <c r="P16" s="41">
        <f t="shared" si="4"/>
        <v>9.1428571428571423</v>
      </c>
      <c r="Q16" s="9" t="s">
        <v>135</v>
      </c>
      <c r="R16" s="11"/>
      <c r="S16" s="12" t="s">
        <v>136</v>
      </c>
      <c r="U16" s="9" t="str">
        <f t="shared" si="0"/>
        <v>Cheumatopsyche</v>
      </c>
    </row>
    <row r="17" spans="1:21" x14ac:dyDescent="0.25">
      <c r="A17" s="9">
        <v>1</v>
      </c>
      <c r="B17" s="9" t="s">
        <v>31</v>
      </c>
      <c r="C17" s="9" t="s">
        <v>38</v>
      </c>
      <c r="D17" s="29">
        <v>8189700</v>
      </c>
      <c r="E17" s="10">
        <v>42808</v>
      </c>
      <c r="F17" s="9">
        <v>100</v>
      </c>
      <c r="G17" s="9">
        <v>64</v>
      </c>
      <c r="H17" s="9">
        <v>3</v>
      </c>
      <c r="I17" s="9">
        <v>7</v>
      </c>
      <c r="J17" s="9">
        <f t="shared" si="1"/>
        <v>10</v>
      </c>
      <c r="K17" s="9">
        <v>102</v>
      </c>
      <c r="L17" s="9">
        <v>304</v>
      </c>
      <c r="M17" s="41">
        <f t="shared" si="2"/>
        <v>1612.8</v>
      </c>
      <c r="N17" s="9">
        <f t="shared" si="3"/>
        <v>252</v>
      </c>
      <c r="O17" s="9">
        <v>1</v>
      </c>
      <c r="P17" s="41">
        <f t="shared" si="4"/>
        <v>9.1428571428571423</v>
      </c>
      <c r="Q17" s="9" t="s">
        <v>135</v>
      </c>
      <c r="R17" s="11"/>
      <c r="S17" s="12" t="s">
        <v>143</v>
      </c>
      <c r="U17" s="9" t="str">
        <f t="shared" si="0"/>
        <v>Chimarra</v>
      </c>
    </row>
    <row r="18" spans="1:21" x14ac:dyDescent="0.25">
      <c r="A18" s="9">
        <v>7</v>
      </c>
      <c r="B18" s="9" t="s">
        <v>67</v>
      </c>
      <c r="C18" s="9" t="s">
        <v>38</v>
      </c>
      <c r="D18" s="29">
        <v>8189700</v>
      </c>
      <c r="E18" s="10">
        <v>42808</v>
      </c>
      <c r="F18" s="9">
        <v>300</v>
      </c>
      <c r="G18" s="9">
        <v>64</v>
      </c>
      <c r="H18" s="9">
        <v>3</v>
      </c>
      <c r="I18" s="9">
        <v>7</v>
      </c>
      <c r="J18" s="9">
        <f t="shared" si="1"/>
        <v>10</v>
      </c>
      <c r="K18" s="9">
        <v>102</v>
      </c>
      <c r="L18" s="9">
        <v>304</v>
      </c>
      <c r="M18" s="41">
        <f t="shared" si="2"/>
        <v>1612.8</v>
      </c>
      <c r="N18" s="9">
        <f t="shared" si="3"/>
        <v>252</v>
      </c>
      <c r="O18" s="9">
        <v>1</v>
      </c>
      <c r="P18" s="41">
        <f t="shared" si="4"/>
        <v>9.1428571428571423</v>
      </c>
      <c r="Q18" s="9" t="s">
        <v>94</v>
      </c>
      <c r="R18" s="11"/>
      <c r="S18" s="12" t="s">
        <v>95</v>
      </c>
      <c r="U18" s="9" t="str">
        <f t="shared" si="0"/>
        <v>Corbicula</v>
      </c>
    </row>
    <row r="19" spans="1:21" x14ac:dyDescent="0.25">
      <c r="A19" s="9">
        <v>5</v>
      </c>
      <c r="B19" s="9" t="s">
        <v>64</v>
      </c>
      <c r="C19" s="9" t="s">
        <v>38</v>
      </c>
      <c r="D19" s="29">
        <v>8189700</v>
      </c>
      <c r="E19" s="10">
        <v>42808</v>
      </c>
      <c r="F19" s="9">
        <v>100</v>
      </c>
      <c r="G19" s="9">
        <v>64</v>
      </c>
      <c r="H19" s="9">
        <v>3</v>
      </c>
      <c r="I19" s="9">
        <v>7</v>
      </c>
      <c r="J19" s="9">
        <f t="shared" si="1"/>
        <v>10</v>
      </c>
      <c r="K19" s="9">
        <v>102</v>
      </c>
      <c r="L19" s="9">
        <v>304</v>
      </c>
      <c r="M19" s="41">
        <f t="shared" si="2"/>
        <v>1612.8</v>
      </c>
      <c r="N19" s="9">
        <f t="shared" si="3"/>
        <v>252</v>
      </c>
      <c r="O19" s="9">
        <v>2</v>
      </c>
      <c r="P19" s="41">
        <f t="shared" si="4"/>
        <v>18.285714285714285</v>
      </c>
      <c r="Q19" s="9" t="s">
        <v>207</v>
      </c>
      <c r="R19" s="11"/>
      <c r="S19" s="12" t="s">
        <v>220</v>
      </c>
      <c r="U19" s="9" t="str">
        <f t="shared" si="0"/>
        <v>Dubiraphia</v>
      </c>
    </row>
    <row r="20" spans="1:21" x14ac:dyDescent="0.25">
      <c r="A20" s="9">
        <v>3</v>
      </c>
      <c r="B20" s="9" t="s">
        <v>51</v>
      </c>
      <c r="C20" s="9" t="s">
        <v>38</v>
      </c>
      <c r="D20" s="29">
        <v>8189700</v>
      </c>
      <c r="E20" s="10">
        <v>42808</v>
      </c>
      <c r="F20" s="9">
        <v>300</v>
      </c>
      <c r="G20" s="9">
        <v>64</v>
      </c>
      <c r="H20" s="9">
        <v>3</v>
      </c>
      <c r="I20" s="9">
        <v>7</v>
      </c>
      <c r="J20" s="9">
        <f t="shared" si="1"/>
        <v>10</v>
      </c>
      <c r="K20" s="9">
        <v>102</v>
      </c>
      <c r="L20" s="9">
        <v>304</v>
      </c>
      <c r="M20" s="41">
        <f t="shared" si="2"/>
        <v>1612.8</v>
      </c>
      <c r="N20" s="9">
        <f t="shared" si="3"/>
        <v>252</v>
      </c>
      <c r="O20" s="9">
        <v>1</v>
      </c>
      <c r="P20" s="41">
        <f t="shared" si="4"/>
        <v>9.1428571428571423</v>
      </c>
      <c r="Q20" s="9" t="s">
        <v>171</v>
      </c>
      <c r="R20" s="11"/>
      <c r="U20" s="9" t="s">
        <v>171</v>
      </c>
    </row>
    <row r="21" spans="1:21" x14ac:dyDescent="0.25">
      <c r="A21" s="9">
        <v>5</v>
      </c>
      <c r="B21" s="9" t="s">
        <v>37</v>
      </c>
      <c r="C21" s="9" t="s">
        <v>38</v>
      </c>
      <c r="D21" s="29">
        <v>8189700</v>
      </c>
      <c r="E21" s="10">
        <v>42808</v>
      </c>
      <c r="F21" s="9">
        <v>100</v>
      </c>
      <c r="G21" s="9">
        <v>64</v>
      </c>
      <c r="H21" s="9">
        <v>3</v>
      </c>
      <c r="I21" s="9">
        <v>7</v>
      </c>
      <c r="J21" s="9">
        <f t="shared" si="1"/>
        <v>10</v>
      </c>
      <c r="K21" s="9">
        <v>102</v>
      </c>
      <c r="L21" s="9">
        <v>304</v>
      </c>
      <c r="M21" s="41">
        <f t="shared" si="2"/>
        <v>1612.8</v>
      </c>
      <c r="N21" s="9">
        <f t="shared" si="3"/>
        <v>252</v>
      </c>
      <c r="O21" s="9">
        <v>6</v>
      </c>
      <c r="P21" s="41">
        <f t="shared" si="4"/>
        <v>54.857142857142854</v>
      </c>
      <c r="Q21" s="9" t="s">
        <v>196</v>
      </c>
      <c r="R21" s="11"/>
      <c r="S21" s="12" t="s">
        <v>199</v>
      </c>
      <c r="U21" s="9" t="str">
        <f t="shared" ref="U21:U52" si="5">_xlfn.TEXTJOIN(" ",TRUE,S21,T21)</f>
        <v>Erpetogomphus</v>
      </c>
    </row>
    <row r="22" spans="1:21" x14ac:dyDescent="0.25">
      <c r="A22" s="9">
        <v>5</v>
      </c>
      <c r="B22" s="9" t="s">
        <v>40</v>
      </c>
      <c r="C22" s="9" t="s">
        <v>38</v>
      </c>
      <c r="D22" s="29">
        <v>8189700</v>
      </c>
      <c r="E22" s="10">
        <v>42808</v>
      </c>
      <c r="F22" s="9">
        <v>300</v>
      </c>
      <c r="G22" s="9">
        <v>64</v>
      </c>
      <c r="H22" s="9">
        <v>3</v>
      </c>
      <c r="I22" s="9">
        <v>7</v>
      </c>
      <c r="J22" s="9">
        <f t="shared" si="1"/>
        <v>10</v>
      </c>
      <c r="K22" s="9">
        <v>102</v>
      </c>
      <c r="L22" s="9">
        <v>304</v>
      </c>
      <c r="M22" s="41">
        <f t="shared" si="2"/>
        <v>1612.8</v>
      </c>
      <c r="N22" s="9">
        <f t="shared" si="3"/>
        <v>252</v>
      </c>
      <c r="O22" s="9">
        <v>7</v>
      </c>
      <c r="P22" s="41">
        <f t="shared" si="4"/>
        <v>64</v>
      </c>
      <c r="Q22" s="9" t="s">
        <v>196</v>
      </c>
      <c r="R22" s="11"/>
      <c r="S22" s="12" t="s">
        <v>199</v>
      </c>
      <c r="U22" s="9" t="str">
        <f t="shared" si="5"/>
        <v>Erpetogomphus</v>
      </c>
    </row>
    <row r="23" spans="1:21" x14ac:dyDescent="0.25">
      <c r="A23" s="9">
        <v>3</v>
      </c>
      <c r="B23" s="9" t="s">
        <v>34</v>
      </c>
      <c r="C23" s="9" t="s">
        <v>38</v>
      </c>
      <c r="D23" s="29">
        <v>8189700</v>
      </c>
      <c r="E23" s="10">
        <v>42808</v>
      </c>
      <c r="F23" s="9">
        <v>300</v>
      </c>
      <c r="G23" s="9">
        <v>64</v>
      </c>
      <c r="H23" s="9">
        <v>3</v>
      </c>
      <c r="I23" s="9">
        <v>7</v>
      </c>
      <c r="J23" s="9">
        <f t="shared" si="1"/>
        <v>10</v>
      </c>
      <c r="K23" s="9">
        <v>102</v>
      </c>
      <c r="L23" s="9">
        <v>304</v>
      </c>
      <c r="M23" s="41">
        <f t="shared" si="2"/>
        <v>1612.8</v>
      </c>
      <c r="N23" s="9">
        <f t="shared" si="3"/>
        <v>252</v>
      </c>
      <c r="O23" s="9">
        <v>3</v>
      </c>
      <c r="P23" s="41">
        <f t="shared" si="4"/>
        <v>27.428571428571427</v>
      </c>
      <c r="Q23" s="9" t="s">
        <v>171</v>
      </c>
      <c r="R23" s="11"/>
      <c r="S23" s="12" t="s">
        <v>294</v>
      </c>
      <c r="U23" s="9" t="str">
        <f t="shared" si="5"/>
        <v>Isonychiidae</v>
      </c>
    </row>
    <row r="24" spans="1:21" x14ac:dyDescent="0.25">
      <c r="A24" s="9">
        <v>3</v>
      </c>
      <c r="B24" s="9" t="s">
        <v>37</v>
      </c>
      <c r="C24" s="9" t="s">
        <v>38</v>
      </c>
      <c r="D24" s="29">
        <v>8189700</v>
      </c>
      <c r="E24" s="10">
        <v>42808</v>
      </c>
      <c r="F24" s="9">
        <v>300</v>
      </c>
      <c r="G24" s="9">
        <v>64</v>
      </c>
      <c r="H24" s="9">
        <v>3</v>
      </c>
      <c r="I24" s="9">
        <v>7</v>
      </c>
      <c r="J24" s="9">
        <f t="shared" si="1"/>
        <v>10</v>
      </c>
      <c r="K24" s="9">
        <v>102</v>
      </c>
      <c r="L24" s="9">
        <v>304</v>
      </c>
      <c r="M24" s="41">
        <f t="shared" si="2"/>
        <v>1612.8</v>
      </c>
      <c r="N24" s="9">
        <f t="shared" si="3"/>
        <v>252</v>
      </c>
      <c r="O24" s="9">
        <v>21</v>
      </c>
      <c r="P24" s="41">
        <f t="shared" si="4"/>
        <v>192</v>
      </c>
      <c r="Q24" s="9" t="s">
        <v>171</v>
      </c>
      <c r="R24" s="11"/>
      <c r="S24" s="12" t="s">
        <v>184</v>
      </c>
      <c r="U24" s="9" t="str">
        <f t="shared" si="5"/>
        <v>Farrodes</v>
      </c>
    </row>
    <row r="25" spans="1:21" x14ac:dyDescent="0.25">
      <c r="A25" s="9">
        <v>7</v>
      </c>
      <c r="B25" s="9" t="s">
        <v>61</v>
      </c>
      <c r="C25" s="9" t="s">
        <v>38</v>
      </c>
      <c r="D25" s="29">
        <v>8189700</v>
      </c>
      <c r="E25" s="10">
        <v>42808</v>
      </c>
      <c r="F25" s="9">
        <v>100</v>
      </c>
      <c r="G25" s="9">
        <v>64</v>
      </c>
      <c r="H25" s="9">
        <v>3</v>
      </c>
      <c r="I25" s="9">
        <v>7</v>
      </c>
      <c r="J25" s="9">
        <f t="shared" si="1"/>
        <v>10</v>
      </c>
      <c r="K25" s="9">
        <v>102</v>
      </c>
      <c r="L25" s="9">
        <v>304</v>
      </c>
      <c r="M25" s="41">
        <f t="shared" si="2"/>
        <v>1612.8</v>
      </c>
      <c r="N25" s="9">
        <f t="shared" si="3"/>
        <v>252</v>
      </c>
      <c r="O25" s="9">
        <v>2</v>
      </c>
      <c r="P25" s="41">
        <f t="shared" si="4"/>
        <v>18.285714285714285</v>
      </c>
      <c r="Q25" s="12" t="s">
        <v>242</v>
      </c>
      <c r="R25" s="11" t="s">
        <v>234</v>
      </c>
      <c r="S25" s="12" t="s">
        <v>99</v>
      </c>
      <c r="T25" s="12" t="s">
        <v>247</v>
      </c>
      <c r="U25" s="9" t="str">
        <f t="shared" si="5"/>
        <v>Ferrissia rivularis</v>
      </c>
    </row>
    <row r="26" spans="1:21" x14ac:dyDescent="0.25">
      <c r="A26" s="9">
        <v>8</v>
      </c>
      <c r="B26" s="9" t="s">
        <v>37</v>
      </c>
      <c r="C26" s="9" t="s">
        <v>38</v>
      </c>
      <c r="D26" s="29">
        <v>8189700</v>
      </c>
      <c r="E26" s="10">
        <v>42808</v>
      </c>
      <c r="F26" s="9">
        <v>100</v>
      </c>
      <c r="G26" s="9">
        <v>64</v>
      </c>
      <c r="H26" s="9">
        <v>3</v>
      </c>
      <c r="I26" s="9">
        <v>7</v>
      </c>
      <c r="J26" s="9">
        <f t="shared" si="1"/>
        <v>10</v>
      </c>
      <c r="K26" s="9">
        <v>102</v>
      </c>
      <c r="L26" s="9">
        <v>304</v>
      </c>
      <c r="M26" s="41">
        <f t="shared" si="2"/>
        <v>1612.8</v>
      </c>
      <c r="N26" s="9">
        <f t="shared" si="3"/>
        <v>252</v>
      </c>
      <c r="O26" s="9">
        <v>2</v>
      </c>
      <c r="P26" s="41">
        <f t="shared" si="4"/>
        <v>18.285714285714285</v>
      </c>
      <c r="Q26" s="12" t="s">
        <v>11</v>
      </c>
      <c r="S26" s="12" t="s">
        <v>39</v>
      </c>
      <c r="U26" s="9" t="str">
        <f t="shared" si="5"/>
        <v>Gammarus</v>
      </c>
    </row>
    <row r="27" spans="1:21" x14ac:dyDescent="0.25">
      <c r="A27" s="9">
        <v>7</v>
      </c>
      <c r="B27" s="9" t="s">
        <v>64</v>
      </c>
      <c r="C27" s="9" t="s">
        <v>38</v>
      </c>
      <c r="D27" s="29">
        <v>8189700</v>
      </c>
      <c r="E27" s="10">
        <v>42808</v>
      </c>
      <c r="F27" s="9">
        <v>100</v>
      </c>
      <c r="G27" s="9">
        <v>64</v>
      </c>
      <c r="H27" s="9">
        <v>3</v>
      </c>
      <c r="I27" s="9">
        <v>7</v>
      </c>
      <c r="J27" s="9">
        <f t="shared" si="1"/>
        <v>10</v>
      </c>
      <c r="K27" s="9">
        <v>102</v>
      </c>
      <c r="L27" s="9">
        <v>304</v>
      </c>
      <c r="M27" s="41">
        <f t="shared" si="2"/>
        <v>1612.8</v>
      </c>
      <c r="N27" s="9">
        <f t="shared" si="3"/>
        <v>252</v>
      </c>
      <c r="O27" s="9">
        <v>1</v>
      </c>
      <c r="P27" s="41">
        <f t="shared" si="4"/>
        <v>9.1428571428571423</v>
      </c>
      <c r="Q27" s="12" t="s">
        <v>242</v>
      </c>
      <c r="R27" s="11" t="s">
        <v>235</v>
      </c>
      <c r="S27" s="12" t="s">
        <v>107</v>
      </c>
      <c r="T27" s="12" t="s">
        <v>248</v>
      </c>
      <c r="U27" s="9" t="str">
        <f t="shared" si="5"/>
        <v>Helicina orbiculata</v>
      </c>
    </row>
    <row r="28" spans="1:21" x14ac:dyDescent="0.25">
      <c r="A28" s="9">
        <v>8</v>
      </c>
      <c r="B28" s="9" t="s">
        <v>56</v>
      </c>
      <c r="C28" s="9" t="s">
        <v>38</v>
      </c>
      <c r="D28" s="29">
        <v>8189700</v>
      </c>
      <c r="E28" s="10">
        <v>42808</v>
      </c>
      <c r="F28" s="9">
        <v>300</v>
      </c>
      <c r="G28" s="9">
        <v>64</v>
      </c>
      <c r="H28" s="9">
        <v>3</v>
      </c>
      <c r="I28" s="9">
        <v>7</v>
      </c>
      <c r="J28" s="9">
        <f t="shared" si="1"/>
        <v>10</v>
      </c>
      <c r="K28" s="9">
        <v>102</v>
      </c>
      <c r="L28" s="9">
        <v>304</v>
      </c>
      <c r="M28" s="41">
        <f t="shared" si="2"/>
        <v>1612.8</v>
      </c>
      <c r="N28" s="9">
        <f t="shared" si="3"/>
        <v>252</v>
      </c>
      <c r="O28" s="9">
        <v>4</v>
      </c>
      <c r="P28" s="41">
        <f t="shared" si="4"/>
        <v>36.571428571428569</v>
      </c>
      <c r="Q28" s="12" t="s">
        <v>11</v>
      </c>
      <c r="S28" s="12" t="s">
        <v>12</v>
      </c>
      <c r="U28" s="9" t="str">
        <f t="shared" si="5"/>
        <v>Hyalella</v>
      </c>
    </row>
    <row r="29" spans="1:21" x14ac:dyDescent="0.25">
      <c r="A29" s="9">
        <v>1</v>
      </c>
      <c r="B29" s="9" t="s">
        <v>32</v>
      </c>
      <c r="C29" s="9" t="s">
        <v>38</v>
      </c>
      <c r="D29" s="29">
        <v>8189700</v>
      </c>
      <c r="E29" s="10">
        <v>42808</v>
      </c>
      <c r="F29" s="9">
        <v>100</v>
      </c>
      <c r="G29" s="9">
        <v>64</v>
      </c>
      <c r="H29" s="9">
        <v>3</v>
      </c>
      <c r="I29" s="9">
        <v>7</v>
      </c>
      <c r="J29" s="9">
        <f t="shared" si="1"/>
        <v>10</v>
      </c>
      <c r="K29" s="9">
        <v>102</v>
      </c>
      <c r="L29" s="9">
        <v>304</v>
      </c>
      <c r="M29" s="41">
        <f t="shared" si="2"/>
        <v>1612.8</v>
      </c>
      <c r="N29" s="9">
        <f t="shared" si="3"/>
        <v>252</v>
      </c>
      <c r="O29" s="9">
        <v>1</v>
      </c>
      <c r="P29" s="41">
        <f t="shared" si="4"/>
        <v>9.1428571428571423</v>
      </c>
      <c r="Q29" s="9" t="s">
        <v>135</v>
      </c>
      <c r="R29" s="11"/>
      <c r="S29" s="12" t="s">
        <v>144</v>
      </c>
      <c r="U29" s="9" t="str">
        <f t="shared" si="5"/>
        <v>Hydropsyche</v>
      </c>
    </row>
    <row r="30" spans="1:21" x14ac:dyDescent="0.25">
      <c r="A30" s="9">
        <v>3</v>
      </c>
      <c r="B30" s="9" t="s">
        <v>25</v>
      </c>
      <c r="C30" s="9" t="s">
        <v>38</v>
      </c>
      <c r="D30" s="29">
        <v>8189700</v>
      </c>
      <c r="E30" s="10">
        <v>42808</v>
      </c>
      <c r="F30" s="9">
        <v>100</v>
      </c>
      <c r="G30" s="9">
        <v>64</v>
      </c>
      <c r="H30" s="9">
        <v>3</v>
      </c>
      <c r="I30" s="9">
        <v>7</v>
      </c>
      <c r="J30" s="9">
        <f t="shared" si="1"/>
        <v>10</v>
      </c>
      <c r="K30" s="9">
        <v>102</v>
      </c>
      <c r="L30" s="9">
        <v>304</v>
      </c>
      <c r="M30" s="41">
        <f t="shared" si="2"/>
        <v>1612.8</v>
      </c>
      <c r="N30" s="9">
        <f t="shared" si="3"/>
        <v>252</v>
      </c>
      <c r="O30" s="9">
        <v>3</v>
      </c>
      <c r="P30" s="41">
        <f t="shared" si="4"/>
        <v>27.428571428571427</v>
      </c>
      <c r="Q30" s="9" t="s">
        <v>171</v>
      </c>
      <c r="R30" s="11"/>
      <c r="S30" s="12" t="s">
        <v>180</v>
      </c>
      <c r="U30" s="9" t="str">
        <f t="shared" si="5"/>
        <v>Isonychia</v>
      </c>
    </row>
    <row r="31" spans="1:21" x14ac:dyDescent="0.25">
      <c r="A31" s="9">
        <v>2</v>
      </c>
      <c r="B31" s="9" t="s">
        <v>31</v>
      </c>
      <c r="C31" s="9" t="s">
        <v>38</v>
      </c>
      <c r="D31" s="29">
        <v>8189700</v>
      </c>
      <c r="E31" s="10">
        <v>42808</v>
      </c>
      <c r="F31" s="9">
        <v>300</v>
      </c>
      <c r="G31" s="9">
        <v>64</v>
      </c>
      <c r="H31" s="9">
        <v>3</v>
      </c>
      <c r="I31" s="9">
        <v>7</v>
      </c>
      <c r="J31" s="9">
        <f t="shared" si="1"/>
        <v>10</v>
      </c>
      <c r="K31" s="9">
        <v>102</v>
      </c>
      <c r="L31" s="9">
        <v>304</v>
      </c>
      <c r="M31" s="41">
        <f t="shared" si="2"/>
        <v>1612.8</v>
      </c>
      <c r="N31" s="9">
        <f t="shared" si="3"/>
        <v>252</v>
      </c>
      <c r="O31" s="9">
        <v>1</v>
      </c>
      <c r="P31" s="41">
        <f t="shared" si="4"/>
        <v>9.1428571428571423</v>
      </c>
      <c r="Q31" s="9" t="s">
        <v>154</v>
      </c>
      <c r="R31" s="11"/>
      <c r="S31" s="12" t="s">
        <v>163</v>
      </c>
      <c r="U31" s="9" t="str">
        <f t="shared" si="5"/>
        <v>Lipogomphus</v>
      </c>
    </row>
    <row r="32" spans="1:21" x14ac:dyDescent="0.25">
      <c r="A32" s="9">
        <v>1</v>
      </c>
      <c r="B32" s="9" t="s">
        <v>80</v>
      </c>
      <c r="C32" s="9" t="s">
        <v>38</v>
      </c>
      <c r="D32" s="29">
        <v>8189700</v>
      </c>
      <c r="E32" s="10">
        <v>42808</v>
      </c>
      <c r="F32" s="9">
        <v>300</v>
      </c>
      <c r="G32" s="9">
        <v>64</v>
      </c>
      <c r="H32" s="9">
        <v>3</v>
      </c>
      <c r="I32" s="9">
        <v>7</v>
      </c>
      <c r="J32" s="9">
        <f t="shared" si="1"/>
        <v>10</v>
      </c>
      <c r="K32" s="9">
        <v>102</v>
      </c>
      <c r="L32" s="9">
        <v>304</v>
      </c>
      <c r="M32" s="41">
        <f t="shared" si="2"/>
        <v>1612.8</v>
      </c>
      <c r="N32" s="9">
        <f t="shared" si="3"/>
        <v>252</v>
      </c>
      <c r="O32" s="9">
        <v>2</v>
      </c>
      <c r="P32" s="41">
        <f t="shared" si="4"/>
        <v>18.285714285714285</v>
      </c>
      <c r="Q32" s="9" t="s">
        <v>207</v>
      </c>
      <c r="R32" s="11"/>
      <c r="S32" s="13" t="s">
        <v>243</v>
      </c>
      <c r="U32" s="9" t="str">
        <f t="shared" si="5"/>
        <v>Macrelmis</v>
      </c>
    </row>
    <row r="33" spans="1:21" x14ac:dyDescent="0.25">
      <c r="A33" s="9">
        <v>7</v>
      </c>
      <c r="B33" s="9" t="s">
        <v>60</v>
      </c>
      <c r="C33" s="9" t="s">
        <v>38</v>
      </c>
      <c r="D33" s="29">
        <v>8189700</v>
      </c>
      <c r="E33" s="10">
        <v>42808</v>
      </c>
      <c r="F33" s="9">
        <v>100</v>
      </c>
      <c r="G33" s="9">
        <v>64</v>
      </c>
      <c r="H33" s="9">
        <v>3</v>
      </c>
      <c r="I33" s="9">
        <v>7</v>
      </c>
      <c r="J33" s="9">
        <f t="shared" si="1"/>
        <v>10</v>
      </c>
      <c r="K33" s="9">
        <v>102</v>
      </c>
      <c r="L33" s="9">
        <v>304</v>
      </c>
      <c r="M33" s="41">
        <f t="shared" si="2"/>
        <v>1612.8</v>
      </c>
      <c r="N33" s="9">
        <f t="shared" si="3"/>
        <v>252</v>
      </c>
      <c r="O33" s="9">
        <v>11</v>
      </c>
      <c r="P33" s="41">
        <f t="shared" si="4"/>
        <v>100.57142857142857</v>
      </c>
      <c r="Q33" s="9" t="s">
        <v>115</v>
      </c>
      <c r="R33" s="11"/>
      <c r="S33" s="12" t="s">
        <v>116</v>
      </c>
      <c r="T33" s="12" t="s">
        <v>249</v>
      </c>
      <c r="U33" s="9" t="str">
        <f t="shared" si="5"/>
        <v>Melanoides tuberculata</v>
      </c>
    </row>
    <row r="34" spans="1:21" x14ac:dyDescent="0.25">
      <c r="A34" s="9">
        <v>7</v>
      </c>
      <c r="B34" s="9" t="s">
        <v>65</v>
      </c>
      <c r="C34" s="9" t="s">
        <v>38</v>
      </c>
      <c r="D34" s="29">
        <v>8189700</v>
      </c>
      <c r="E34" s="10">
        <v>42808</v>
      </c>
      <c r="F34" s="9">
        <v>300</v>
      </c>
      <c r="G34" s="9">
        <v>64</v>
      </c>
      <c r="H34" s="9">
        <v>3</v>
      </c>
      <c r="I34" s="9">
        <v>7</v>
      </c>
      <c r="J34" s="9">
        <f t="shared" si="1"/>
        <v>10</v>
      </c>
      <c r="K34" s="9">
        <v>102</v>
      </c>
      <c r="L34" s="9">
        <v>304</v>
      </c>
      <c r="M34" s="41">
        <f t="shared" si="2"/>
        <v>1612.8</v>
      </c>
      <c r="N34" s="9">
        <f t="shared" si="3"/>
        <v>252</v>
      </c>
      <c r="O34" s="9">
        <v>9</v>
      </c>
      <c r="P34" s="41">
        <f t="shared" si="4"/>
        <v>82.285714285714278</v>
      </c>
      <c r="Q34" s="9" t="s">
        <v>115</v>
      </c>
      <c r="R34" s="11"/>
      <c r="S34" s="12" t="s">
        <v>116</v>
      </c>
      <c r="T34" s="12" t="s">
        <v>249</v>
      </c>
      <c r="U34" s="9" t="str">
        <f t="shared" si="5"/>
        <v>Melanoides tuberculata</v>
      </c>
    </row>
    <row r="35" spans="1:21" x14ac:dyDescent="0.25">
      <c r="A35" s="9">
        <v>1</v>
      </c>
      <c r="B35" s="9" t="s">
        <v>84</v>
      </c>
      <c r="C35" s="9" t="s">
        <v>38</v>
      </c>
      <c r="D35" s="29">
        <v>8189700</v>
      </c>
      <c r="E35" s="10">
        <v>42808</v>
      </c>
      <c r="F35" s="9">
        <v>100</v>
      </c>
      <c r="G35" s="9">
        <v>64</v>
      </c>
      <c r="H35" s="9">
        <v>3</v>
      </c>
      <c r="I35" s="9">
        <v>7</v>
      </c>
      <c r="J35" s="9">
        <f t="shared" si="1"/>
        <v>10</v>
      </c>
      <c r="K35" s="9">
        <v>102</v>
      </c>
      <c r="L35" s="9">
        <v>304</v>
      </c>
      <c r="M35" s="41">
        <f t="shared" si="2"/>
        <v>1612.8</v>
      </c>
      <c r="N35" s="9">
        <f t="shared" si="3"/>
        <v>252</v>
      </c>
      <c r="O35" s="9">
        <v>1</v>
      </c>
      <c r="P35" s="41">
        <f t="shared" si="4"/>
        <v>9.1428571428571423</v>
      </c>
      <c r="Q35" s="9" t="s">
        <v>135</v>
      </c>
      <c r="R35" s="11"/>
      <c r="S35" s="12" t="s">
        <v>303</v>
      </c>
      <c r="U35" s="9" t="str">
        <f t="shared" si="5"/>
        <v>METRICA</v>
      </c>
    </row>
    <row r="36" spans="1:21" x14ac:dyDescent="0.25">
      <c r="A36" s="9">
        <v>1</v>
      </c>
      <c r="B36" s="9" t="s">
        <v>98</v>
      </c>
      <c r="C36" s="9" t="s">
        <v>38</v>
      </c>
      <c r="D36" s="29">
        <v>8189700</v>
      </c>
      <c r="E36" s="10">
        <v>42808</v>
      </c>
      <c r="F36" s="9">
        <v>100</v>
      </c>
      <c r="G36" s="9">
        <v>64</v>
      </c>
      <c r="H36" s="9">
        <v>3</v>
      </c>
      <c r="I36" s="9">
        <v>7</v>
      </c>
      <c r="J36" s="9">
        <f t="shared" si="1"/>
        <v>10</v>
      </c>
      <c r="K36" s="9">
        <v>102</v>
      </c>
      <c r="L36" s="9">
        <v>304</v>
      </c>
      <c r="M36" s="41">
        <f t="shared" si="2"/>
        <v>1612.8</v>
      </c>
      <c r="N36" s="9">
        <f t="shared" si="3"/>
        <v>252</v>
      </c>
      <c r="O36" s="9">
        <v>4</v>
      </c>
      <c r="P36" s="41">
        <f t="shared" si="4"/>
        <v>36.571428571428569</v>
      </c>
      <c r="Q36" s="9" t="s">
        <v>135</v>
      </c>
      <c r="R36" s="11"/>
      <c r="S36" s="12" t="s">
        <v>139</v>
      </c>
      <c r="U36" s="9" t="str">
        <f t="shared" si="5"/>
        <v>Nectopsyche</v>
      </c>
    </row>
    <row r="37" spans="1:21" x14ac:dyDescent="0.25">
      <c r="A37" s="9">
        <v>1</v>
      </c>
      <c r="B37" s="9" t="s">
        <v>37</v>
      </c>
      <c r="C37" s="9" t="s">
        <v>38</v>
      </c>
      <c r="D37" s="29">
        <v>8189700</v>
      </c>
      <c r="E37" s="10">
        <v>42808</v>
      </c>
      <c r="F37" s="9">
        <v>100</v>
      </c>
      <c r="G37" s="9">
        <v>64</v>
      </c>
      <c r="H37" s="9">
        <v>3</v>
      </c>
      <c r="I37" s="9">
        <v>7</v>
      </c>
      <c r="J37" s="9">
        <f t="shared" si="1"/>
        <v>10</v>
      </c>
      <c r="K37" s="9">
        <v>102</v>
      </c>
      <c r="L37" s="9">
        <v>304</v>
      </c>
      <c r="M37" s="41">
        <f t="shared" si="2"/>
        <v>1612.8</v>
      </c>
      <c r="N37" s="9">
        <f t="shared" si="3"/>
        <v>252</v>
      </c>
      <c r="O37" s="9">
        <v>1</v>
      </c>
      <c r="P37" s="41">
        <f t="shared" si="4"/>
        <v>9.1428571428571423</v>
      </c>
      <c r="Q37" s="9" t="s">
        <v>135</v>
      </c>
      <c r="R37" s="11"/>
      <c r="S37" s="12" t="s">
        <v>139</v>
      </c>
      <c r="U37" s="9" t="str">
        <f t="shared" si="5"/>
        <v>Nectopsyche</v>
      </c>
    </row>
    <row r="38" spans="1:21" x14ac:dyDescent="0.25">
      <c r="A38" s="9">
        <v>2</v>
      </c>
      <c r="B38" s="9" t="s">
        <v>28</v>
      </c>
      <c r="C38" s="9" t="s">
        <v>38</v>
      </c>
      <c r="D38" s="29">
        <v>8189700</v>
      </c>
      <c r="E38" s="10">
        <v>42808</v>
      </c>
      <c r="F38" s="9">
        <v>300</v>
      </c>
      <c r="G38" s="9">
        <v>64</v>
      </c>
      <c r="H38" s="9">
        <v>3</v>
      </c>
      <c r="I38" s="9">
        <v>7</v>
      </c>
      <c r="J38" s="9">
        <f t="shared" si="1"/>
        <v>10</v>
      </c>
      <c r="K38" s="9">
        <v>102</v>
      </c>
      <c r="L38" s="9">
        <v>304</v>
      </c>
      <c r="M38" s="41">
        <f t="shared" si="2"/>
        <v>1612.8</v>
      </c>
      <c r="N38" s="9">
        <f t="shared" si="3"/>
        <v>252</v>
      </c>
      <c r="O38" s="9">
        <v>1</v>
      </c>
      <c r="P38" s="41">
        <f t="shared" si="4"/>
        <v>9.1428571428571423</v>
      </c>
      <c r="Q38" s="9" t="s">
        <v>154</v>
      </c>
      <c r="R38" s="11"/>
      <c r="S38" s="12" t="s">
        <v>162</v>
      </c>
      <c r="U38" s="9" t="str">
        <f t="shared" si="5"/>
        <v>Neoplea</v>
      </c>
    </row>
    <row r="39" spans="1:21" x14ac:dyDescent="0.25">
      <c r="A39" s="9">
        <v>8</v>
      </c>
      <c r="B39" s="9" t="s">
        <v>40</v>
      </c>
      <c r="C39" s="9" t="s">
        <v>38</v>
      </c>
      <c r="D39" s="29">
        <v>8189700</v>
      </c>
      <c r="E39" s="10">
        <v>42808</v>
      </c>
      <c r="F39" s="9">
        <v>100</v>
      </c>
      <c r="G39" s="9">
        <v>64</v>
      </c>
      <c r="H39" s="9">
        <v>3</v>
      </c>
      <c r="I39" s="9">
        <v>7</v>
      </c>
      <c r="J39" s="9">
        <f t="shared" si="1"/>
        <v>10</v>
      </c>
      <c r="K39" s="9">
        <v>102</v>
      </c>
      <c r="L39" s="9">
        <v>304</v>
      </c>
      <c r="M39" s="41">
        <f t="shared" si="2"/>
        <v>1612.8</v>
      </c>
      <c r="N39" s="9">
        <f t="shared" si="3"/>
        <v>252</v>
      </c>
      <c r="O39" s="9">
        <v>1</v>
      </c>
      <c r="P39" s="41">
        <f t="shared" si="4"/>
        <v>9.1428571428571423</v>
      </c>
      <c r="Q39" s="12" t="s">
        <v>14</v>
      </c>
      <c r="S39" s="12" t="s">
        <v>15</v>
      </c>
      <c r="T39" s="12" t="s">
        <v>245</v>
      </c>
      <c r="U39" s="9" t="str">
        <f t="shared" si="5"/>
        <v>Palaemonetes kadiakensis</v>
      </c>
    </row>
    <row r="40" spans="1:21" x14ac:dyDescent="0.25">
      <c r="A40" s="9">
        <v>1</v>
      </c>
      <c r="B40" s="9" t="s">
        <v>19</v>
      </c>
      <c r="C40" s="9" t="s">
        <v>38</v>
      </c>
      <c r="D40" s="29">
        <v>8189700</v>
      </c>
      <c r="E40" s="10">
        <v>42808</v>
      </c>
      <c r="F40" s="9">
        <v>100</v>
      </c>
      <c r="G40" s="9">
        <v>64</v>
      </c>
      <c r="H40" s="9">
        <v>3</v>
      </c>
      <c r="I40" s="9">
        <v>7</v>
      </c>
      <c r="J40" s="9">
        <f t="shared" si="1"/>
        <v>10</v>
      </c>
      <c r="K40" s="9">
        <v>102</v>
      </c>
      <c r="L40" s="9">
        <v>304</v>
      </c>
      <c r="M40" s="41">
        <f t="shared" si="2"/>
        <v>1612.8</v>
      </c>
      <c r="N40" s="9">
        <f t="shared" si="3"/>
        <v>252</v>
      </c>
      <c r="O40" s="9">
        <v>1</v>
      </c>
      <c r="P40" s="41">
        <f t="shared" si="4"/>
        <v>9.1428571428571423</v>
      </c>
      <c r="Q40" s="9" t="s">
        <v>135</v>
      </c>
      <c r="R40" s="11"/>
      <c r="S40" s="12" t="s">
        <v>140</v>
      </c>
      <c r="U40" s="9" t="str">
        <f t="shared" si="5"/>
        <v>Philopotamidae</v>
      </c>
    </row>
    <row r="41" spans="1:21" x14ac:dyDescent="0.25">
      <c r="A41" s="9">
        <v>7</v>
      </c>
      <c r="B41" s="9" t="s">
        <v>69</v>
      </c>
      <c r="C41" s="9" t="s">
        <v>38</v>
      </c>
      <c r="D41" s="29">
        <v>8189700</v>
      </c>
      <c r="E41" s="10">
        <v>42808</v>
      </c>
      <c r="F41" s="9">
        <v>300</v>
      </c>
      <c r="G41" s="9">
        <v>64</v>
      </c>
      <c r="H41" s="9">
        <v>3</v>
      </c>
      <c r="I41" s="9">
        <v>7</v>
      </c>
      <c r="J41" s="9">
        <f t="shared" si="1"/>
        <v>10</v>
      </c>
      <c r="K41" s="9">
        <v>102</v>
      </c>
      <c r="L41" s="9">
        <v>304</v>
      </c>
      <c r="M41" s="41">
        <f t="shared" si="2"/>
        <v>1612.8</v>
      </c>
      <c r="N41" s="9">
        <f t="shared" si="3"/>
        <v>252</v>
      </c>
      <c r="O41" s="9">
        <v>1</v>
      </c>
      <c r="P41" s="41">
        <f t="shared" si="4"/>
        <v>9.1428571428571423</v>
      </c>
      <c r="Q41" s="12" t="s">
        <v>242</v>
      </c>
      <c r="R41" s="11" t="s">
        <v>234</v>
      </c>
      <c r="S41" s="12" t="s">
        <v>123</v>
      </c>
      <c r="U41" s="9" t="str">
        <f t="shared" si="5"/>
        <v>Physella</v>
      </c>
    </row>
    <row r="42" spans="1:21" x14ac:dyDescent="0.25">
      <c r="A42" s="9">
        <v>2</v>
      </c>
      <c r="B42" s="9" t="s">
        <v>27</v>
      </c>
      <c r="C42" s="9" t="s">
        <v>38</v>
      </c>
      <c r="D42" s="29">
        <v>8189700</v>
      </c>
      <c r="E42" s="10">
        <v>42808</v>
      </c>
      <c r="F42" s="9">
        <v>100</v>
      </c>
      <c r="G42" s="9">
        <v>64</v>
      </c>
      <c r="H42" s="9">
        <v>3</v>
      </c>
      <c r="I42" s="9">
        <v>7</v>
      </c>
      <c r="J42" s="9">
        <f t="shared" si="1"/>
        <v>10</v>
      </c>
      <c r="K42" s="9">
        <v>102</v>
      </c>
      <c r="L42" s="9">
        <v>304</v>
      </c>
      <c r="M42" s="41">
        <f t="shared" si="2"/>
        <v>1612.8</v>
      </c>
      <c r="N42" s="9">
        <f t="shared" si="3"/>
        <v>252</v>
      </c>
      <c r="O42" s="9">
        <v>2</v>
      </c>
      <c r="P42" s="41">
        <f t="shared" si="4"/>
        <v>18.285714285714285</v>
      </c>
      <c r="Q42" s="9" t="s">
        <v>154</v>
      </c>
      <c r="R42" s="11"/>
      <c r="S42" s="12" t="s">
        <v>155</v>
      </c>
      <c r="U42" s="9" t="str">
        <f t="shared" si="5"/>
        <v>Rhagovelia</v>
      </c>
    </row>
    <row r="43" spans="1:21" x14ac:dyDescent="0.25">
      <c r="A43" s="9">
        <v>2</v>
      </c>
      <c r="B43" s="9" t="s">
        <v>32</v>
      </c>
      <c r="C43" s="9" t="s">
        <v>38</v>
      </c>
      <c r="D43" s="29">
        <v>8189700</v>
      </c>
      <c r="E43" s="10">
        <v>42808</v>
      </c>
      <c r="F43" s="9">
        <v>300</v>
      </c>
      <c r="G43" s="9">
        <v>64</v>
      </c>
      <c r="H43" s="9">
        <v>3</v>
      </c>
      <c r="I43" s="9">
        <v>7</v>
      </c>
      <c r="J43" s="9">
        <f t="shared" si="1"/>
        <v>10</v>
      </c>
      <c r="K43" s="9">
        <v>102</v>
      </c>
      <c r="L43" s="9">
        <v>304</v>
      </c>
      <c r="M43" s="41">
        <f t="shared" si="2"/>
        <v>1612.8</v>
      </c>
      <c r="N43" s="9">
        <f t="shared" si="3"/>
        <v>252</v>
      </c>
      <c r="O43" s="9">
        <v>4</v>
      </c>
      <c r="P43" s="41">
        <f t="shared" si="4"/>
        <v>36.571428571428569</v>
      </c>
      <c r="Q43" s="9" t="s">
        <v>154</v>
      </c>
      <c r="R43" s="11"/>
      <c r="S43" s="12" t="s">
        <v>155</v>
      </c>
      <c r="U43" s="9" t="str">
        <f t="shared" si="5"/>
        <v>Rhagovelia</v>
      </c>
    </row>
    <row r="44" spans="1:21" x14ac:dyDescent="0.25">
      <c r="A44" s="9">
        <v>2</v>
      </c>
      <c r="B44" s="9" t="s">
        <v>34</v>
      </c>
      <c r="C44" s="9" t="s">
        <v>38</v>
      </c>
      <c r="D44" s="29">
        <v>8189700</v>
      </c>
      <c r="E44" s="10">
        <v>42808</v>
      </c>
      <c r="F44" s="9">
        <v>300</v>
      </c>
      <c r="G44" s="9">
        <v>64</v>
      </c>
      <c r="H44" s="9">
        <v>3</v>
      </c>
      <c r="I44" s="9">
        <v>7</v>
      </c>
      <c r="J44" s="9">
        <f t="shared" si="1"/>
        <v>10</v>
      </c>
      <c r="K44" s="9">
        <v>102</v>
      </c>
      <c r="L44" s="9">
        <v>304</v>
      </c>
      <c r="M44" s="41">
        <f t="shared" si="2"/>
        <v>1612.8</v>
      </c>
      <c r="N44" s="9">
        <f t="shared" si="3"/>
        <v>252</v>
      </c>
      <c r="O44" s="9">
        <v>2</v>
      </c>
      <c r="P44" s="41">
        <f t="shared" si="4"/>
        <v>18.285714285714285</v>
      </c>
      <c r="Q44" s="9" t="s">
        <v>154</v>
      </c>
      <c r="R44" s="11"/>
      <c r="S44" s="12" t="s">
        <v>164</v>
      </c>
      <c r="U44" s="9" t="str">
        <f t="shared" si="5"/>
        <v>Rheumatobates</v>
      </c>
    </row>
    <row r="45" spans="1:21" x14ac:dyDescent="0.25">
      <c r="A45" s="9">
        <v>1</v>
      </c>
      <c r="B45" s="9" t="s">
        <v>96</v>
      </c>
      <c r="C45" s="9" t="s">
        <v>38</v>
      </c>
      <c r="D45" s="29">
        <v>8189700</v>
      </c>
      <c r="E45" s="10">
        <v>42808</v>
      </c>
      <c r="F45" s="9">
        <v>100</v>
      </c>
      <c r="G45" s="9">
        <v>64</v>
      </c>
      <c r="H45" s="9">
        <v>3</v>
      </c>
      <c r="I45" s="9">
        <v>7</v>
      </c>
      <c r="J45" s="9">
        <f t="shared" si="1"/>
        <v>10</v>
      </c>
      <c r="K45" s="9">
        <v>102</v>
      </c>
      <c r="L45" s="9">
        <v>304</v>
      </c>
      <c r="M45" s="41">
        <f t="shared" si="2"/>
        <v>1612.8</v>
      </c>
      <c r="N45" s="9">
        <f t="shared" si="3"/>
        <v>252</v>
      </c>
      <c r="O45" s="9">
        <v>5</v>
      </c>
      <c r="P45" s="41">
        <f t="shared" si="4"/>
        <v>45.714285714285708</v>
      </c>
      <c r="Q45" s="9" t="s">
        <v>207</v>
      </c>
      <c r="R45" s="11"/>
      <c r="S45" s="12" t="s">
        <v>210</v>
      </c>
      <c r="U45" s="9" t="str">
        <f t="shared" si="5"/>
        <v>Stenelmis</v>
      </c>
    </row>
    <row r="46" spans="1:21" x14ac:dyDescent="0.25">
      <c r="A46" s="9">
        <v>5</v>
      </c>
      <c r="B46" s="9" t="s">
        <v>65</v>
      </c>
      <c r="C46" s="9" t="s">
        <v>38</v>
      </c>
      <c r="D46" s="29">
        <v>8189700</v>
      </c>
      <c r="E46" s="10">
        <v>42808</v>
      </c>
      <c r="F46" s="9">
        <v>100</v>
      </c>
      <c r="G46" s="9">
        <v>64</v>
      </c>
      <c r="H46" s="9">
        <v>3</v>
      </c>
      <c r="I46" s="9">
        <v>7</v>
      </c>
      <c r="J46" s="9">
        <f t="shared" si="1"/>
        <v>10</v>
      </c>
      <c r="K46" s="9">
        <v>102</v>
      </c>
      <c r="L46" s="9">
        <v>304</v>
      </c>
      <c r="M46" s="41">
        <f t="shared" si="2"/>
        <v>1612.8</v>
      </c>
      <c r="N46" s="9">
        <f t="shared" si="3"/>
        <v>252</v>
      </c>
      <c r="O46" s="9">
        <v>14</v>
      </c>
      <c r="P46" s="41">
        <f t="shared" si="4"/>
        <v>128</v>
      </c>
      <c r="Q46" s="9" t="s">
        <v>207</v>
      </c>
      <c r="R46" s="11"/>
      <c r="S46" s="12" t="s">
        <v>210</v>
      </c>
      <c r="U46" s="9" t="str">
        <f t="shared" si="5"/>
        <v>Stenelmis</v>
      </c>
    </row>
    <row r="47" spans="1:21" x14ac:dyDescent="0.25">
      <c r="A47" s="9">
        <v>1</v>
      </c>
      <c r="B47" s="9" t="s">
        <v>49</v>
      </c>
      <c r="C47" s="9" t="s">
        <v>33</v>
      </c>
      <c r="D47" s="29">
        <v>8068390</v>
      </c>
      <c r="E47" s="10">
        <v>42807</v>
      </c>
      <c r="F47" s="9">
        <v>300</v>
      </c>
      <c r="G47" s="9">
        <v>64</v>
      </c>
      <c r="H47" s="9">
        <v>4</v>
      </c>
      <c r="I47" s="9">
        <v>7</v>
      </c>
      <c r="J47" s="9">
        <f t="shared" si="1"/>
        <v>11</v>
      </c>
      <c r="K47" s="9">
        <v>103</v>
      </c>
      <c r="L47" s="9">
        <v>304</v>
      </c>
      <c r="M47" s="41">
        <f t="shared" si="2"/>
        <v>1157.8181818181818</v>
      </c>
      <c r="N47" s="9">
        <f>SUM(O$47:O$64)</f>
        <v>199</v>
      </c>
      <c r="O47" s="9">
        <v>1</v>
      </c>
      <c r="P47" s="41">
        <f t="shared" si="4"/>
        <v>9.1428571428571423</v>
      </c>
      <c r="Q47" s="9" t="s">
        <v>135</v>
      </c>
      <c r="R47" s="11"/>
      <c r="S47" s="12" t="s">
        <v>300</v>
      </c>
      <c r="T47" s="12" t="s">
        <v>250</v>
      </c>
      <c r="U47" s="9" t="str">
        <f t="shared" si="5"/>
        <v>Alisotrichia arizonica</v>
      </c>
    </row>
    <row r="48" spans="1:21" x14ac:dyDescent="0.25">
      <c r="A48" s="9">
        <v>3</v>
      </c>
      <c r="B48" s="9" t="s">
        <v>21</v>
      </c>
      <c r="C48" s="9" t="s">
        <v>33</v>
      </c>
      <c r="D48" s="29">
        <v>8068390</v>
      </c>
      <c r="E48" s="10">
        <v>42807</v>
      </c>
      <c r="F48" s="9">
        <v>100</v>
      </c>
      <c r="G48" s="9">
        <v>64</v>
      </c>
      <c r="H48" s="9">
        <v>4</v>
      </c>
      <c r="I48" s="9">
        <v>7</v>
      </c>
      <c r="J48" s="9">
        <f t="shared" si="1"/>
        <v>11</v>
      </c>
      <c r="K48" s="9">
        <v>103</v>
      </c>
      <c r="L48" s="9">
        <v>304</v>
      </c>
      <c r="M48" s="41">
        <f t="shared" si="2"/>
        <v>1157.8181818181818</v>
      </c>
      <c r="N48" s="9">
        <f t="shared" ref="N48:N64" si="6">SUM(O$47:O$64)</f>
        <v>199</v>
      </c>
      <c r="O48" s="9">
        <v>13</v>
      </c>
      <c r="P48" s="41">
        <f t="shared" si="4"/>
        <v>118.85714285714286</v>
      </c>
      <c r="Q48" s="9" t="s">
        <v>171</v>
      </c>
      <c r="R48" s="11"/>
      <c r="S48" s="12" t="s">
        <v>178</v>
      </c>
      <c r="U48" s="9" t="str">
        <f t="shared" si="5"/>
        <v>Ameletus</v>
      </c>
    </row>
    <row r="49" spans="1:21" x14ac:dyDescent="0.25">
      <c r="A49" s="9">
        <v>3</v>
      </c>
      <c r="B49" s="9" t="s">
        <v>24</v>
      </c>
      <c r="C49" s="9" t="s">
        <v>33</v>
      </c>
      <c r="D49" s="29">
        <v>8068390</v>
      </c>
      <c r="E49" s="10">
        <v>42807</v>
      </c>
      <c r="F49" s="9">
        <v>100</v>
      </c>
      <c r="G49" s="9">
        <v>64</v>
      </c>
      <c r="H49" s="9">
        <v>4</v>
      </c>
      <c r="I49" s="9">
        <v>7</v>
      </c>
      <c r="J49" s="9">
        <f t="shared" si="1"/>
        <v>11</v>
      </c>
      <c r="K49" s="9">
        <v>103</v>
      </c>
      <c r="L49" s="9">
        <v>304</v>
      </c>
      <c r="M49" s="41">
        <f t="shared" si="2"/>
        <v>1157.8181818181818</v>
      </c>
      <c r="N49" s="9">
        <f t="shared" si="6"/>
        <v>199</v>
      </c>
      <c r="O49" s="9">
        <v>21</v>
      </c>
      <c r="P49" s="41">
        <f t="shared" si="4"/>
        <v>192</v>
      </c>
      <c r="Q49" s="9" t="s">
        <v>171</v>
      </c>
      <c r="R49" s="11"/>
      <c r="S49" s="12" t="s">
        <v>179</v>
      </c>
      <c r="U49" s="9" t="str">
        <f t="shared" si="5"/>
        <v>Baetodes</v>
      </c>
    </row>
    <row r="50" spans="1:21" x14ac:dyDescent="0.25">
      <c r="A50" s="9">
        <v>7</v>
      </c>
      <c r="B50" s="9" t="s">
        <v>19</v>
      </c>
      <c r="C50" s="9" t="s">
        <v>33</v>
      </c>
      <c r="D50" s="29">
        <v>8068390</v>
      </c>
      <c r="E50" s="10">
        <v>42807</v>
      </c>
      <c r="F50" s="9">
        <v>100</v>
      </c>
      <c r="G50" s="9">
        <v>64</v>
      </c>
      <c r="H50" s="9">
        <v>4</v>
      </c>
      <c r="I50" s="9">
        <v>7</v>
      </c>
      <c r="J50" s="9">
        <f t="shared" si="1"/>
        <v>11</v>
      </c>
      <c r="K50" s="9">
        <v>103</v>
      </c>
      <c r="L50" s="9">
        <v>304</v>
      </c>
      <c r="M50" s="41">
        <f t="shared" si="2"/>
        <v>1157.8181818181818</v>
      </c>
      <c r="N50" s="9">
        <f t="shared" si="6"/>
        <v>199</v>
      </c>
      <c r="O50" s="9">
        <v>1</v>
      </c>
      <c r="P50" s="41">
        <f t="shared" si="4"/>
        <v>9.1428571428571423</v>
      </c>
      <c r="Q50" s="12" t="s">
        <v>242</v>
      </c>
      <c r="R50" s="11" t="s">
        <v>233</v>
      </c>
      <c r="S50" s="12" t="s">
        <v>89</v>
      </c>
      <c r="T50" s="12" t="s">
        <v>246</v>
      </c>
      <c r="U50" s="9" t="str">
        <f t="shared" si="5"/>
        <v>Bithynia tentaculata</v>
      </c>
    </row>
    <row r="51" spans="1:21" x14ac:dyDescent="0.25">
      <c r="A51" s="9">
        <v>3</v>
      </c>
      <c r="B51" s="9" t="s">
        <v>97</v>
      </c>
      <c r="C51" s="9" t="s">
        <v>33</v>
      </c>
      <c r="D51" s="29">
        <v>8068390</v>
      </c>
      <c r="E51" s="10">
        <v>42807</v>
      </c>
      <c r="F51" s="9">
        <v>300</v>
      </c>
      <c r="G51" s="9">
        <v>64</v>
      </c>
      <c r="H51" s="9">
        <v>4</v>
      </c>
      <c r="I51" s="9">
        <v>7</v>
      </c>
      <c r="J51" s="9">
        <f t="shared" si="1"/>
        <v>11</v>
      </c>
      <c r="K51" s="9">
        <v>103</v>
      </c>
      <c r="L51" s="9">
        <v>304</v>
      </c>
      <c r="M51" s="41">
        <f t="shared" si="2"/>
        <v>1157.8181818181818</v>
      </c>
      <c r="N51" s="9">
        <f t="shared" si="6"/>
        <v>199</v>
      </c>
      <c r="O51" s="9">
        <v>10</v>
      </c>
      <c r="P51" s="41">
        <f t="shared" si="4"/>
        <v>91.428571428571431</v>
      </c>
      <c r="Q51" s="9" t="s">
        <v>171</v>
      </c>
      <c r="R51" s="11"/>
      <c r="S51" s="12" t="s">
        <v>189</v>
      </c>
      <c r="U51" s="9" t="str">
        <f t="shared" si="5"/>
        <v>Caenis</v>
      </c>
    </row>
    <row r="52" spans="1:21" x14ac:dyDescent="0.25">
      <c r="A52" s="9">
        <v>3</v>
      </c>
      <c r="B52" s="9" t="s">
        <v>19</v>
      </c>
      <c r="C52" s="9" t="s">
        <v>33</v>
      </c>
      <c r="D52" s="29">
        <v>8068390</v>
      </c>
      <c r="E52" s="10">
        <v>42807</v>
      </c>
      <c r="F52" s="9">
        <v>100</v>
      </c>
      <c r="G52" s="9">
        <v>64</v>
      </c>
      <c r="H52" s="9">
        <v>4</v>
      </c>
      <c r="I52" s="9">
        <v>7</v>
      </c>
      <c r="J52" s="9">
        <f t="shared" si="1"/>
        <v>11</v>
      </c>
      <c r="K52" s="9">
        <v>103</v>
      </c>
      <c r="L52" s="9">
        <v>304</v>
      </c>
      <c r="M52" s="41">
        <f t="shared" si="2"/>
        <v>1157.8181818181818</v>
      </c>
      <c r="N52" s="9">
        <f t="shared" si="6"/>
        <v>199</v>
      </c>
      <c r="O52" s="9">
        <v>5</v>
      </c>
      <c r="P52" s="41">
        <f t="shared" si="4"/>
        <v>45.714285714285715</v>
      </c>
      <c r="Q52" s="9" t="s">
        <v>171</v>
      </c>
      <c r="R52" s="11"/>
      <c r="S52" s="12" t="s">
        <v>177</v>
      </c>
      <c r="U52" s="9" t="str">
        <f t="shared" si="5"/>
        <v>Cercobrachys</v>
      </c>
    </row>
    <row r="53" spans="1:21" x14ac:dyDescent="0.25">
      <c r="A53" s="9">
        <v>1</v>
      </c>
      <c r="B53" s="9" t="s">
        <v>9</v>
      </c>
      <c r="C53" s="9" t="s">
        <v>33</v>
      </c>
      <c r="D53" s="29">
        <v>8068390</v>
      </c>
      <c r="E53" s="10">
        <v>42807</v>
      </c>
      <c r="F53" s="9">
        <v>100</v>
      </c>
      <c r="G53" s="9">
        <v>64</v>
      </c>
      <c r="H53" s="9">
        <v>4</v>
      </c>
      <c r="I53" s="9">
        <v>7</v>
      </c>
      <c r="J53" s="9">
        <f t="shared" si="1"/>
        <v>11</v>
      </c>
      <c r="K53" s="9">
        <v>103</v>
      </c>
      <c r="L53" s="9">
        <v>304</v>
      </c>
      <c r="M53" s="41">
        <f t="shared" si="2"/>
        <v>1157.8181818181818</v>
      </c>
      <c r="N53" s="9">
        <f t="shared" si="6"/>
        <v>199</v>
      </c>
      <c r="O53" s="9">
        <v>6</v>
      </c>
      <c r="P53" s="41">
        <f t="shared" si="4"/>
        <v>54.857142857142854</v>
      </c>
      <c r="Q53" s="9" t="s">
        <v>135</v>
      </c>
      <c r="R53" s="11"/>
      <c r="S53" s="12" t="s">
        <v>136</v>
      </c>
      <c r="U53" s="9" t="str">
        <f t="shared" ref="U53:U84" si="7">_xlfn.TEXTJOIN(" ",TRUE,S53,T53)</f>
        <v>Cheumatopsyche</v>
      </c>
    </row>
    <row r="54" spans="1:21" x14ac:dyDescent="0.25">
      <c r="A54" s="9">
        <v>1</v>
      </c>
      <c r="B54" s="9" t="s">
        <v>51</v>
      </c>
      <c r="C54" s="9" t="s">
        <v>33</v>
      </c>
      <c r="D54" s="29">
        <v>8068390</v>
      </c>
      <c r="E54" s="10">
        <v>42807</v>
      </c>
      <c r="F54" s="9">
        <v>300</v>
      </c>
      <c r="G54" s="9">
        <v>64</v>
      </c>
      <c r="H54" s="9">
        <v>4</v>
      </c>
      <c r="I54" s="9">
        <v>7</v>
      </c>
      <c r="J54" s="9">
        <f t="shared" si="1"/>
        <v>11</v>
      </c>
      <c r="K54" s="9">
        <v>103</v>
      </c>
      <c r="L54" s="9">
        <v>304</v>
      </c>
      <c r="M54" s="41">
        <f t="shared" si="2"/>
        <v>1157.8181818181818</v>
      </c>
      <c r="N54" s="9">
        <f t="shared" si="6"/>
        <v>199</v>
      </c>
      <c r="O54" s="9">
        <v>19</v>
      </c>
      <c r="P54" s="41">
        <f t="shared" si="4"/>
        <v>173.71428571428569</v>
      </c>
      <c r="Q54" s="9" t="s">
        <v>135</v>
      </c>
      <c r="R54" s="11"/>
      <c r="S54" s="12" t="s">
        <v>136</v>
      </c>
      <c r="U54" s="9" t="str">
        <f t="shared" si="7"/>
        <v>Cheumatopsyche</v>
      </c>
    </row>
    <row r="55" spans="1:21" x14ac:dyDescent="0.25">
      <c r="A55" s="9">
        <v>7</v>
      </c>
      <c r="B55" s="9" t="s">
        <v>98</v>
      </c>
      <c r="C55" s="9" t="s">
        <v>33</v>
      </c>
      <c r="D55" s="29">
        <v>8068390</v>
      </c>
      <c r="E55" s="10">
        <v>42807</v>
      </c>
      <c r="F55" s="9">
        <v>100</v>
      </c>
      <c r="G55" s="9">
        <v>64</v>
      </c>
      <c r="H55" s="9">
        <v>4</v>
      </c>
      <c r="I55" s="9">
        <v>7</v>
      </c>
      <c r="J55" s="9">
        <f t="shared" si="1"/>
        <v>11</v>
      </c>
      <c r="K55" s="9">
        <v>103</v>
      </c>
      <c r="L55" s="9">
        <v>304</v>
      </c>
      <c r="M55" s="41">
        <f t="shared" si="2"/>
        <v>1157.8181818181818</v>
      </c>
      <c r="N55" s="9">
        <f t="shared" si="6"/>
        <v>199</v>
      </c>
      <c r="O55" s="9">
        <v>12</v>
      </c>
      <c r="P55" s="41">
        <f t="shared" si="4"/>
        <v>109.71428571428571</v>
      </c>
      <c r="Q55" s="9" t="s">
        <v>94</v>
      </c>
      <c r="R55" s="11"/>
      <c r="S55" s="12" t="s">
        <v>95</v>
      </c>
      <c r="U55" s="9" t="str">
        <f t="shared" si="7"/>
        <v>Corbicula</v>
      </c>
    </row>
    <row r="56" spans="1:21" x14ac:dyDescent="0.25">
      <c r="A56" s="9">
        <v>7</v>
      </c>
      <c r="B56" s="9" t="s">
        <v>40</v>
      </c>
      <c r="C56" s="9" t="s">
        <v>33</v>
      </c>
      <c r="D56" s="29">
        <v>8068390</v>
      </c>
      <c r="E56" s="10">
        <v>42807</v>
      </c>
      <c r="F56" s="9">
        <v>300</v>
      </c>
      <c r="G56" s="9">
        <v>64</v>
      </c>
      <c r="H56" s="9">
        <v>4</v>
      </c>
      <c r="I56" s="9">
        <v>7</v>
      </c>
      <c r="J56" s="9">
        <f t="shared" si="1"/>
        <v>11</v>
      </c>
      <c r="K56" s="9">
        <v>103</v>
      </c>
      <c r="L56" s="9">
        <v>304</v>
      </c>
      <c r="M56" s="41">
        <f t="shared" si="2"/>
        <v>1157.8181818181818</v>
      </c>
      <c r="N56" s="9">
        <f t="shared" si="6"/>
        <v>199</v>
      </c>
      <c r="O56" s="9">
        <v>6</v>
      </c>
      <c r="P56" s="41">
        <f t="shared" si="4"/>
        <v>54.857142857142854</v>
      </c>
      <c r="Q56" s="9" t="s">
        <v>94</v>
      </c>
      <c r="R56" s="11"/>
      <c r="S56" s="12" t="s">
        <v>95</v>
      </c>
      <c r="U56" s="9" t="str">
        <f t="shared" si="7"/>
        <v>Corbicula</v>
      </c>
    </row>
    <row r="57" spans="1:21" x14ac:dyDescent="0.25">
      <c r="A57" s="9">
        <v>7</v>
      </c>
      <c r="B57" s="9" t="s">
        <v>49</v>
      </c>
      <c r="C57" s="9" t="s">
        <v>33</v>
      </c>
      <c r="D57" s="29">
        <v>8068390</v>
      </c>
      <c r="E57" s="10">
        <v>42807</v>
      </c>
      <c r="F57" s="9">
        <v>300</v>
      </c>
      <c r="G57" s="9">
        <v>64</v>
      </c>
      <c r="H57" s="9">
        <v>4</v>
      </c>
      <c r="I57" s="9">
        <v>7</v>
      </c>
      <c r="J57" s="9">
        <f t="shared" si="1"/>
        <v>11</v>
      </c>
      <c r="K57" s="9">
        <v>103</v>
      </c>
      <c r="L57" s="9">
        <v>304</v>
      </c>
      <c r="M57" s="41">
        <f t="shared" si="2"/>
        <v>1157.8181818181818</v>
      </c>
      <c r="N57" s="9">
        <f t="shared" si="6"/>
        <v>199</v>
      </c>
      <c r="O57" s="9">
        <v>6</v>
      </c>
      <c r="P57" s="41">
        <f t="shared" si="4"/>
        <v>54.857142857142854</v>
      </c>
      <c r="Q57" s="9" t="s">
        <v>94</v>
      </c>
      <c r="R57" s="11"/>
      <c r="S57" s="12" t="s">
        <v>95</v>
      </c>
      <c r="U57" s="9" t="str">
        <f t="shared" si="7"/>
        <v>Corbicula</v>
      </c>
    </row>
    <row r="58" spans="1:21" x14ac:dyDescent="0.25">
      <c r="A58" s="9">
        <v>3</v>
      </c>
      <c r="B58" s="9" t="s">
        <v>102</v>
      </c>
      <c r="C58" s="9" t="s">
        <v>33</v>
      </c>
      <c r="D58" s="29">
        <v>8068390</v>
      </c>
      <c r="E58" s="10">
        <v>42807</v>
      </c>
      <c r="F58" s="9">
        <v>300</v>
      </c>
      <c r="G58" s="9">
        <v>64</v>
      </c>
      <c r="H58" s="9">
        <v>4</v>
      </c>
      <c r="I58" s="9">
        <v>7</v>
      </c>
      <c r="J58" s="9">
        <f t="shared" si="1"/>
        <v>11</v>
      </c>
      <c r="K58" s="9">
        <v>103</v>
      </c>
      <c r="L58" s="9">
        <v>304</v>
      </c>
      <c r="M58" s="41">
        <f t="shared" si="2"/>
        <v>1157.8181818181818</v>
      </c>
      <c r="N58" s="9">
        <f t="shared" si="6"/>
        <v>199</v>
      </c>
      <c r="O58" s="9">
        <v>4</v>
      </c>
      <c r="P58" s="41">
        <f t="shared" si="4"/>
        <v>36.571428571428569</v>
      </c>
      <c r="Q58" s="9" t="s">
        <v>171</v>
      </c>
      <c r="R58" s="11"/>
      <c r="S58" s="12" t="s">
        <v>188</v>
      </c>
      <c r="U58" s="9" t="str">
        <f t="shared" si="7"/>
        <v>Fallceon</v>
      </c>
    </row>
    <row r="59" spans="1:21" x14ac:dyDescent="0.25">
      <c r="A59" s="9">
        <v>8</v>
      </c>
      <c r="B59" s="9" t="s">
        <v>32</v>
      </c>
      <c r="C59" s="9" t="s">
        <v>33</v>
      </c>
      <c r="D59" s="29">
        <v>8068390</v>
      </c>
      <c r="E59" s="10">
        <v>42807</v>
      </c>
      <c r="F59" s="9">
        <v>300</v>
      </c>
      <c r="G59" s="9">
        <v>64</v>
      </c>
      <c r="H59" s="9">
        <v>4</v>
      </c>
      <c r="I59" s="9">
        <v>7</v>
      </c>
      <c r="J59" s="9">
        <f t="shared" si="1"/>
        <v>11</v>
      </c>
      <c r="K59" s="9">
        <v>103</v>
      </c>
      <c r="L59" s="9">
        <v>304</v>
      </c>
      <c r="M59" s="41">
        <f t="shared" si="2"/>
        <v>1157.8181818181818</v>
      </c>
      <c r="N59" s="9">
        <f t="shared" si="6"/>
        <v>199</v>
      </c>
      <c r="O59" s="9">
        <v>40</v>
      </c>
      <c r="P59" s="41">
        <f t="shared" si="4"/>
        <v>365.71428571428572</v>
      </c>
      <c r="Q59" s="12" t="s">
        <v>11</v>
      </c>
      <c r="R59" s="13"/>
      <c r="S59" s="12" t="s">
        <v>12</v>
      </c>
      <c r="U59" s="9" t="str">
        <f t="shared" si="7"/>
        <v>Hyalella</v>
      </c>
    </row>
    <row r="60" spans="1:21" x14ac:dyDescent="0.25">
      <c r="A60" s="9">
        <v>8</v>
      </c>
      <c r="B60" s="9" t="s">
        <v>53</v>
      </c>
      <c r="C60" s="9" t="s">
        <v>33</v>
      </c>
      <c r="D60" s="29">
        <v>8068390</v>
      </c>
      <c r="E60" s="10">
        <v>42807</v>
      </c>
      <c r="F60" s="9">
        <v>100</v>
      </c>
      <c r="G60" s="9">
        <v>64</v>
      </c>
      <c r="H60" s="9">
        <v>4</v>
      </c>
      <c r="I60" s="9">
        <v>7</v>
      </c>
      <c r="J60" s="9">
        <f t="shared" si="1"/>
        <v>11</v>
      </c>
      <c r="K60" s="9">
        <v>103</v>
      </c>
      <c r="L60" s="9">
        <v>304</v>
      </c>
      <c r="M60" s="41">
        <f t="shared" si="2"/>
        <v>1157.8181818181818</v>
      </c>
      <c r="N60" s="9">
        <f t="shared" si="6"/>
        <v>199</v>
      </c>
      <c r="O60" s="9">
        <v>17</v>
      </c>
      <c r="P60" s="41">
        <f t="shared" si="4"/>
        <v>155.42857142857142</v>
      </c>
      <c r="Q60" s="12" t="s">
        <v>11</v>
      </c>
      <c r="R60" s="13"/>
      <c r="S60" s="12" t="s">
        <v>12</v>
      </c>
      <c r="U60" s="9" t="str">
        <f t="shared" si="7"/>
        <v>Hyalella</v>
      </c>
    </row>
    <row r="61" spans="1:21" x14ac:dyDescent="0.25">
      <c r="A61" s="9">
        <v>8</v>
      </c>
      <c r="B61" s="9" t="s">
        <v>52</v>
      </c>
      <c r="C61" s="9" t="s">
        <v>33</v>
      </c>
      <c r="D61" s="29">
        <v>8068390</v>
      </c>
      <c r="E61" s="10">
        <v>42807</v>
      </c>
      <c r="F61" s="9">
        <v>100</v>
      </c>
      <c r="G61" s="9">
        <v>64</v>
      </c>
      <c r="H61" s="9">
        <v>4</v>
      </c>
      <c r="I61" s="9">
        <v>7</v>
      </c>
      <c r="J61" s="9">
        <f t="shared" si="1"/>
        <v>11</v>
      </c>
      <c r="K61" s="9">
        <v>103</v>
      </c>
      <c r="L61" s="9">
        <v>304</v>
      </c>
      <c r="M61" s="41">
        <f t="shared" si="2"/>
        <v>1157.8181818181818</v>
      </c>
      <c r="N61" s="9">
        <f t="shared" si="6"/>
        <v>199</v>
      </c>
      <c r="O61" s="9">
        <v>1</v>
      </c>
      <c r="P61" s="41">
        <f t="shared" si="4"/>
        <v>9.1428571428571423</v>
      </c>
      <c r="Q61" s="12" t="s">
        <v>14</v>
      </c>
      <c r="R61" s="13"/>
      <c r="S61" s="12" t="s">
        <v>15</v>
      </c>
      <c r="T61" s="12" t="s">
        <v>245</v>
      </c>
      <c r="U61" s="9" t="str">
        <f t="shared" si="7"/>
        <v>Palaemonetes kadiakensis</v>
      </c>
    </row>
    <row r="62" spans="1:21" x14ac:dyDescent="0.25">
      <c r="A62" s="9">
        <v>5</v>
      </c>
      <c r="B62" s="9" t="s">
        <v>57</v>
      </c>
      <c r="C62" s="9" t="s">
        <v>33</v>
      </c>
      <c r="D62" s="29">
        <v>8068390</v>
      </c>
      <c r="E62" s="10">
        <v>42807</v>
      </c>
      <c r="F62" s="9">
        <v>300</v>
      </c>
      <c r="G62" s="9">
        <v>64</v>
      </c>
      <c r="H62" s="9">
        <v>4</v>
      </c>
      <c r="I62" s="9">
        <v>7</v>
      </c>
      <c r="J62" s="9">
        <f t="shared" si="1"/>
        <v>11</v>
      </c>
      <c r="K62" s="9">
        <v>103</v>
      </c>
      <c r="L62" s="9">
        <v>304</v>
      </c>
      <c r="M62" s="41">
        <f t="shared" si="2"/>
        <v>1157.8181818181818</v>
      </c>
      <c r="N62" s="9">
        <f t="shared" si="6"/>
        <v>199</v>
      </c>
      <c r="O62" s="9">
        <v>1</v>
      </c>
      <c r="P62" s="41">
        <f t="shared" si="4"/>
        <v>9.1428571428571423</v>
      </c>
      <c r="Q62" s="9" t="s">
        <v>207</v>
      </c>
      <c r="R62" s="11"/>
      <c r="S62" s="12" t="s">
        <v>208</v>
      </c>
      <c r="U62" s="9" t="str">
        <f t="shared" si="7"/>
        <v>Peltodytes</v>
      </c>
    </row>
    <row r="63" spans="1:21" x14ac:dyDescent="0.25">
      <c r="A63" s="9">
        <v>3</v>
      </c>
      <c r="B63" s="9" t="s">
        <v>96</v>
      </c>
      <c r="C63" s="9" t="s">
        <v>33</v>
      </c>
      <c r="D63" s="29">
        <v>8068390</v>
      </c>
      <c r="E63" s="10">
        <v>42807</v>
      </c>
      <c r="F63" s="9">
        <v>300</v>
      </c>
      <c r="G63" s="9">
        <v>64</v>
      </c>
      <c r="H63" s="9">
        <v>4</v>
      </c>
      <c r="I63" s="9">
        <v>7</v>
      </c>
      <c r="J63" s="9">
        <f t="shared" si="1"/>
        <v>11</v>
      </c>
      <c r="K63" s="9">
        <v>103</v>
      </c>
      <c r="L63" s="9">
        <v>304</v>
      </c>
      <c r="M63" s="41">
        <f t="shared" si="2"/>
        <v>1157.8181818181818</v>
      </c>
      <c r="N63" s="9">
        <f t="shared" si="6"/>
        <v>199</v>
      </c>
      <c r="O63" s="9">
        <v>35</v>
      </c>
      <c r="P63" s="41">
        <f t="shared" si="4"/>
        <v>320</v>
      </c>
      <c r="Q63" s="9" t="s">
        <v>171</v>
      </c>
      <c r="R63" s="11"/>
      <c r="S63" s="12" t="s">
        <v>296</v>
      </c>
      <c r="U63" s="9" t="str">
        <f t="shared" si="7"/>
        <v>Plauditus</v>
      </c>
    </row>
    <row r="64" spans="1:21" x14ac:dyDescent="0.25">
      <c r="A64" s="9">
        <v>7</v>
      </c>
      <c r="B64" s="9" t="s">
        <v>41</v>
      </c>
      <c r="C64" s="9" t="s">
        <v>33</v>
      </c>
      <c r="D64" s="29">
        <v>8068390</v>
      </c>
      <c r="E64" s="10">
        <v>42807</v>
      </c>
      <c r="F64" s="9">
        <v>300</v>
      </c>
      <c r="G64" s="9">
        <v>64</v>
      </c>
      <c r="H64" s="9">
        <v>4</v>
      </c>
      <c r="I64" s="9">
        <v>7</v>
      </c>
      <c r="J64" s="9">
        <f t="shared" si="1"/>
        <v>11</v>
      </c>
      <c r="K64" s="9">
        <v>103</v>
      </c>
      <c r="L64" s="9">
        <v>304</v>
      </c>
      <c r="M64" s="41">
        <f t="shared" si="2"/>
        <v>1157.8181818181818</v>
      </c>
      <c r="N64" s="9">
        <f t="shared" si="6"/>
        <v>199</v>
      </c>
      <c r="O64" s="9">
        <v>1</v>
      </c>
      <c r="P64" s="41">
        <f t="shared" si="4"/>
        <v>9.1428571428571423</v>
      </c>
      <c r="Q64" s="12" t="s">
        <v>242</v>
      </c>
      <c r="R64" s="11" t="s">
        <v>236</v>
      </c>
      <c r="S64" s="12" t="s">
        <v>128</v>
      </c>
      <c r="U64" s="9" t="str">
        <f t="shared" si="7"/>
        <v>Pseudosuccinea</v>
      </c>
    </row>
    <row r="65" spans="1:21" x14ac:dyDescent="0.25">
      <c r="A65" s="9">
        <v>2</v>
      </c>
      <c r="B65" s="9" t="s">
        <v>37</v>
      </c>
      <c r="C65" s="9" t="s">
        <v>70</v>
      </c>
      <c r="D65" s="29">
        <v>8115000</v>
      </c>
      <c r="E65" s="10">
        <v>42808</v>
      </c>
      <c r="F65" s="9">
        <v>300</v>
      </c>
      <c r="G65" s="9">
        <v>32</v>
      </c>
      <c r="H65" s="9">
        <v>9</v>
      </c>
      <c r="I65" s="9">
        <v>12</v>
      </c>
      <c r="J65" s="9">
        <f t="shared" si="1"/>
        <v>21</v>
      </c>
      <c r="K65" s="9">
        <v>105</v>
      </c>
      <c r="L65" s="9">
        <v>301</v>
      </c>
      <c r="M65" s="41">
        <f t="shared" si="2"/>
        <v>324.57142857142856</v>
      </c>
      <c r="N65" s="9">
        <f>SUM(O$65:O$80)</f>
        <v>213</v>
      </c>
      <c r="O65" s="9">
        <v>1</v>
      </c>
      <c r="P65" s="41">
        <f t="shared" si="4"/>
        <v>4.5714285714285712</v>
      </c>
      <c r="Q65" s="9" t="s">
        <v>154</v>
      </c>
      <c r="R65" s="11"/>
      <c r="S65" s="12" t="s">
        <v>301</v>
      </c>
      <c r="U65" s="9" t="str">
        <f t="shared" si="7"/>
        <v>Belostoma</v>
      </c>
    </row>
    <row r="66" spans="1:21" x14ac:dyDescent="0.25">
      <c r="A66" s="9">
        <v>6</v>
      </c>
      <c r="B66" s="9" t="s">
        <v>71</v>
      </c>
      <c r="C66" s="9" t="s">
        <v>70</v>
      </c>
      <c r="D66" s="29">
        <v>8115000</v>
      </c>
      <c r="E66" s="10">
        <v>42808</v>
      </c>
      <c r="F66" s="9">
        <v>100</v>
      </c>
      <c r="G66" s="9">
        <v>32</v>
      </c>
      <c r="H66" s="9">
        <v>9</v>
      </c>
      <c r="I66" s="9">
        <v>12</v>
      </c>
      <c r="J66" s="9">
        <f t="shared" si="1"/>
        <v>21</v>
      </c>
      <c r="K66" s="9">
        <v>105</v>
      </c>
      <c r="L66" s="9">
        <v>301</v>
      </c>
      <c r="M66" s="41">
        <f t="shared" si="2"/>
        <v>324.57142857142856</v>
      </c>
      <c r="N66" s="9">
        <v>213</v>
      </c>
      <c r="O66" s="9">
        <v>1</v>
      </c>
      <c r="P66" s="41">
        <f t="shared" si="4"/>
        <v>4.5714285714285712</v>
      </c>
      <c r="Q66" s="12" t="s">
        <v>242</v>
      </c>
      <c r="R66" s="11" t="s">
        <v>233</v>
      </c>
      <c r="S66" s="12" t="s">
        <v>89</v>
      </c>
      <c r="U66" s="9" t="str">
        <f t="shared" si="7"/>
        <v>Bithynia</v>
      </c>
    </row>
    <row r="67" spans="1:21" x14ac:dyDescent="0.25">
      <c r="A67" s="9">
        <v>3</v>
      </c>
      <c r="B67" s="9" t="s">
        <v>77</v>
      </c>
      <c r="C67" s="9" t="s">
        <v>70</v>
      </c>
      <c r="D67" s="29">
        <v>8115000</v>
      </c>
      <c r="E67" s="10">
        <v>42808</v>
      </c>
      <c r="F67" s="9">
        <v>300</v>
      </c>
      <c r="G67" s="9">
        <v>32</v>
      </c>
      <c r="H67" s="9">
        <v>9</v>
      </c>
      <c r="I67" s="9">
        <v>12</v>
      </c>
      <c r="J67" s="9">
        <f t="shared" ref="J67:J130" si="8">I67+H67</f>
        <v>21</v>
      </c>
      <c r="K67" s="9">
        <v>105</v>
      </c>
      <c r="L67" s="9">
        <v>301</v>
      </c>
      <c r="M67" s="41">
        <f t="shared" ref="M67:M130" si="9">G67*N67/J67</f>
        <v>324.57142857142856</v>
      </c>
      <c r="N67" s="9">
        <v>213</v>
      </c>
      <c r="O67" s="9">
        <v>3</v>
      </c>
      <c r="P67" s="41">
        <f t="shared" ref="P67:P130" si="10">(G67*N67/7)*(O67/N67)</f>
        <v>13.714285714285714</v>
      </c>
      <c r="Q67" s="9" t="s">
        <v>171</v>
      </c>
      <c r="R67" s="11"/>
      <c r="S67" s="12" t="s">
        <v>174</v>
      </c>
      <c r="U67" s="9" t="str">
        <f t="shared" si="7"/>
        <v>Brachycerus</v>
      </c>
    </row>
    <row r="68" spans="1:21" x14ac:dyDescent="0.25">
      <c r="A68" s="9">
        <v>3</v>
      </c>
      <c r="B68" s="9" t="s">
        <v>64</v>
      </c>
      <c r="C68" s="9" t="s">
        <v>70</v>
      </c>
      <c r="D68" s="29">
        <v>8115000</v>
      </c>
      <c r="E68" s="10">
        <v>42808</v>
      </c>
      <c r="F68" s="9">
        <v>100</v>
      </c>
      <c r="G68" s="9">
        <v>32</v>
      </c>
      <c r="H68" s="9">
        <v>9</v>
      </c>
      <c r="I68" s="9">
        <v>12</v>
      </c>
      <c r="J68" s="9">
        <f t="shared" si="8"/>
        <v>21</v>
      </c>
      <c r="K68" s="9">
        <v>105</v>
      </c>
      <c r="L68" s="9">
        <v>301</v>
      </c>
      <c r="M68" s="41">
        <f t="shared" si="9"/>
        <v>324.57142857142856</v>
      </c>
      <c r="N68" s="9">
        <v>213</v>
      </c>
      <c r="O68" s="9">
        <v>4</v>
      </c>
      <c r="P68" s="41">
        <f t="shared" si="10"/>
        <v>18.285714285714285</v>
      </c>
      <c r="Q68" s="9" t="s">
        <v>171</v>
      </c>
      <c r="R68" s="11"/>
      <c r="S68" s="12" t="s">
        <v>189</v>
      </c>
      <c r="U68" s="9" t="str">
        <f t="shared" si="7"/>
        <v>Caenis</v>
      </c>
    </row>
    <row r="69" spans="1:21" x14ac:dyDescent="0.25">
      <c r="A69" s="9">
        <v>3</v>
      </c>
      <c r="B69" s="9" t="s">
        <v>129</v>
      </c>
      <c r="C69" s="9" t="s">
        <v>70</v>
      </c>
      <c r="D69" s="29">
        <v>8115000</v>
      </c>
      <c r="E69" s="10">
        <v>42808</v>
      </c>
      <c r="F69" s="9">
        <v>300</v>
      </c>
      <c r="G69" s="9">
        <v>32</v>
      </c>
      <c r="H69" s="9">
        <v>9</v>
      </c>
      <c r="I69" s="9">
        <v>12</v>
      </c>
      <c r="J69" s="9">
        <f t="shared" si="8"/>
        <v>21</v>
      </c>
      <c r="K69" s="9">
        <v>105</v>
      </c>
      <c r="L69" s="9">
        <v>301</v>
      </c>
      <c r="M69" s="41">
        <f t="shared" si="9"/>
        <v>324.57142857142856</v>
      </c>
      <c r="N69" s="9">
        <v>213</v>
      </c>
      <c r="O69" s="9">
        <v>1</v>
      </c>
      <c r="P69" s="41">
        <f t="shared" si="10"/>
        <v>4.5714285714285712</v>
      </c>
      <c r="Q69" s="9" t="s">
        <v>171</v>
      </c>
      <c r="R69" s="11"/>
      <c r="S69" s="12" t="s">
        <v>189</v>
      </c>
      <c r="U69" s="9" t="str">
        <f t="shared" si="7"/>
        <v>Caenis</v>
      </c>
    </row>
    <row r="70" spans="1:21" x14ac:dyDescent="0.25">
      <c r="A70" s="9">
        <v>1</v>
      </c>
      <c r="B70" s="9" t="s">
        <v>41</v>
      </c>
      <c r="C70" s="9" t="s">
        <v>70</v>
      </c>
      <c r="D70" s="29">
        <v>8115000</v>
      </c>
      <c r="E70" s="10">
        <v>42808</v>
      </c>
      <c r="F70" s="9">
        <v>300</v>
      </c>
      <c r="G70" s="9">
        <v>32</v>
      </c>
      <c r="H70" s="9">
        <v>9</v>
      </c>
      <c r="I70" s="9">
        <v>12</v>
      </c>
      <c r="J70" s="9">
        <f t="shared" si="8"/>
        <v>21</v>
      </c>
      <c r="K70" s="9">
        <v>105</v>
      </c>
      <c r="L70" s="9">
        <v>301</v>
      </c>
      <c r="M70" s="41">
        <f t="shared" si="9"/>
        <v>324.57142857142856</v>
      </c>
      <c r="N70" s="9">
        <v>213</v>
      </c>
      <c r="O70" s="9">
        <v>7</v>
      </c>
      <c r="P70" s="41">
        <f t="shared" si="10"/>
        <v>32</v>
      </c>
      <c r="Q70" s="9" t="s">
        <v>135</v>
      </c>
      <c r="R70" s="11"/>
      <c r="S70" s="12" t="s">
        <v>136</v>
      </c>
      <c r="U70" s="9" t="str">
        <f t="shared" si="7"/>
        <v>Cheumatopsyche</v>
      </c>
    </row>
    <row r="71" spans="1:21" x14ac:dyDescent="0.25">
      <c r="A71" s="9">
        <v>3</v>
      </c>
      <c r="B71" s="9" t="s">
        <v>61</v>
      </c>
      <c r="C71" s="9" t="s">
        <v>70</v>
      </c>
      <c r="D71" s="29">
        <v>8115000</v>
      </c>
      <c r="E71" s="10">
        <v>42808</v>
      </c>
      <c r="F71" s="9">
        <v>100</v>
      </c>
      <c r="G71" s="9">
        <v>32</v>
      </c>
      <c r="H71" s="9">
        <v>9</v>
      </c>
      <c r="I71" s="9">
        <v>12</v>
      </c>
      <c r="J71" s="9">
        <f t="shared" si="8"/>
        <v>21</v>
      </c>
      <c r="K71" s="9">
        <v>105</v>
      </c>
      <c r="L71" s="9">
        <v>301</v>
      </c>
      <c r="M71" s="41">
        <f t="shared" si="9"/>
        <v>324.57142857142856</v>
      </c>
      <c r="N71" s="9">
        <v>213</v>
      </c>
      <c r="O71" s="9">
        <v>61</v>
      </c>
      <c r="P71" s="41">
        <f t="shared" si="10"/>
        <v>278.85714285714289</v>
      </c>
      <c r="Q71" s="9" t="s">
        <v>171</v>
      </c>
      <c r="R71" s="11"/>
      <c r="S71" s="12" t="s">
        <v>188</v>
      </c>
      <c r="U71" s="9" t="str">
        <f t="shared" si="7"/>
        <v>Fallceon</v>
      </c>
    </row>
    <row r="72" spans="1:21" x14ac:dyDescent="0.25">
      <c r="A72" s="9">
        <v>8</v>
      </c>
      <c r="B72" s="9" t="s">
        <v>71</v>
      </c>
      <c r="C72" s="9" t="s">
        <v>70</v>
      </c>
      <c r="D72" s="29">
        <v>8115000</v>
      </c>
      <c r="E72" s="10">
        <v>42808</v>
      </c>
      <c r="F72" s="9">
        <v>100</v>
      </c>
      <c r="G72" s="9">
        <v>32</v>
      </c>
      <c r="H72" s="9">
        <v>9</v>
      </c>
      <c r="I72" s="9">
        <v>12</v>
      </c>
      <c r="J72" s="9">
        <f t="shared" si="8"/>
        <v>21</v>
      </c>
      <c r="K72" s="9">
        <v>105</v>
      </c>
      <c r="L72" s="9">
        <v>301</v>
      </c>
      <c r="M72" s="41">
        <f t="shared" si="9"/>
        <v>324.57142857142856</v>
      </c>
      <c r="N72" s="9">
        <v>213</v>
      </c>
      <c r="O72" s="9">
        <v>4</v>
      </c>
      <c r="P72" s="41">
        <f t="shared" si="10"/>
        <v>18.285714285714285</v>
      </c>
      <c r="Q72" s="12" t="s">
        <v>11</v>
      </c>
      <c r="R72" s="13"/>
      <c r="S72" s="12" t="s">
        <v>12</v>
      </c>
      <c r="U72" s="9" t="str">
        <f t="shared" si="7"/>
        <v>Hyalella</v>
      </c>
    </row>
    <row r="73" spans="1:21" x14ac:dyDescent="0.25">
      <c r="A73" s="9">
        <v>8</v>
      </c>
      <c r="B73" s="9" t="s">
        <v>77</v>
      </c>
      <c r="C73" s="9" t="s">
        <v>70</v>
      </c>
      <c r="D73" s="29">
        <v>8115000</v>
      </c>
      <c r="E73" s="10">
        <v>42808</v>
      </c>
      <c r="F73" s="9">
        <v>300</v>
      </c>
      <c r="G73" s="9">
        <v>32</v>
      </c>
      <c r="H73" s="9">
        <v>9</v>
      </c>
      <c r="I73" s="9">
        <v>12</v>
      </c>
      <c r="J73" s="9">
        <f t="shared" si="8"/>
        <v>21</v>
      </c>
      <c r="K73" s="9">
        <v>105</v>
      </c>
      <c r="L73" s="9">
        <v>301</v>
      </c>
      <c r="M73" s="41">
        <f t="shared" si="9"/>
        <v>324.57142857142856</v>
      </c>
      <c r="N73" s="9">
        <v>213</v>
      </c>
      <c r="O73" s="9">
        <v>12</v>
      </c>
      <c r="P73" s="41">
        <f t="shared" si="10"/>
        <v>54.857142857142854</v>
      </c>
      <c r="Q73" s="12" t="s">
        <v>11</v>
      </c>
      <c r="R73" s="13"/>
      <c r="S73" s="12" t="s">
        <v>12</v>
      </c>
      <c r="U73" s="9" t="str">
        <f t="shared" si="7"/>
        <v>Hyalella</v>
      </c>
    </row>
    <row r="74" spans="1:21" x14ac:dyDescent="0.25">
      <c r="A74" s="9">
        <v>3</v>
      </c>
      <c r="B74" s="9" t="s">
        <v>101</v>
      </c>
      <c r="C74" s="9" t="s">
        <v>70</v>
      </c>
      <c r="D74" s="29">
        <v>8115000</v>
      </c>
      <c r="E74" s="10">
        <v>42808</v>
      </c>
      <c r="F74" s="9">
        <v>300</v>
      </c>
      <c r="G74" s="9">
        <v>32</v>
      </c>
      <c r="H74" s="9">
        <v>9</v>
      </c>
      <c r="I74" s="9">
        <v>12</v>
      </c>
      <c r="J74" s="9">
        <f t="shared" si="8"/>
        <v>21</v>
      </c>
      <c r="K74" s="9">
        <v>105</v>
      </c>
      <c r="L74" s="9">
        <v>301</v>
      </c>
      <c r="M74" s="41">
        <f t="shared" si="9"/>
        <v>324.57142857142856</v>
      </c>
      <c r="N74" s="9">
        <v>213</v>
      </c>
      <c r="O74" s="9">
        <v>1</v>
      </c>
      <c r="P74" s="41">
        <f t="shared" si="10"/>
        <v>4.5714285714285712</v>
      </c>
      <c r="Q74" s="9" t="s">
        <v>171</v>
      </c>
      <c r="R74" s="11"/>
      <c r="S74" s="12" t="s">
        <v>191</v>
      </c>
      <c r="U74" s="9" t="str">
        <f t="shared" si="7"/>
        <v>Leptohyphes</v>
      </c>
    </row>
    <row r="75" spans="1:21" x14ac:dyDescent="0.25">
      <c r="A75" s="9">
        <v>8</v>
      </c>
      <c r="B75" s="9" t="s">
        <v>69</v>
      </c>
      <c r="C75" s="9" t="s">
        <v>70</v>
      </c>
      <c r="D75" s="29">
        <v>8115000</v>
      </c>
      <c r="E75" s="10">
        <v>42808</v>
      </c>
      <c r="F75" s="9">
        <v>100</v>
      </c>
      <c r="G75" s="9">
        <v>32</v>
      </c>
      <c r="H75" s="9">
        <v>9</v>
      </c>
      <c r="I75" s="9">
        <v>12</v>
      </c>
      <c r="J75" s="9">
        <f t="shared" si="8"/>
        <v>21</v>
      </c>
      <c r="K75" s="9">
        <v>105</v>
      </c>
      <c r="L75" s="9">
        <v>301</v>
      </c>
      <c r="M75" s="41">
        <f t="shared" si="9"/>
        <v>324.57142857142856</v>
      </c>
      <c r="N75" s="9">
        <v>213</v>
      </c>
      <c r="O75" s="9">
        <v>2</v>
      </c>
      <c r="P75" s="41">
        <f t="shared" si="10"/>
        <v>9.1428571428571423</v>
      </c>
      <c r="Q75" s="12" t="s">
        <v>14</v>
      </c>
      <c r="R75" s="13"/>
      <c r="S75" s="12" t="s">
        <v>15</v>
      </c>
      <c r="T75" s="12" t="s">
        <v>245</v>
      </c>
      <c r="U75" s="9" t="str">
        <f t="shared" si="7"/>
        <v>Palaemonetes kadiakensis</v>
      </c>
    </row>
    <row r="76" spans="1:21" x14ac:dyDescent="0.25">
      <c r="A76" s="9">
        <v>8</v>
      </c>
      <c r="B76" s="9" t="s">
        <v>76</v>
      </c>
      <c r="C76" s="9" t="s">
        <v>70</v>
      </c>
      <c r="D76" s="29">
        <v>8115000</v>
      </c>
      <c r="E76" s="10">
        <v>42808</v>
      </c>
      <c r="F76" s="9">
        <v>300</v>
      </c>
      <c r="G76" s="9">
        <v>32</v>
      </c>
      <c r="H76" s="9">
        <v>9</v>
      </c>
      <c r="I76" s="9">
        <v>12</v>
      </c>
      <c r="J76" s="9">
        <f t="shared" si="8"/>
        <v>21</v>
      </c>
      <c r="K76" s="9">
        <v>105</v>
      </c>
      <c r="L76" s="9">
        <v>301</v>
      </c>
      <c r="M76" s="41">
        <f t="shared" si="9"/>
        <v>324.57142857142856</v>
      </c>
      <c r="N76" s="9">
        <v>213</v>
      </c>
      <c r="O76" s="9">
        <v>1</v>
      </c>
      <c r="P76" s="41">
        <f t="shared" si="10"/>
        <v>4.5714285714285712</v>
      </c>
      <c r="Q76" s="12" t="s">
        <v>14</v>
      </c>
      <c r="R76" s="13"/>
      <c r="S76" s="12" t="s">
        <v>15</v>
      </c>
      <c r="T76" s="12" t="s">
        <v>245</v>
      </c>
      <c r="U76" s="9" t="str">
        <f t="shared" si="7"/>
        <v>Palaemonetes kadiakensis</v>
      </c>
    </row>
    <row r="77" spans="1:21" x14ac:dyDescent="0.25">
      <c r="A77" s="9">
        <v>6</v>
      </c>
      <c r="B77" s="9" t="s">
        <v>69</v>
      </c>
      <c r="C77" s="9" t="s">
        <v>70</v>
      </c>
      <c r="D77" s="29">
        <v>8115000</v>
      </c>
      <c r="E77" s="10">
        <v>42808</v>
      </c>
      <c r="F77" s="9">
        <v>100</v>
      </c>
      <c r="G77" s="9">
        <v>32</v>
      </c>
      <c r="H77" s="9">
        <v>9</v>
      </c>
      <c r="I77" s="9">
        <v>12</v>
      </c>
      <c r="J77" s="9">
        <f t="shared" si="8"/>
        <v>21</v>
      </c>
      <c r="K77" s="9">
        <v>105</v>
      </c>
      <c r="L77" s="9">
        <v>301</v>
      </c>
      <c r="M77" s="41">
        <f t="shared" si="9"/>
        <v>324.57142857142856</v>
      </c>
      <c r="N77" s="9">
        <v>213</v>
      </c>
      <c r="O77" s="9">
        <v>2</v>
      </c>
      <c r="P77" s="41">
        <f t="shared" si="10"/>
        <v>9.1428571428571423</v>
      </c>
      <c r="Q77" s="12" t="s">
        <v>242</v>
      </c>
      <c r="R77" s="11" t="s">
        <v>234</v>
      </c>
      <c r="S77" s="12" t="s">
        <v>123</v>
      </c>
      <c r="T77" s="12" t="s">
        <v>251</v>
      </c>
      <c r="U77" s="9" t="str">
        <f t="shared" si="7"/>
        <v>Physella virgata</v>
      </c>
    </row>
    <row r="78" spans="1:21" x14ac:dyDescent="0.25">
      <c r="A78" s="9">
        <v>3</v>
      </c>
      <c r="B78" s="9" t="s">
        <v>76</v>
      </c>
      <c r="C78" s="9" t="s">
        <v>70</v>
      </c>
      <c r="D78" s="29">
        <v>8115000</v>
      </c>
      <c r="E78" s="10">
        <v>42808</v>
      </c>
      <c r="F78" s="9">
        <v>300</v>
      </c>
      <c r="G78" s="9">
        <v>32</v>
      </c>
      <c r="H78" s="9">
        <v>9</v>
      </c>
      <c r="I78" s="9">
        <v>12</v>
      </c>
      <c r="J78" s="9">
        <f t="shared" si="8"/>
        <v>21</v>
      </c>
      <c r="K78" s="9">
        <v>105</v>
      </c>
      <c r="L78" s="9">
        <v>301</v>
      </c>
      <c r="M78" s="41">
        <f t="shared" si="9"/>
        <v>324.57142857142856</v>
      </c>
      <c r="N78" s="9">
        <v>213</v>
      </c>
      <c r="O78" s="9">
        <v>109</v>
      </c>
      <c r="P78" s="41">
        <f t="shared" si="10"/>
        <v>498.28571428571422</v>
      </c>
      <c r="Q78" s="9" t="s">
        <v>171</v>
      </c>
      <c r="R78" s="11"/>
      <c r="S78" s="12" t="s">
        <v>296</v>
      </c>
      <c r="U78" s="9" t="str">
        <f t="shared" si="7"/>
        <v>Plauditus</v>
      </c>
    </row>
    <row r="79" spans="1:21" x14ac:dyDescent="0.25">
      <c r="A79" s="9">
        <v>5</v>
      </c>
      <c r="B79" s="9" t="s">
        <v>60</v>
      </c>
      <c r="C79" s="9" t="s">
        <v>70</v>
      </c>
      <c r="D79" s="29">
        <v>8115000</v>
      </c>
      <c r="E79" s="10">
        <v>42808</v>
      </c>
      <c r="F79" s="9">
        <v>100</v>
      </c>
      <c r="G79" s="9">
        <v>32</v>
      </c>
      <c r="H79" s="9">
        <v>9</v>
      </c>
      <c r="I79" s="9">
        <v>12</v>
      </c>
      <c r="J79" s="9">
        <f t="shared" si="8"/>
        <v>21</v>
      </c>
      <c r="K79" s="9">
        <v>105</v>
      </c>
      <c r="L79" s="9">
        <v>301</v>
      </c>
      <c r="M79" s="41">
        <f t="shared" si="9"/>
        <v>324.57142857142856</v>
      </c>
      <c r="N79" s="9">
        <v>213</v>
      </c>
      <c r="O79" s="9">
        <v>2</v>
      </c>
      <c r="P79" s="41">
        <f t="shared" si="10"/>
        <v>9.1428571428571423</v>
      </c>
      <c r="Q79" s="9" t="s">
        <v>207</v>
      </c>
      <c r="R79" s="11"/>
      <c r="S79" s="12" t="s">
        <v>210</v>
      </c>
      <c r="U79" s="9" t="str">
        <f t="shared" si="7"/>
        <v>Stenelmis</v>
      </c>
    </row>
    <row r="80" spans="1:21" x14ac:dyDescent="0.25">
      <c r="A80" s="9">
        <v>5</v>
      </c>
      <c r="B80" s="9" t="s">
        <v>61</v>
      </c>
      <c r="C80" s="9" t="s">
        <v>70</v>
      </c>
      <c r="D80" s="29">
        <v>8115000</v>
      </c>
      <c r="E80" s="10">
        <v>42808</v>
      </c>
      <c r="F80" s="9">
        <v>300</v>
      </c>
      <c r="G80" s="9">
        <v>32</v>
      </c>
      <c r="H80" s="9">
        <v>9</v>
      </c>
      <c r="I80" s="9">
        <v>12</v>
      </c>
      <c r="J80" s="9">
        <f t="shared" si="8"/>
        <v>21</v>
      </c>
      <c r="K80" s="9">
        <v>105</v>
      </c>
      <c r="L80" s="9">
        <v>301</v>
      </c>
      <c r="M80" s="41">
        <f t="shared" si="9"/>
        <v>324.57142857142856</v>
      </c>
      <c r="N80" s="9">
        <v>213</v>
      </c>
      <c r="O80" s="9">
        <v>2</v>
      </c>
      <c r="P80" s="41">
        <f t="shared" si="10"/>
        <v>9.1428571428571423</v>
      </c>
      <c r="Q80" s="9" t="s">
        <v>207</v>
      </c>
      <c r="R80" s="11"/>
      <c r="S80" s="12" t="s">
        <v>210</v>
      </c>
      <c r="U80" s="9" t="str">
        <f t="shared" si="7"/>
        <v>Stenelmis</v>
      </c>
    </row>
    <row r="81" spans="1:21" x14ac:dyDescent="0.25">
      <c r="A81" s="9">
        <v>3</v>
      </c>
      <c r="B81" s="9" t="s">
        <v>53</v>
      </c>
      <c r="C81" s="9" t="s">
        <v>20</v>
      </c>
      <c r="D81" s="29">
        <v>8189200</v>
      </c>
      <c r="E81" s="10">
        <v>42808</v>
      </c>
      <c r="F81" s="9">
        <v>100</v>
      </c>
      <c r="G81" s="9">
        <v>32</v>
      </c>
      <c r="H81" s="9">
        <v>15</v>
      </c>
      <c r="I81" s="9">
        <v>17</v>
      </c>
      <c r="J81" s="9">
        <f t="shared" si="8"/>
        <v>32</v>
      </c>
      <c r="K81" s="9">
        <v>115</v>
      </c>
      <c r="L81" s="9">
        <v>211</v>
      </c>
      <c r="M81" s="41">
        <f t="shared" si="9"/>
        <v>168</v>
      </c>
      <c r="N81" s="9">
        <f>SUM(O$81:O$111)</f>
        <v>168</v>
      </c>
      <c r="O81" s="9">
        <v>1</v>
      </c>
      <c r="P81" s="41">
        <f t="shared" si="10"/>
        <v>4.5714285714285712</v>
      </c>
      <c r="Q81" s="9" t="s">
        <v>171</v>
      </c>
      <c r="R81" s="11"/>
      <c r="S81" s="12" t="s">
        <v>178</v>
      </c>
      <c r="U81" s="9" t="str">
        <f t="shared" si="7"/>
        <v>Ameletus</v>
      </c>
    </row>
    <row r="82" spans="1:21" x14ac:dyDescent="0.25">
      <c r="A82" s="9">
        <v>3</v>
      </c>
      <c r="B82" s="9" t="s">
        <v>57</v>
      </c>
      <c r="C82" s="9" t="s">
        <v>20</v>
      </c>
      <c r="D82" s="29">
        <v>8189200</v>
      </c>
      <c r="E82" s="10">
        <v>42808</v>
      </c>
      <c r="F82" s="9">
        <v>300</v>
      </c>
      <c r="G82" s="9">
        <v>32</v>
      </c>
      <c r="H82" s="9">
        <v>15</v>
      </c>
      <c r="I82" s="9">
        <v>17</v>
      </c>
      <c r="J82" s="9">
        <f t="shared" si="8"/>
        <v>32</v>
      </c>
      <c r="K82" s="9">
        <v>115</v>
      </c>
      <c r="L82" s="9">
        <v>211</v>
      </c>
      <c r="M82" s="41">
        <f t="shared" si="9"/>
        <v>168</v>
      </c>
      <c r="N82" s="9">
        <f t="shared" ref="N82:N111" si="11">SUM(O$81:O$111)</f>
        <v>168</v>
      </c>
      <c r="O82" s="9">
        <v>1</v>
      </c>
      <c r="P82" s="41">
        <f t="shared" si="10"/>
        <v>4.5714285714285712</v>
      </c>
      <c r="Q82" s="9" t="s">
        <v>171</v>
      </c>
      <c r="R82" s="11"/>
      <c r="S82" s="12" t="s">
        <v>187</v>
      </c>
      <c r="U82" s="9" t="str">
        <f t="shared" si="7"/>
        <v>Ametropus</v>
      </c>
    </row>
    <row r="83" spans="1:21" x14ac:dyDescent="0.25">
      <c r="A83" s="9">
        <v>7</v>
      </c>
      <c r="B83" s="9" t="s">
        <v>45</v>
      </c>
      <c r="C83" s="9" t="s">
        <v>20</v>
      </c>
      <c r="D83" s="29">
        <v>8189200</v>
      </c>
      <c r="E83" s="10">
        <v>42808</v>
      </c>
      <c r="F83" s="9">
        <v>100</v>
      </c>
      <c r="G83" s="9">
        <v>32</v>
      </c>
      <c r="H83" s="9">
        <v>15</v>
      </c>
      <c r="I83" s="9">
        <v>17</v>
      </c>
      <c r="J83" s="9">
        <f t="shared" si="8"/>
        <v>32</v>
      </c>
      <c r="K83" s="9">
        <v>115</v>
      </c>
      <c r="L83" s="9">
        <v>211</v>
      </c>
      <c r="M83" s="41">
        <f t="shared" si="9"/>
        <v>168</v>
      </c>
      <c r="N83" s="9">
        <f t="shared" si="11"/>
        <v>168</v>
      </c>
      <c r="O83" s="9">
        <v>1</v>
      </c>
      <c r="P83" s="41">
        <f t="shared" si="10"/>
        <v>4.5714285714285712</v>
      </c>
      <c r="Q83" s="12" t="s">
        <v>242</v>
      </c>
      <c r="R83" s="11" t="s">
        <v>237</v>
      </c>
      <c r="S83" s="12" t="s">
        <v>83</v>
      </c>
      <c r="U83" s="9" t="str">
        <f t="shared" si="7"/>
        <v>Amnicola</v>
      </c>
    </row>
    <row r="84" spans="1:21" x14ac:dyDescent="0.25">
      <c r="A84" s="9">
        <v>3</v>
      </c>
      <c r="B84" s="9" t="s">
        <v>52</v>
      </c>
      <c r="C84" s="9" t="s">
        <v>20</v>
      </c>
      <c r="D84" s="29">
        <v>8189200</v>
      </c>
      <c r="E84" s="10">
        <v>42808</v>
      </c>
      <c r="F84" s="9">
        <v>100</v>
      </c>
      <c r="G84" s="9">
        <v>32</v>
      </c>
      <c r="H84" s="9">
        <v>15</v>
      </c>
      <c r="I84" s="9">
        <v>17</v>
      </c>
      <c r="J84" s="9">
        <f t="shared" si="8"/>
        <v>32</v>
      </c>
      <c r="K84" s="9">
        <v>115</v>
      </c>
      <c r="L84" s="9">
        <v>211</v>
      </c>
      <c r="M84" s="41">
        <f t="shared" si="9"/>
        <v>168</v>
      </c>
      <c r="N84" s="9">
        <f t="shared" si="11"/>
        <v>168</v>
      </c>
      <c r="O84" s="9">
        <v>19</v>
      </c>
      <c r="P84" s="41">
        <f t="shared" si="10"/>
        <v>86.857142857142861</v>
      </c>
      <c r="Q84" s="9" t="s">
        <v>171</v>
      </c>
      <c r="R84" s="11"/>
      <c r="S84" s="12" t="s">
        <v>182</v>
      </c>
      <c r="U84" s="9" t="str">
        <f t="shared" si="7"/>
        <v>Baetis</v>
      </c>
    </row>
    <row r="85" spans="1:21" x14ac:dyDescent="0.25">
      <c r="A85" s="9">
        <v>3</v>
      </c>
      <c r="B85" s="9" t="s">
        <v>60</v>
      </c>
      <c r="C85" s="9" t="s">
        <v>20</v>
      </c>
      <c r="D85" s="29">
        <v>8189200</v>
      </c>
      <c r="E85" s="10">
        <v>42808</v>
      </c>
      <c r="F85" s="9">
        <v>300</v>
      </c>
      <c r="G85" s="9">
        <v>32</v>
      </c>
      <c r="H85" s="9">
        <v>15</v>
      </c>
      <c r="I85" s="9">
        <v>17</v>
      </c>
      <c r="J85" s="9">
        <f t="shared" si="8"/>
        <v>32</v>
      </c>
      <c r="K85" s="9">
        <v>115</v>
      </c>
      <c r="L85" s="9">
        <v>211</v>
      </c>
      <c r="M85" s="41">
        <f t="shared" si="9"/>
        <v>168</v>
      </c>
      <c r="N85" s="9">
        <f t="shared" si="11"/>
        <v>168</v>
      </c>
      <c r="O85" s="9">
        <v>8</v>
      </c>
      <c r="P85" s="41">
        <f t="shared" si="10"/>
        <v>36.571428571428569</v>
      </c>
      <c r="Q85" s="9" t="s">
        <v>171</v>
      </c>
      <c r="R85" s="11"/>
      <c r="S85" s="12" t="s">
        <v>179</v>
      </c>
      <c r="U85" s="9" t="str">
        <f t="shared" ref="U85:U116" si="12">_xlfn.TEXTJOIN(" ",TRUE,S85,T85)</f>
        <v>Baetodes</v>
      </c>
    </row>
    <row r="86" spans="1:21" x14ac:dyDescent="0.25">
      <c r="A86" s="9">
        <v>2</v>
      </c>
      <c r="B86" s="9" t="s">
        <v>40</v>
      </c>
      <c r="C86" s="9" t="s">
        <v>20</v>
      </c>
      <c r="D86" s="29">
        <v>8189200</v>
      </c>
      <c r="E86" s="10">
        <v>42808</v>
      </c>
      <c r="F86" s="9">
        <v>300</v>
      </c>
      <c r="G86" s="9">
        <v>32</v>
      </c>
      <c r="H86" s="9">
        <v>15</v>
      </c>
      <c r="I86" s="9">
        <v>17</v>
      </c>
      <c r="J86" s="9">
        <f t="shared" si="8"/>
        <v>32</v>
      </c>
      <c r="K86" s="9">
        <v>115</v>
      </c>
      <c r="L86" s="9">
        <v>211</v>
      </c>
      <c r="M86" s="41">
        <f t="shared" si="9"/>
        <v>168</v>
      </c>
      <c r="N86" s="9">
        <f t="shared" si="11"/>
        <v>168</v>
      </c>
      <c r="O86" s="9">
        <v>1</v>
      </c>
      <c r="P86" s="41">
        <f t="shared" si="10"/>
        <v>4.5714285714285712</v>
      </c>
      <c r="Q86" s="9" t="s">
        <v>154</v>
      </c>
      <c r="R86" s="11"/>
      <c r="S86" s="12" t="s">
        <v>301</v>
      </c>
      <c r="U86" s="9" t="str">
        <f t="shared" si="12"/>
        <v>Belostoma</v>
      </c>
    </row>
    <row r="87" spans="1:21" x14ac:dyDescent="0.25">
      <c r="A87" s="9">
        <v>5</v>
      </c>
      <c r="B87" s="9" t="s">
        <v>56</v>
      </c>
      <c r="C87" s="9" t="s">
        <v>20</v>
      </c>
      <c r="D87" s="29">
        <v>8189200</v>
      </c>
      <c r="E87" s="10">
        <v>42808</v>
      </c>
      <c r="F87" s="9">
        <v>300</v>
      </c>
      <c r="G87" s="9">
        <v>32</v>
      </c>
      <c r="H87" s="9">
        <v>15</v>
      </c>
      <c r="I87" s="9">
        <v>17</v>
      </c>
      <c r="J87" s="9">
        <f t="shared" si="8"/>
        <v>32</v>
      </c>
      <c r="K87" s="9">
        <v>115</v>
      </c>
      <c r="L87" s="9">
        <v>211</v>
      </c>
      <c r="M87" s="41">
        <f t="shared" si="9"/>
        <v>168</v>
      </c>
      <c r="N87" s="9">
        <f t="shared" si="11"/>
        <v>168</v>
      </c>
      <c r="O87" s="9">
        <v>1</v>
      </c>
      <c r="P87" s="41">
        <f t="shared" si="10"/>
        <v>4.5714285714285712</v>
      </c>
      <c r="Q87" s="9" t="s">
        <v>207</v>
      </c>
      <c r="R87" s="11"/>
      <c r="S87" s="12" t="s">
        <v>219</v>
      </c>
      <c r="U87" s="9" t="str">
        <f t="shared" si="12"/>
        <v>Berosus</v>
      </c>
    </row>
    <row r="88" spans="1:21" x14ac:dyDescent="0.25">
      <c r="A88" s="9">
        <v>3</v>
      </c>
      <c r="B88" s="9" t="s">
        <v>56</v>
      </c>
      <c r="C88" s="9" t="s">
        <v>20</v>
      </c>
      <c r="D88" s="29">
        <v>8189200</v>
      </c>
      <c r="E88" s="10">
        <v>42808</v>
      </c>
      <c r="F88" s="9">
        <v>300</v>
      </c>
      <c r="G88" s="9">
        <v>32</v>
      </c>
      <c r="H88" s="9">
        <v>15</v>
      </c>
      <c r="I88" s="9">
        <v>17</v>
      </c>
      <c r="J88" s="9">
        <f t="shared" si="8"/>
        <v>32</v>
      </c>
      <c r="K88" s="9">
        <v>115</v>
      </c>
      <c r="L88" s="9">
        <v>211</v>
      </c>
      <c r="M88" s="41">
        <f t="shared" si="9"/>
        <v>168</v>
      </c>
      <c r="N88" s="9">
        <f t="shared" si="11"/>
        <v>168</v>
      </c>
      <c r="O88" s="9">
        <v>1</v>
      </c>
      <c r="P88" s="41">
        <f t="shared" si="10"/>
        <v>4.5714285714285712</v>
      </c>
      <c r="Q88" s="9" t="s">
        <v>171</v>
      </c>
      <c r="R88" s="11"/>
      <c r="S88" s="12" t="s">
        <v>174</v>
      </c>
      <c r="U88" s="9" t="str">
        <f t="shared" si="12"/>
        <v>Brachycerus</v>
      </c>
    </row>
    <row r="89" spans="1:21" x14ac:dyDescent="0.25">
      <c r="A89" s="9">
        <v>8</v>
      </c>
      <c r="B89" s="9" t="s">
        <v>28</v>
      </c>
      <c r="C89" s="9" t="s">
        <v>20</v>
      </c>
      <c r="D89" s="29">
        <v>8189200</v>
      </c>
      <c r="E89" s="10">
        <v>42808</v>
      </c>
      <c r="F89" s="9">
        <v>100</v>
      </c>
      <c r="G89" s="9">
        <v>32</v>
      </c>
      <c r="H89" s="9">
        <v>15</v>
      </c>
      <c r="I89" s="9">
        <v>17</v>
      </c>
      <c r="J89" s="9">
        <f t="shared" si="8"/>
        <v>32</v>
      </c>
      <c r="K89" s="9">
        <v>115</v>
      </c>
      <c r="L89" s="9">
        <v>211</v>
      </c>
      <c r="M89" s="41">
        <f t="shared" si="9"/>
        <v>168</v>
      </c>
      <c r="N89" s="9">
        <f t="shared" si="11"/>
        <v>168</v>
      </c>
      <c r="O89" s="9">
        <v>2</v>
      </c>
      <c r="P89" s="41">
        <f t="shared" si="10"/>
        <v>9.1428571428571423</v>
      </c>
      <c r="Q89" s="12" t="s">
        <v>29</v>
      </c>
      <c r="R89" s="13"/>
      <c r="S89" s="12" t="s">
        <v>30</v>
      </c>
      <c r="U89" s="9" t="str">
        <f t="shared" si="12"/>
        <v>Caecidotea</v>
      </c>
    </row>
    <row r="90" spans="1:21" x14ac:dyDescent="0.25">
      <c r="A90" s="9">
        <v>6</v>
      </c>
      <c r="B90" s="9" t="s">
        <v>54</v>
      </c>
      <c r="C90" s="9" t="s">
        <v>20</v>
      </c>
      <c r="D90" s="29">
        <v>8189200</v>
      </c>
      <c r="E90" s="10">
        <v>42808</v>
      </c>
      <c r="F90" s="9">
        <v>300</v>
      </c>
      <c r="G90" s="9">
        <v>32</v>
      </c>
      <c r="H90" s="9">
        <v>15</v>
      </c>
      <c r="I90" s="9">
        <v>17</v>
      </c>
      <c r="J90" s="9">
        <f t="shared" si="8"/>
        <v>32</v>
      </c>
      <c r="K90" s="9">
        <v>115</v>
      </c>
      <c r="L90" s="9">
        <v>211</v>
      </c>
      <c r="M90" s="41">
        <f t="shared" si="9"/>
        <v>168</v>
      </c>
      <c r="N90" s="9">
        <f t="shared" si="11"/>
        <v>168</v>
      </c>
      <c r="O90" s="9">
        <v>1</v>
      </c>
      <c r="P90" s="41">
        <f t="shared" si="10"/>
        <v>4.5714285714285712</v>
      </c>
      <c r="Q90" s="12" t="s">
        <v>242</v>
      </c>
      <c r="R90" s="11" t="s">
        <v>238</v>
      </c>
      <c r="S90" s="12" t="s">
        <v>92</v>
      </c>
      <c r="U90" s="9" t="str">
        <f t="shared" si="12"/>
        <v>Campeloma</v>
      </c>
    </row>
    <row r="91" spans="1:21" x14ac:dyDescent="0.25">
      <c r="A91" s="9">
        <v>3</v>
      </c>
      <c r="B91" s="9" t="s">
        <v>55</v>
      </c>
      <c r="C91" s="9" t="s">
        <v>20</v>
      </c>
      <c r="D91" s="29">
        <v>8189200</v>
      </c>
      <c r="E91" s="10">
        <v>42808</v>
      </c>
      <c r="F91" s="9">
        <v>100</v>
      </c>
      <c r="G91" s="9">
        <v>32</v>
      </c>
      <c r="H91" s="9">
        <v>15</v>
      </c>
      <c r="I91" s="9">
        <v>17</v>
      </c>
      <c r="J91" s="9">
        <f t="shared" si="8"/>
        <v>32</v>
      </c>
      <c r="K91" s="9">
        <v>115</v>
      </c>
      <c r="L91" s="9">
        <v>211</v>
      </c>
      <c r="M91" s="41">
        <f t="shared" si="9"/>
        <v>168</v>
      </c>
      <c r="N91" s="9">
        <f t="shared" si="11"/>
        <v>168</v>
      </c>
      <c r="O91" s="9">
        <v>1</v>
      </c>
      <c r="P91" s="41">
        <f t="shared" si="10"/>
        <v>4.5714285714285712</v>
      </c>
      <c r="Q91" s="9" t="s">
        <v>171</v>
      </c>
      <c r="R91" s="11"/>
      <c r="S91" s="12" t="s">
        <v>177</v>
      </c>
      <c r="U91" s="9" t="str">
        <f t="shared" si="12"/>
        <v>Cercobrachys</v>
      </c>
    </row>
    <row r="92" spans="1:21" x14ac:dyDescent="0.25">
      <c r="A92" s="9">
        <v>6</v>
      </c>
      <c r="B92" s="9" t="s">
        <v>60</v>
      </c>
      <c r="C92" s="9" t="s">
        <v>20</v>
      </c>
      <c r="D92" s="29">
        <v>8189200</v>
      </c>
      <c r="E92" s="10">
        <v>42808</v>
      </c>
      <c r="F92" s="9">
        <v>300</v>
      </c>
      <c r="G92" s="9">
        <v>32</v>
      </c>
      <c r="H92" s="9">
        <v>15</v>
      </c>
      <c r="I92" s="9">
        <v>17</v>
      </c>
      <c r="J92" s="9">
        <f t="shared" si="8"/>
        <v>32</v>
      </c>
      <c r="K92" s="9">
        <v>115</v>
      </c>
      <c r="L92" s="9">
        <v>211</v>
      </c>
      <c r="M92" s="41">
        <f t="shared" si="9"/>
        <v>168</v>
      </c>
      <c r="N92" s="9">
        <f t="shared" si="11"/>
        <v>168</v>
      </c>
      <c r="O92" s="9">
        <v>18</v>
      </c>
      <c r="P92" s="41">
        <f t="shared" si="10"/>
        <v>82.285714285714278</v>
      </c>
      <c r="Q92" s="9" t="s">
        <v>94</v>
      </c>
      <c r="R92" s="11"/>
      <c r="S92" s="12" t="s">
        <v>95</v>
      </c>
      <c r="U92" s="9" t="str">
        <f t="shared" si="12"/>
        <v>Corbicula</v>
      </c>
    </row>
    <row r="93" spans="1:21" x14ac:dyDescent="0.25">
      <c r="A93" s="9">
        <v>7</v>
      </c>
      <c r="B93" s="9" t="s">
        <v>43</v>
      </c>
      <c r="C93" s="9" t="s">
        <v>20</v>
      </c>
      <c r="D93" s="29">
        <v>8189200</v>
      </c>
      <c r="E93" s="10">
        <v>42808</v>
      </c>
      <c r="F93" s="9">
        <v>100</v>
      </c>
      <c r="G93" s="9">
        <v>32</v>
      </c>
      <c r="H93" s="9">
        <v>15</v>
      </c>
      <c r="I93" s="9">
        <v>17</v>
      </c>
      <c r="J93" s="9">
        <f t="shared" si="8"/>
        <v>32</v>
      </c>
      <c r="K93" s="9">
        <v>115</v>
      </c>
      <c r="L93" s="9">
        <v>211</v>
      </c>
      <c r="M93" s="41">
        <f t="shared" si="9"/>
        <v>168</v>
      </c>
      <c r="N93" s="9">
        <f t="shared" si="11"/>
        <v>168</v>
      </c>
      <c r="O93" s="9">
        <v>8</v>
      </c>
      <c r="P93" s="41">
        <f t="shared" si="10"/>
        <v>36.571428571428569</v>
      </c>
      <c r="Q93" s="9" t="s">
        <v>94</v>
      </c>
      <c r="R93" s="11"/>
      <c r="S93" s="12" t="s">
        <v>95</v>
      </c>
      <c r="U93" s="9" t="str">
        <f t="shared" si="12"/>
        <v>Corbicula</v>
      </c>
    </row>
    <row r="94" spans="1:21" x14ac:dyDescent="0.25">
      <c r="A94" s="9">
        <v>2</v>
      </c>
      <c r="B94" s="9" t="s">
        <v>98</v>
      </c>
      <c r="C94" s="9" t="s">
        <v>20</v>
      </c>
      <c r="D94" s="29">
        <v>8189200</v>
      </c>
      <c r="E94" s="10">
        <v>42808</v>
      </c>
      <c r="F94" s="9">
        <v>100</v>
      </c>
      <c r="G94" s="9">
        <v>32</v>
      </c>
      <c r="H94" s="9">
        <v>15</v>
      </c>
      <c r="I94" s="9">
        <v>17</v>
      </c>
      <c r="J94" s="9">
        <f t="shared" si="8"/>
        <v>32</v>
      </c>
      <c r="K94" s="9">
        <v>115</v>
      </c>
      <c r="L94" s="9">
        <v>211</v>
      </c>
      <c r="M94" s="41">
        <f t="shared" si="9"/>
        <v>168</v>
      </c>
      <c r="N94" s="9">
        <f t="shared" si="11"/>
        <v>168</v>
      </c>
      <c r="O94" s="9">
        <v>1</v>
      </c>
      <c r="P94" s="41">
        <f t="shared" si="10"/>
        <v>4.5714285714285712</v>
      </c>
      <c r="Q94" s="9" t="s">
        <v>154</v>
      </c>
      <c r="R94" s="11"/>
      <c r="S94" s="12" t="s">
        <v>302</v>
      </c>
      <c r="U94" s="9" t="str">
        <f t="shared" si="12"/>
        <v>Glaenocorisa</v>
      </c>
    </row>
    <row r="95" spans="1:21" x14ac:dyDescent="0.25">
      <c r="A95" s="9">
        <v>6</v>
      </c>
      <c r="B95" s="9" t="s">
        <v>55</v>
      </c>
      <c r="C95" s="9" t="s">
        <v>20</v>
      </c>
      <c r="D95" s="29">
        <v>8189200</v>
      </c>
      <c r="E95" s="10">
        <v>42808</v>
      </c>
      <c r="F95" s="9">
        <v>300</v>
      </c>
      <c r="G95" s="9">
        <v>32</v>
      </c>
      <c r="H95" s="9">
        <v>15</v>
      </c>
      <c r="I95" s="9">
        <v>17</v>
      </c>
      <c r="J95" s="9">
        <f t="shared" si="8"/>
        <v>32</v>
      </c>
      <c r="K95" s="9">
        <v>115</v>
      </c>
      <c r="L95" s="9">
        <v>211</v>
      </c>
      <c r="M95" s="41">
        <f t="shared" si="9"/>
        <v>168</v>
      </c>
      <c r="N95" s="9">
        <f t="shared" si="11"/>
        <v>168</v>
      </c>
      <c r="O95" s="9">
        <v>2</v>
      </c>
      <c r="P95" s="41">
        <f t="shared" si="10"/>
        <v>9.1428571428571423</v>
      </c>
      <c r="Q95" s="12" t="s">
        <v>242</v>
      </c>
      <c r="R95" s="11" t="s">
        <v>234</v>
      </c>
      <c r="S95" s="12" t="s">
        <v>105</v>
      </c>
      <c r="U95" s="9" t="str">
        <f t="shared" si="12"/>
        <v>Gyraulus</v>
      </c>
    </row>
    <row r="96" spans="1:21" x14ac:dyDescent="0.25">
      <c r="A96" s="9">
        <v>8</v>
      </c>
      <c r="B96" s="9" t="s">
        <v>19</v>
      </c>
      <c r="C96" s="9" t="s">
        <v>20</v>
      </c>
      <c r="D96" s="29">
        <v>8189200</v>
      </c>
      <c r="E96" s="10">
        <v>42808</v>
      </c>
      <c r="F96" s="9">
        <v>300</v>
      </c>
      <c r="G96" s="9">
        <v>32</v>
      </c>
      <c r="H96" s="9">
        <v>15</v>
      </c>
      <c r="I96" s="9">
        <v>17</v>
      </c>
      <c r="J96" s="9">
        <f t="shared" si="8"/>
        <v>32</v>
      </c>
      <c r="K96" s="9">
        <v>115</v>
      </c>
      <c r="L96" s="9">
        <v>211</v>
      </c>
      <c r="M96" s="41">
        <f t="shared" si="9"/>
        <v>168</v>
      </c>
      <c r="N96" s="9">
        <f t="shared" si="11"/>
        <v>168</v>
      </c>
      <c r="O96" s="9">
        <v>24</v>
      </c>
      <c r="P96" s="41">
        <f t="shared" si="10"/>
        <v>109.71428571428571</v>
      </c>
      <c r="Q96" s="12" t="s">
        <v>11</v>
      </c>
      <c r="R96" s="13"/>
      <c r="S96" s="12" t="s">
        <v>12</v>
      </c>
      <c r="U96" s="9" t="str">
        <f t="shared" si="12"/>
        <v>Hyalella</v>
      </c>
    </row>
    <row r="97" spans="1:21" x14ac:dyDescent="0.25">
      <c r="A97" s="9">
        <v>8</v>
      </c>
      <c r="B97" s="9" t="s">
        <v>27</v>
      </c>
      <c r="C97" s="9" t="s">
        <v>20</v>
      </c>
      <c r="D97" s="29">
        <v>8189200</v>
      </c>
      <c r="E97" s="10">
        <v>42808</v>
      </c>
      <c r="F97" s="9">
        <v>100</v>
      </c>
      <c r="G97" s="9">
        <v>32</v>
      </c>
      <c r="H97" s="9">
        <v>15</v>
      </c>
      <c r="I97" s="9">
        <v>17</v>
      </c>
      <c r="J97" s="9">
        <f t="shared" si="8"/>
        <v>32</v>
      </c>
      <c r="K97" s="9">
        <v>115</v>
      </c>
      <c r="L97" s="9">
        <v>211</v>
      </c>
      <c r="M97" s="41">
        <f t="shared" si="9"/>
        <v>168</v>
      </c>
      <c r="N97" s="9">
        <f t="shared" si="11"/>
        <v>168</v>
      </c>
      <c r="O97" s="9">
        <v>30</v>
      </c>
      <c r="P97" s="41">
        <f t="shared" si="10"/>
        <v>137.14285714285714</v>
      </c>
      <c r="Q97" s="12" t="s">
        <v>11</v>
      </c>
      <c r="R97" s="13"/>
      <c r="S97" s="12" t="s">
        <v>12</v>
      </c>
      <c r="U97" s="9" t="str">
        <f t="shared" si="12"/>
        <v>Hyalella</v>
      </c>
    </row>
    <row r="98" spans="1:21" x14ac:dyDescent="0.25">
      <c r="A98" s="9">
        <v>8</v>
      </c>
      <c r="B98" s="9" t="s">
        <v>80</v>
      </c>
      <c r="C98" s="9" t="s">
        <v>20</v>
      </c>
      <c r="D98" s="29">
        <v>8189200</v>
      </c>
      <c r="E98" s="10">
        <v>42808</v>
      </c>
      <c r="F98" s="9">
        <v>300</v>
      </c>
      <c r="G98" s="9">
        <v>32</v>
      </c>
      <c r="H98" s="9">
        <v>15</v>
      </c>
      <c r="I98" s="9">
        <v>17</v>
      </c>
      <c r="J98" s="9">
        <f t="shared" si="8"/>
        <v>32</v>
      </c>
      <c r="K98" s="9">
        <v>115</v>
      </c>
      <c r="L98" s="9">
        <v>211</v>
      </c>
      <c r="M98" s="41">
        <f t="shared" si="9"/>
        <v>168</v>
      </c>
      <c r="N98" s="9">
        <f t="shared" si="11"/>
        <v>168</v>
      </c>
      <c r="O98" s="9">
        <v>2</v>
      </c>
      <c r="P98" s="41">
        <f t="shared" si="10"/>
        <v>9.1428571428571423</v>
      </c>
      <c r="Q98" s="12" t="s">
        <v>11</v>
      </c>
      <c r="R98" s="13"/>
      <c r="S98" s="12" t="s">
        <v>12</v>
      </c>
      <c r="U98" s="9" t="str">
        <f t="shared" si="12"/>
        <v>Hyalella</v>
      </c>
    </row>
    <row r="99" spans="1:21" x14ac:dyDescent="0.25">
      <c r="A99" s="9">
        <v>5</v>
      </c>
      <c r="B99" s="9" t="s">
        <v>80</v>
      </c>
      <c r="C99" s="9" t="s">
        <v>20</v>
      </c>
      <c r="D99" s="29">
        <v>8189200</v>
      </c>
      <c r="E99" s="10">
        <v>42808</v>
      </c>
      <c r="F99" s="9">
        <v>100</v>
      </c>
      <c r="G99" s="9">
        <v>32</v>
      </c>
      <c r="H99" s="9">
        <v>15</v>
      </c>
      <c r="I99" s="9">
        <v>17</v>
      </c>
      <c r="J99" s="9">
        <f t="shared" si="8"/>
        <v>32</v>
      </c>
      <c r="K99" s="9">
        <v>115</v>
      </c>
      <c r="L99" s="9">
        <v>211</v>
      </c>
      <c r="M99" s="41">
        <f t="shared" si="9"/>
        <v>168</v>
      </c>
      <c r="N99" s="9">
        <f t="shared" si="11"/>
        <v>168</v>
      </c>
      <c r="O99" s="9">
        <v>1</v>
      </c>
      <c r="P99" s="41">
        <f t="shared" si="10"/>
        <v>4.5714285714285712</v>
      </c>
      <c r="Q99" s="9" t="s">
        <v>207</v>
      </c>
      <c r="R99" s="11"/>
      <c r="S99" s="12" t="s">
        <v>209</v>
      </c>
      <c r="U99" s="9" t="str">
        <f t="shared" si="12"/>
        <v>Hydrobius</v>
      </c>
    </row>
    <row r="100" spans="1:21" x14ac:dyDescent="0.25">
      <c r="A100" s="9">
        <v>7</v>
      </c>
      <c r="B100" s="9" t="s">
        <v>46</v>
      </c>
      <c r="C100" s="9" t="s">
        <v>20</v>
      </c>
      <c r="D100" s="29">
        <v>8189200</v>
      </c>
      <c r="E100" s="10">
        <v>42808</v>
      </c>
      <c r="F100" s="9">
        <v>100</v>
      </c>
      <c r="G100" s="9">
        <v>32</v>
      </c>
      <c r="H100" s="9">
        <v>15</v>
      </c>
      <c r="I100" s="9">
        <v>17</v>
      </c>
      <c r="J100" s="9">
        <f t="shared" si="8"/>
        <v>32</v>
      </c>
      <c r="K100" s="9">
        <v>115</v>
      </c>
      <c r="L100" s="9">
        <v>211</v>
      </c>
      <c r="M100" s="41">
        <f t="shared" si="9"/>
        <v>168</v>
      </c>
      <c r="N100" s="9">
        <f t="shared" si="11"/>
        <v>168</v>
      </c>
      <c r="O100" s="9">
        <v>3</v>
      </c>
      <c r="P100" s="41">
        <f t="shared" si="10"/>
        <v>13.714285714285714</v>
      </c>
      <c r="Q100" s="12" t="s">
        <v>242</v>
      </c>
      <c r="R100" s="11" t="s">
        <v>234</v>
      </c>
      <c r="S100" s="12" t="s">
        <v>118</v>
      </c>
      <c r="T100" s="12" t="s">
        <v>252</v>
      </c>
      <c r="U100" s="9" t="str">
        <f t="shared" si="12"/>
        <v>Menetus dilatatus</v>
      </c>
    </row>
    <row r="101" spans="1:21" x14ac:dyDescent="0.25">
      <c r="A101" s="9">
        <v>2</v>
      </c>
      <c r="B101" s="9" t="s">
        <v>43</v>
      </c>
      <c r="C101" s="9" t="s">
        <v>20</v>
      </c>
      <c r="D101" s="29">
        <v>8189200</v>
      </c>
      <c r="E101" s="10">
        <v>42808</v>
      </c>
      <c r="F101" s="9">
        <v>300</v>
      </c>
      <c r="G101" s="9">
        <v>32</v>
      </c>
      <c r="H101" s="9">
        <v>15</v>
      </c>
      <c r="I101" s="9">
        <v>17</v>
      </c>
      <c r="J101" s="9">
        <f t="shared" si="8"/>
        <v>32</v>
      </c>
      <c r="K101" s="9">
        <v>115</v>
      </c>
      <c r="L101" s="9">
        <v>211</v>
      </c>
      <c r="M101" s="41">
        <f t="shared" si="9"/>
        <v>168</v>
      </c>
      <c r="N101" s="9">
        <f t="shared" si="11"/>
        <v>168</v>
      </c>
      <c r="O101" s="9">
        <v>1</v>
      </c>
      <c r="P101" s="41">
        <f t="shared" si="10"/>
        <v>4.5714285714285712</v>
      </c>
      <c r="Q101" s="9" t="s">
        <v>154</v>
      </c>
      <c r="R101" s="11"/>
      <c r="S101" s="12" t="s">
        <v>166</v>
      </c>
      <c r="U101" s="9" t="str">
        <f t="shared" si="12"/>
        <v>Morphocorixa</v>
      </c>
    </row>
    <row r="102" spans="1:21" x14ac:dyDescent="0.25">
      <c r="A102" s="9">
        <v>8</v>
      </c>
      <c r="B102" s="9" t="s">
        <v>25</v>
      </c>
      <c r="C102" s="9" t="s">
        <v>20</v>
      </c>
      <c r="D102" s="29">
        <v>8189200</v>
      </c>
      <c r="E102" s="10">
        <v>42808</v>
      </c>
      <c r="F102" s="9">
        <v>100</v>
      </c>
      <c r="G102" s="9">
        <v>32</v>
      </c>
      <c r="H102" s="9">
        <v>15</v>
      </c>
      <c r="I102" s="9">
        <v>17</v>
      </c>
      <c r="J102" s="9">
        <f t="shared" si="8"/>
        <v>32</v>
      </c>
      <c r="K102" s="9">
        <v>115</v>
      </c>
      <c r="L102" s="9">
        <v>211</v>
      </c>
      <c r="M102" s="41">
        <f t="shared" si="9"/>
        <v>168</v>
      </c>
      <c r="N102" s="9">
        <f t="shared" si="11"/>
        <v>168</v>
      </c>
      <c r="O102" s="9">
        <v>9</v>
      </c>
      <c r="P102" s="41">
        <f t="shared" si="10"/>
        <v>41.142857142857139</v>
      </c>
      <c r="Q102" s="12" t="s">
        <v>14</v>
      </c>
      <c r="R102" s="13"/>
      <c r="S102" s="12" t="s">
        <v>18</v>
      </c>
      <c r="U102" s="9" t="str">
        <f t="shared" si="12"/>
        <v>Orconectes</v>
      </c>
    </row>
    <row r="103" spans="1:21" x14ac:dyDescent="0.25">
      <c r="A103" s="9">
        <v>8</v>
      </c>
      <c r="B103" s="9" t="s">
        <v>78</v>
      </c>
      <c r="C103" s="9" t="s">
        <v>20</v>
      </c>
      <c r="D103" s="29">
        <v>8189200</v>
      </c>
      <c r="E103" s="10">
        <v>42808</v>
      </c>
      <c r="F103" s="9">
        <v>300</v>
      </c>
      <c r="G103" s="9">
        <v>32</v>
      </c>
      <c r="H103" s="9">
        <v>15</v>
      </c>
      <c r="I103" s="9">
        <v>17</v>
      </c>
      <c r="J103" s="9">
        <f t="shared" si="8"/>
        <v>32</v>
      </c>
      <c r="K103" s="9">
        <v>115</v>
      </c>
      <c r="L103" s="9">
        <v>211</v>
      </c>
      <c r="M103" s="41">
        <f t="shared" si="9"/>
        <v>168</v>
      </c>
      <c r="N103" s="9">
        <f t="shared" si="11"/>
        <v>168</v>
      </c>
      <c r="O103" s="9">
        <v>9</v>
      </c>
      <c r="P103" s="41">
        <f t="shared" si="10"/>
        <v>41.142857142857139</v>
      </c>
      <c r="Q103" s="12" t="s">
        <v>14</v>
      </c>
      <c r="R103" s="13"/>
      <c r="S103" s="12" t="s">
        <v>18</v>
      </c>
      <c r="U103" s="9" t="str">
        <f t="shared" si="12"/>
        <v>Orconectes</v>
      </c>
    </row>
    <row r="104" spans="1:21" x14ac:dyDescent="0.25">
      <c r="A104" s="9">
        <v>8</v>
      </c>
      <c r="B104" s="9" t="s">
        <v>31</v>
      </c>
      <c r="C104" s="9" t="s">
        <v>20</v>
      </c>
      <c r="D104" s="29">
        <v>8189200</v>
      </c>
      <c r="E104" s="10">
        <v>42808</v>
      </c>
      <c r="F104" s="9">
        <v>100</v>
      </c>
      <c r="G104" s="9">
        <v>32</v>
      </c>
      <c r="H104" s="9">
        <v>15</v>
      </c>
      <c r="I104" s="9">
        <v>17</v>
      </c>
      <c r="J104" s="9">
        <f t="shared" si="8"/>
        <v>32</v>
      </c>
      <c r="K104" s="9">
        <v>115</v>
      </c>
      <c r="L104" s="9">
        <v>211</v>
      </c>
      <c r="M104" s="41">
        <f t="shared" si="9"/>
        <v>168</v>
      </c>
      <c r="N104" s="9">
        <f t="shared" si="11"/>
        <v>168</v>
      </c>
      <c r="O104" s="9">
        <v>2</v>
      </c>
      <c r="P104" s="41">
        <f t="shared" si="10"/>
        <v>9.1428571428571423</v>
      </c>
      <c r="Q104" s="12" t="s">
        <v>14</v>
      </c>
      <c r="R104" s="13"/>
      <c r="S104" s="12" t="s">
        <v>15</v>
      </c>
      <c r="T104" s="12" t="s">
        <v>245</v>
      </c>
      <c r="U104" s="9" t="str">
        <f t="shared" si="12"/>
        <v>Palaemonetes kadiakensis</v>
      </c>
    </row>
    <row r="105" spans="1:21" x14ac:dyDescent="0.25">
      <c r="A105" s="9">
        <v>8</v>
      </c>
      <c r="B105" s="9" t="s">
        <v>79</v>
      </c>
      <c r="C105" s="9" t="s">
        <v>20</v>
      </c>
      <c r="D105" s="29">
        <v>8189200</v>
      </c>
      <c r="E105" s="10">
        <v>42808</v>
      </c>
      <c r="F105" s="9">
        <v>300</v>
      </c>
      <c r="G105" s="9">
        <v>32</v>
      </c>
      <c r="H105" s="9">
        <v>15</v>
      </c>
      <c r="I105" s="9">
        <v>17</v>
      </c>
      <c r="J105" s="9">
        <f t="shared" si="8"/>
        <v>32</v>
      </c>
      <c r="K105" s="9">
        <v>115</v>
      </c>
      <c r="L105" s="9">
        <v>211</v>
      </c>
      <c r="M105" s="41">
        <f t="shared" si="9"/>
        <v>168</v>
      </c>
      <c r="N105" s="9">
        <f t="shared" si="11"/>
        <v>168</v>
      </c>
      <c r="O105" s="9">
        <v>2</v>
      </c>
      <c r="P105" s="41">
        <f t="shared" si="10"/>
        <v>9.1428571428571423</v>
      </c>
      <c r="Q105" s="12" t="s">
        <v>14</v>
      </c>
      <c r="R105" s="13"/>
      <c r="S105" s="12" t="s">
        <v>15</v>
      </c>
      <c r="T105" s="12" t="s">
        <v>245</v>
      </c>
      <c r="U105" s="9" t="str">
        <f t="shared" si="12"/>
        <v>Palaemonetes kadiakensis</v>
      </c>
    </row>
    <row r="106" spans="1:21" x14ac:dyDescent="0.25">
      <c r="A106" s="9">
        <v>6</v>
      </c>
      <c r="B106" s="9" t="s">
        <v>57</v>
      </c>
      <c r="C106" s="9" t="s">
        <v>20</v>
      </c>
      <c r="D106" s="29">
        <v>8189200</v>
      </c>
      <c r="E106" s="10">
        <v>42808</v>
      </c>
      <c r="F106" s="9">
        <v>300</v>
      </c>
      <c r="G106" s="9">
        <v>32</v>
      </c>
      <c r="H106" s="9">
        <v>15</v>
      </c>
      <c r="I106" s="9">
        <v>17</v>
      </c>
      <c r="J106" s="9">
        <f t="shared" si="8"/>
        <v>32</v>
      </c>
      <c r="K106" s="9">
        <v>115</v>
      </c>
      <c r="L106" s="9">
        <v>211</v>
      </c>
      <c r="M106" s="41">
        <f t="shared" si="9"/>
        <v>168</v>
      </c>
      <c r="N106" s="9">
        <f t="shared" si="11"/>
        <v>168</v>
      </c>
      <c r="O106" s="9">
        <v>9</v>
      </c>
      <c r="P106" s="41">
        <f t="shared" si="10"/>
        <v>41.142857142857139</v>
      </c>
      <c r="Q106" s="12" t="s">
        <v>242</v>
      </c>
      <c r="R106" s="11" t="s">
        <v>234</v>
      </c>
      <c r="S106" s="12" t="s">
        <v>120</v>
      </c>
      <c r="U106" s="9" t="str">
        <f t="shared" si="12"/>
        <v>Physa</v>
      </c>
    </row>
    <row r="107" spans="1:21" x14ac:dyDescent="0.25">
      <c r="A107" s="9">
        <v>7</v>
      </c>
      <c r="B107" s="9" t="s">
        <v>44</v>
      </c>
      <c r="C107" s="9" t="s">
        <v>20</v>
      </c>
      <c r="D107" s="29">
        <v>8189200</v>
      </c>
      <c r="E107" s="10">
        <v>42808</v>
      </c>
      <c r="F107" s="9">
        <v>100</v>
      </c>
      <c r="G107" s="9">
        <v>32</v>
      </c>
      <c r="H107" s="9">
        <v>15</v>
      </c>
      <c r="I107" s="9">
        <v>17</v>
      </c>
      <c r="J107" s="9">
        <f t="shared" si="8"/>
        <v>32</v>
      </c>
      <c r="K107" s="9">
        <v>115</v>
      </c>
      <c r="L107" s="9">
        <v>211</v>
      </c>
      <c r="M107" s="41">
        <f t="shared" si="9"/>
        <v>168</v>
      </c>
      <c r="N107" s="9">
        <f t="shared" si="11"/>
        <v>168</v>
      </c>
      <c r="O107" s="9">
        <v>4</v>
      </c>
      <c r="P107" s="41">
        <f t="shared" si="10"/>
        <v>18.285714285714285</v>
      </c>
      <c r="Q107" s="12" t="s">
        <v>242</v>
      </c>
      <c r="R107" s="11" t="s">
        <v>234</v>
      </c>
      <c r="S107" s="12" t="s">
        <v>123</v>
      </c>
      <c r="T107" s="12" t="s">
        <v>251</v>
      </c>
      <c r="U107" s="9" t="str">
        <f t="shared" si="12"/>
        <v>Physella virgata</v>
      </c>
    </row>
    <row r="108" spans="1:21" x14ac:dyDescent="0.25">
      <c r="A108" s="9">
        <v>1</v>
      </c>
      <c r="B108" s="9" t="s">
        <v>28</v>
      </c>
      <c r="C108" s="9" t="s">
        <v>20</v>
      </c>
      <c r="D108" s="29">
        <v>8189200</v>
      </c>
      <c r="E108" s="10">
        <v>42808</v>
      </c>
      <c r="F108" s="9">
        <v>100</v>
      </c>
      <c r="G108" s="9">
        <v>32</v>
      </c>
      <c r="H108" s="9">
        <v>15</v>
      </c>
      <c r="I108" s="9">
        <v>17</v>
      </c>
      <c r="J108" s="9">
        <f t="shared" si="8"/>
        <v>32</v>
      </c>
      <c r="K108" s="9">
        <v>115</v>
      </c>
      <c r="L108" s="9">
        <v>211</v>
      </c>
      <c r="M108" s="41">
        <f t="shared" si="9"/>
        <v>168</v>
      </c>
      <c r="N108" s="9">
        <f t="shared" si="11"/>
        <v>168</v>
      </c>
      <c r="O108" s="9">
        <v>1</v>
      </c>
      <c r="P108" s="41">
        <f t="shared" si="10"/>
        <v>4.5714285714285712</v>
      </c>
      <c r="Q108" s="9" t="s">
        <v>135</v>
      </c>
      <c r="R108" s="11"/>
      <c r="S108" s="12" t="s">
        <v>307</v>
      </c>
      <c r="U108" s="9" t="str">
        <f t="shared" si="12"/>
        <v>SMICRIDeA</v>
      </c>
    </row>
    <row r="109" spans="1:21" x14ac:dyDescent="0.25">
      <c r="A109" s="9">
        <v>2</v>
      </c>
      <c r="B109" s="9" t="s">
        <v>84</v>
      </c>
      <c r="C109" s="9" t="s">
        <v>20</v>
      </c>
      <c r="D109" s="29">
        <v>8189200</v>
      </c>
      <c r="E109" s="10">
        <v>42808</v>
      </c>
      <c r="F109" s="9">
        <v>100</v>
      </c>
      <c r="G109" s="9">
        <v>32</v>
      </c>
      <c r="H109" s="9">
        <v>15</v>
      </c>
      <c r="I109" s="9">
        <v>17</v>
      </c>
      <c r="J109" s="9">
        <f t="shared" si="8"/>
        <v>32</v>
      </c>
      <c r="K109" s="9">
        <v>115</v>
      </c>
      <c r="L109" s="9">
        <v>211</v>
      </c>
      <c r="M109" s="41">
        <f t="shared" si="9"/>
        <v>168</v>
      </c>
      <c r="N109" s="9">
        <f t="shared" si="11"/>
        <v>168</v>
      </c>
      <c r="O109" s="9">
        <v>2</v>
      </c>
      <c r="P109" s="41">
        <f t="shared" si="10"/>
        <v>9.1428571428571423</v>
      </c>
      <c r="Q109" s="9" t="s">
        <v>154</v>
      </c>
      <c r="R109" s="11"/>
      <c r="S109" s="12" t="s">
        <v>157</v>
      </c>
      <c r="U109" s="9" t="str">
        <f t="shared" si="12"/>
        <v>Synaptonecta</v>
      </c>
    </row>
    <row r="110" spans="1:21" x14ac:dyDescent="0.25">
      <c r="A110" s="9">
        <v>2</v>
      </c>
      <c r="B110" s="9" t="s">
        <v>41</v>
      </c>
      <c r="C110" s="9" t="s">
        <v>20</v>
      </c>
      <c r="D110" s="29">
        <v>8189200</v>
      </c>
      <c r="E110" s="10">
        <v>42808</v>
      </c>
      <c r="F110" s="9">
        <v>300</v>
      </c>
      <c r="G110" s="9">
        <v>32</v>
      </c>
      <c r="H110" s="9">
        <v>15</v>
      </c>
      <c r="I110" s="9">
        <v>17</v>
      </c>
      <c r="J110" s="9">
        <f t="shared" si="8"/>
        <v>32</v>
      </c>
      <c r="K110" s="9">
        <v>115</v>
      </c>
      <c r="L110" s="9">
        <v>211</v>
      </c>
      <c r="M110" s="41">
        <f t="shared" si="9"/>
        <v>168</v>
      </c>
      <c r="N110" s="9">
        <f t="shared" si="11"/>
        <v>168</v>
      </c>
      <c r="O110" s="9">
        <v>2</v>
      </c>
      <c r="P110" s="41">
        <f t="shared" si="10"/>
        <v>9.1428571428571423</v>
      </c>
      <c r="Q110" s="9" t="s">
        <v>154</v>
      </c>
      <c r="R110" s="11"/>
      <c r="S110" s="12" t="s">
        <v>157</v>
      </c>
      <c r="U110" s="9" t="str">
        <f t="shared" si="12"/>
        <v>Synaptonecta</v>
      </c>
    </row>
    <row r="111" spans="1:21" x14ac:dyDescent="0.25">
      <c r="A111" s="9">
        <v>6</v>
      </c>
      <c r="B111" s="9" t="s">
        <v>67</v>
      </c>
      <c r="C111" s="9" t="s">
        <v>20</v>
      </c>
      <c r="D111" s="29">
        <v>8189200</v>
      </c>
      <c r="E111" s="10">
        <v>42808</v>
      </c>
      <c r="F111" s="9">
        <v>300</v>
      </c>
      <c r="G111" s="9">
        <v>32</v>
      </c>
      <c r="H111" s="9">
        <v>15</v>
      </c>
      <c r="I111" s="9">
        <v>17</v>
      </c>
      <c r="J111" s="9">
        <f t="shared" si="8"/>
        <v>32</v>
      </c>
      <c r="K111" s="9">
        <v>115</v>
      </c>
      <c r="L111" s="9">
        <v>211</v>
      </c>
      <c r="M111" s="41">
        <f t="shared" si="9"/>
        <v>168</v>
      </c>
      <c r="N111" s="9">
        <f t="shared" si="11"/>
        <v>168</v>
      </c>
      <c r="O111" s="9">
        <v>1</v>
      </c>
      <c r="P111" s="41">
        <f t="shared" si="10"/>
        <v>4.5714285714285712</v>
      </c>
      <c r="Q111" s="12" t="s">
        <v>242</v>
      </c>
      <c r="R111" s="11" t="s">
        <v>239</v>
      </c>
      <c r="S111" s="12" t="s">
        <v>134</v>
      </c>
      <c r="U111" s="9" t="str">
        <f t="shared" si="12"/>
        <v>Valvata</v>
      </c>
    </row>
    <row r="112" spans="1:21" x14ac:dyDescent="0.25">
      <c r="A112" s="9">
        <v>6</v>
      </c>
      <c r="B112" s="9" t="s">
        <v>80</v>
      </c>
      <c r="C112" s="9" t="s">
        <v>22</v>
      </c>
      <c r="D112" s="29">
        <v>8164600</v>
      </c>
      <c r="E112" s="10">
        <v>42827</v>
      </c>
      <c r="F112" s="9">
        <v>300</v>
      </c>
      <c r="G112" s="9">
        <v>32</v>
      </c>
      <c r="H112" s="9">
        <v>8</v>
      </c>
      <c r="I112" s="9">
        <v>24</v>
      </c>
      <c r="J112" s="9">
        <f t="shared" si="8"/>
        <v>32</v>
      </c>
      <c r="K112" s="9">
        <v>101</v>
      </c>
      <c r="L112" s="9">
        <v>212</v>
      </c>
      <c r="M112" s="41">
        <f t="shared" si="9"/>
        <v>91</v>
      </c>
      <c r="N112" s="9">
        <f>SUM(O$112:O$133)</f>
        <v>91</v>
      </c>
      <c r="O112" s="9">
        <v>2</v>
      </c>
      <c r="P112" s="41">
        <f t="shared" si="10"/>
        <v>9.1428571428571441</v>
      </c>
      <c r="Q112" s="12" t="s">
        <v>242</v>
      </c>
      <c r="R112" s="11" t="s">
        <v>237</v>
      </c>
      <c r="S112" s="12" t="s">
        <v>83</v>
      </c>
      <c r="U112" s="9" t="str">
        <f t="shared" si="12"/>
        <v>Amnicola</v>
      </c>
    </row>
    <row r="113" spans="1:21" x14ac:dyDescent="0.25">
      <c r="A113" s="9">
        <v>7</v>
      </c>
      <c r="B113" s="9" t="s">
        <v>27</v>
      </c>
      <c r="C113" s="9" t="s">
        <v>22</v>
      </c>
      <c r="D113" s="29">
        <v>8164600</v>
      </c>
      <c r="E113" s="10">
        <v>42827</v>
      </c>
      <c r="F113" s="11">
        <v>100</v>
      </c>
      <c r="G113" s="9">
        <v>32</v>
      </c>
      <c r="H113" s="9">
        <v>8</v>
      </c>
      <c r="I113" s="9">
        <v>24</v>
      </c>
      <c r="J113" s="9">
        <f t="shared" si="8"/>
        <v>32</v>
      </c>
      <c r="K113" s="9">
        <v>101</v>
      </c>
      <c r="L113" s="9">
        <v>212</v>
      </c>
      <c r="M113" s="41">
        <f>G113*N113/J113</f>
        <v>91</v>
      </c>
      <c r="N113" s="9">
        <f t="shared" ref="N113:N133" si="13">SUM(O$112:O$133)</f>
        <v>91</v>
      </c>
      <c r="O113" s="9">
        <v>1</v>
      </c>
      <c r="P113" s="41">
        <f t="shared" si="10"/>
        <v>4.5714285714285721</v>
      </c>
      <c r="Q113" s="12" t="s">
        <v>242</v>
      </c>
      <c r="R113" s="11" t="s">
        <v>237</v>
      </c>
      <c r="S113" s="12" t="s">
        <v>83</v>
      </c>
      <c r="U113" s="9" t="str">
        <f t="shared" si="12"/>
        <v>Amnicola</v>
      </c>
    </row>
    <row r="114" spans="1:21" x14ac:dyDescent="0.25">
      <c r="A114" s="9">
        <v>5</v>
      </c>
      <c r="B114" s="9" t="s">
        <v>97</v>
      </c>
      <c r="C114" s="9" t="s">
        <v>22</v>
      </c>
      <c r="D114" s="29">
        <v>8164600</v>
      </c>
      <c r="E114" s="10">
        <v>42827</v>
      </c>
      <c r="F114" s="9">
        <v>300</v>
      </c>
      <c r="G114" s="9">
        <v>32</v>
      </c>
      <c r="H114" s="9">
        <v>8</v>
      </c>
      <c r="I114" s="9">
        <v>24</v>
      </c>
      <c r="J114" s="9">
        <f t="shared" si="8"/>
        <v>32</v>
      </c>
      <c r="K114" s="9">
        <v>101</v>
      </c>
      <c r="L114" s="9">
        <v>212</v>
      </c>
      <c r="M114" s="41">
        <f t="shared" si="9"/>
        <v>91</v>
      </c>
      <c r="N114" s="9">
        <f t="shared" si="13"/>
        <v>91</v>
      </c>
      <c r="O114" s="9">
        <v>3</v>
      </c>
      <c r="P114" s="41">
        <f t="shared" si="10"/>
        <v>13.714285714285715</v>
      </c>
      <c r="Q114" s="9" t="s">
        <v>207</v>
      </c>
      <c r="R114" s="11"/>
      <c r="S114" s="12" t="s">
        <v>221</v>
      </c>
      <c r="U114" s="9" t="str">
        <f t="shared" si="12"/>
        <v>Ancyronyx</v>
      </c>
    </row>
    <row r="115" spans="1:21" x14ac:dyDescent="0.25">
      <c r="A115" s="9">
        <v>1</v>
      </c>
      <c r="B115" s="9" t="s">
        <v>65</v>
      </c>
      <c r="C115" s="9" t="s">
        <v>22</v>
      </c>
      <c r="D115" s="29">
        <v>8164600</v>
      </c>
      <c r="E115" s="10">
        <v>42827</v>
      </c>
      <c r="F115" s="11">
        <v>100</v>
      </c>
      <c r="G115" s="9">
        <v>32</v>
      </c>
      <c r="H115" s="9">
        <v>8</v>
      </c>
      <c r="I115" s="9">
        <v>24</v>
      </c>
      <c r="J115" s="9">
        <f t="shared" si="8"/>
        <v>32</v>
      </c>
      <c r="K115" s="9">
        <v>101</v>
      </c>
      <c r="L115" s="9">
        <v>212</v>
      </c>
      <c r="M115" s="41">
        <f t="shared" si="9"/>
        <v>91</v>
      </c>
      <c r="N115" s="9">
        <f t="shared" si="13"/>
        <v>91</v>
      </c>
      <c r="O115" s="9">
        <v>2</v>
      </c>
      <c r="P115" s="41">
        <f t="shared" si="10"/>
        <v>9.1428571428571441</v>
      </c>
      <c r="Q115" s="9" t="s">
        <v>135</v>
      </c>
      <c r="R115" s="11"/>
      <c r="S115" s="14" t="s">
        <v>136</v>
      </c>
      <c r="U115" s="9" t="str">
        <f t="shared" si="12"/>
        <v>Cheumatopsyche</v>
      </c>
    </row>
    <row r="116" spans="1:21" x14ac:dyDescent="0.25">
      <c r="A116" s="9">
        <v>6</v>
      </c>
      <c r="B116" s="9" t="s">
        <v>96</v>
      </c>
      <c r="C116" s="9" t="s">
        <v>22</v>
      </c>
      <c r="D116" s="29">
        <v>8164600</v>
      </c>
      <c r="E116" s="10">
        <v>42827</v>
      </c>
      <c r="F116" s="11">
        <v>300</v>
      </c>
      <c r="G116" s="9">
        <v>32</v>
      </c>
      <c r="H116" s="9">
        <v>8</v>
      </c>
      <c r="I116" s="9">
        <v>24</v>
      </c>
      <c r="J116" s="9">
        <f t="shared" si="8"/>
        <v>32</v>
      </c>
      <c r="K116" s="9">
        <v>101</v>
      </c>
      <c r="L116" s="9">
        <v>212</v>
      </c>
      <c r="M116" s="41">
        <f t="shared" si="9"/>
        <v>91</v>
      </c>
      <c r="N116" s="9">
        <f t="shared" si="13"/>
        <v>91</v>
      </c>
      <c r="O116" s="9">
        <v>1</v>
      </c>
      <c r="P116" s="41">
        <f t="shared" si="10"/>
        <v>4.5714285714285721</v>
      </c>
      <c r="Q116" s="9" t="s">
        <v>94</v>
      </c>
      <c r="R116" s="11"/>
      <c r="S116" s="12" t="s">
        <v>95</v>
      </c>
      <c r="U116" s="9" t="str">
        <f t="shared" si="12"/>
        <v>Corbicula</v>
      </c>
    </row>
    <row r="117" spans="1:21" x14ac:dyDescent="0.25">
      <c r="A117" s="9">
        <v>7</v>
      </c>
      <c r="B117" s="9" t="s">
        <v>25</v>
      </c>
      <c r="C117" s="9" t="s">
        <v>22</v>
      </c>
      <c r="D117" s="29">
        <v>8164600</v>
      </c>
      <c r="E117" s="10">
        <v>42827</v>
      </c>
      <c r="F117" s="11">
        <v>100</v>
      </c>
      <c r="G117" s="9">
        <v>32</v>
      </c>
      <c r="H117" s="9">
        <v>8</v>
      </c>
      <c r="I117" s="9">
        <v>24</v>
      </c>
      <c r="J117" s="9">
        <f t="shared" si="8"/>
        <v>32</v>
      </c>
      <c r="K117" s="9">
        <v>101</v>
      </c>
      <c r="L117" s="9">
        <v>212</v>
      </c>
      <c r="M117" s="41">
        <f t="shared" si="9"/>
        <v>91</v>
      </c>
      <c r="N117" s="9">
        <f t="shared" si="13"/>
        <v>91</v>
      </c>
      <c r="O117" s="9">
        <v>2</v>
      </c>
      <c r="P117" s="41">
        <f t="shared" si="10"/>
        <v>9.1428571428571441</v>
      </c>
      <c r="Q117" s="9" t="s">
        <v>94</v>
      </c>
      <c r="R117" s="11"/>
      <c r="S117" s="12" t="s">
        <v>95</v>
      </c>
      <c r="U117" s="9" t="str">
        <f t="shared" ref="U117:U148" si="14">_xlfn.TEXTJOIN(" ",TRUE,S117,T117)</f>
        <v>Corbicula</v>
      </c>
    </row>
    <row r="118" spans="1:21" x14ac:dyDescent="0.25">
      <c r="A118" s="9">
        <v>5</v>
      </c>
      <c r="B118" s="9" t="s">
        <v>79</v>
      </c>
      <c r="C118" s="9" t="s">
        <v>22</v>
      </c>
      <c r="D118" s="29">
        <v>8164600</v>
      </c>
      <c r="E118" s="10">
        <v>42827</v>
      </c>
      <c r="F118" s="9">
        <v>100</v>
      </c>
      <c r="G118" s="9">
        <v>32</v>
      </c>
      <c r="H118" s="9">
        <v>8</v>
      </c>
      <c r="I118" s="9">
        <v>24</v>
      </c>
      <c r="J118" s="9">
        <f t="shared" si="8"/>
        <v>32</v>
      </c>
      <c r="K118" s="9">
        <v>101</v>
      </c>
      <c r="L118" s="9">
        <v>212</v>
      </c>
      <c r="M118" s="41">
        <f t="shared" si="9"/>
        <v>91</v>
      </c>
      <c r="N118" s="9">
        <f t="shared" si="13"/>
        <v>91</v>
      </c>
      <c r="O118" s="9">
        <v>1</v>
      </c>
      <c r="P118" s="41">
        <f t="shared" si="10"/>
        <v>4.5714285714285721</v>
      </c>
      <c r="Q118" s="9" t="s">
        <v>207</v>
      </c>
      <c r="R118" s="11"/>
      <c r="S118" s="12" t="s">
        <v>215</v>
      </c>
      <c r="U118" s="9" t="str">
        <f t="shared" si="14"/>
        <v>Cyphon</v>
      </c>
    </row>
    <row r="119" spans="1:21" x14ac:dyDescent="0.25">
      <c r="A119" s="9">
        <v>5</v>
      </c>
      <c r="B119" s="9" t="s">
        <v>129</v>
      </c>
      <c r="C119" s="9" t="s">
        <v>22</v>
      </c>
      <c r="D119" s="29">
        <v>8164600</v>
      </c>
      <c r="E119" s="10">
        <v>42827</v>
      </c>
      <c r="F119" s="9">
        <v>100</v>
      </c>
      <c r="G119" s="9">
        <v>32</v>
      </c>
      <c r="H119" s="9">
        <v>8</v>
      </c>
      <c r="I119" s="9">
        <v>24</v>
      </c>
      <c r="J119" s="9">
        <f t="shared" si="8"/>
        <v>32</v>
      </c>
      <c r="K119" s="9">
        <v>101</v>
      </c>
      <c r="L119" s="9">
        <v>212</v>
      </c>
      <c r="M119" s="41">
        <f t="shared" si="9"/>
        <v>91</v>
      </c>
      <c r="N119" s="9">
        <f t="shared" si="13"/>
        <v>91</v>
      </c>
      <c r="O119" s="9">
        <v>1</v>
      </c>
      <c r="P119" s="41">
        <f t="shared" si="10"/>
        <v>4.5714285714285721</v>
      </c>
      <c r="Q119" s="9" t="s">
        <v>207</v>
      </c>
      <c r="R119" s="11"/>
      <c r="S119" s="12" t="s">
        <v>220</v>
      </c>
      <c r="U119" s="9" t="str">
        <f t="shared" si="14"/>
        <v>Dubiraphia</v>
      </c>
    </row>
    <row r="120" spans="1:21" x14ac:dyDescent="0.25">
      <c r="A120" s="9">
        <v>5</v>
      </c>
      <c r="B120" s="9" t="s">
        <v>96</v>
      </c>
      <c r="C120" s="9" t="s">
        <v>22</v>
      </c>
      <c r="D120" s="29">
        <v>8164600</v>
      </c>
      <c r="E120" s="10">
        <v>42827</v>
      </c>
      <c r="F120" s="9">
        <v>300</v>
      </c>
      <c r="G120" s="9">
        <v>32</v>
      </c>
      <c r="H120" s="9">
        <v>8</v>
      </c>
      <c r="I120" s="9">
        <v>24</v>
      </c>
      <c r="J120" s="9">
        <f t="shared" si="8"/>
        <v>32</v>
      </c>
      <c r="K120" s="9">
        <v>101</v>
      </c>
      <c r="L120" s="9">
        <v>212</v>
      </c>
      <c r="M120" s="41">
        <f t="shared" si="9"/>
        <v>91</v>
      </c>
      <c r="N120" s="9">
        <f t="shared" si="13"/>
        <v>91</v>
      </c>
      <c r="O120" s="9">
        <v>1</v>
      </c>
      <c r="P120" s="41">
        <f t="shared" si="10"/>
        <v>4.5714285714285721</v>
      </c>
      <c r="Q120" s="9" t="s">
        <v>207</v>
      </c>
      <c r="R120" s="11"/>
      <c r="S120" s="12" t="s">
        <v>224</v>
      </c>
      <c r="U120" s="9" t="str">
        <f t="shared" si="14"/>
        <v>Elodes</v>
      </c>
    </row>
    <row r="121" spans="1:21" x14ac:dyDescent="0.25">
      <c r="A121" s="9">
        <v>3</v>
      </c>
      <c r="B121" s="9" t="s">
        <v>67</v>
      </c>
      <c r="C121" s="9" t="s">
        <v>22</v>
      </c>
      <c r="D121" s="29">
        <v>8164600</v>
      </c>
      <c r="E121" s="10">
        <v>42827</v>
      </c>
      <c r="F121" s="9">
        <v>300</v>
      </c>
      <c r="G121" s="9">
        <v>32</v>
      </c>
      <c r="H121" s="9">
        <v>8</v>
      </c>
      <c r="I121" s="9">
        <v>24</v>
      </c>
      <c r="J121" s="9">
        <f t="shared" si="8"/>
        <v>32</v>
      </c>
      <c r="K121" s="9">
        <v>101</v>
      </c>
      <c r="L121" s="9">
        <v>212</v>
      </c>
      <c r="M121" s="41">
        <f t="shared" si="9"/>
        <v>91</v>
      </c>
      <c r="N121" s="9">
        <f t="shared" si="13"/>
        <v>91</v>
      </c>
      <c r="O121" s="9">
        <v>49</v>
      </c>
      <c r="P121" s="41">
        <f t="shared" si="10"/>
        <v>224</v>
      </c>
      <c r="Q121" s="9" t="s">
        <v>171</v>
      </c>
      <c r="R121" s="11"/>
      <c r="S121" s="12" t="s">
        <v>188</v>
      </c>
      <c r="U121" s="9" t="str">
        <f t="shared" si="14"/>
        <v>Fallceon</v>
      </c>
    </row>
    <row r="122" spans="1:21" x14ac:dyDescent="0.25">
      <c r="A122" s="9">
        <v>6</v>
      </c>
      <c r="B122" s="9" t="s">
        <v>101</v>
      </c>
      <c r="C122" s="9" t="s">
        <v>22</v>
      </c>
      <c r="D122" s="29">
        <v>8164600</v>
      </c>
      <c r="E122" s="10">
        <v>42827</v>
      </c>
      <c r="F122" s="11">
        <v>300</v>
      </c>
      <c r="G122" s="9">
        <v>32</v>
      </c>
      <c r="H122" s="9">
        <v>8</v>
      </c>
      <c r="I122" s="9">
        <v>24</v>
      </c>
      <c r="J122" s="9">
        <f t="shared" si="8"/>
        <v>32</v>
      </c>
      <c r="K122" s="9">
        <v>101</v>
      </c>
      <c r="L122" s="9">
        <v>212</v>
      </c>
      <c r="M122" s="41">
        <f t="shared" si="9"/>
        <v>91</v>
      </c>
      <c r="N122" s="9">
        <f t="shared" si="13"/>
        <v>91</v>
      </c>
      <c r="O122" s="9">
        <v>1</v>
      </c>
      <c r="P122" s="41">
        <f t="shared" si="10"/>
        <v>4.5714285714285721</v>
      </c>
      <c r="Q122" s="12" t="s">
        <v>242</v>
      </c>
      <c r="R122" s="11" t="s">
        <v>234</v>
      </c>
      <c r="S122" s="12" t="s">
        <v>99</v>
      </c>
      <c r="T122" s="12" t="s">
        <v>247</v>
      </c>
      <c r="U122" s="9" t="str">
        <f t="shared" si="14"/>
        <v>Ferrissia rivularis</v>
      </c>
    </row>
    <row r="123" spans="1:21" x14ac:dyDescent="0.25">
      <c r="A123" s="9">
        <v>8</v>
      </c>
      <c r="B123" s="9" t="s">
        <v>24</v>
      </c>
      <c r="C123" s="9" t="s">
        <v>22</v>
      </c>
      <c r="D123" s="29">
        <v>8164600</v>
      </c>
      <c r="E123" s="10">
        <v>42827</v>
      </c>
      <c r="F123" s="9">
        <v>100</v>
      </c>
      <c r="G123" s="9">
        <v>32</v>
      </c>
      <c r="H123" s="9">
        <v>8</v>
      </c>
      <c r="I123" s="9">
        <v>24</v>
      </c>
      <c r="J123" s="9">
        <f t="shared" si="8"/>
        <v>32</v>
      </c>
      <c r="K123" s="9">
        <v>101</v>
      </c>
      <c r="L123" s="9">
        <v>212</v>
      </c>
      <c r="M123" s="41">
        <f t="shared" si="9"/>
        <v>91</v>
      </c>
      <c r="N123" s="9">
        <f t="shared" si="13"/>
        <v>91</v>
      </c>
      <c r="O123" s="9">
        <v>5</v>
      </c>
      <c r="P123" s="41">
        <f t="shared" si="10"/>
        <v>22.857142857142858</v>
      </c>
      <c r="Q123" s="12" t="s">
        <v>11</v>
      </c>
      <c r="R123" s="13"/>
      <c r="S123" s="12" t="s">
        <v>12</v>
      </c>
      <c r="U123" s="9" t="str">
        <f t="shared" si="14"/>
        <v>Hyalella</v>
      </c>
    </row>
    <row r="124" spans="1:21" x14ac:dyDescent="0.25">
      <c r="A124" s="9">
        <v>8</v>
      </c>
      <c r="B124" s="9" t="s">
        <v>75</v>
      </c>
      <c r="C124" s="9" t="s">
        <v>22</v>
      </c>
      <c r="D124" s="29">
        <v>8164600</v>
      </c>
      <c r="E124" s="10">
        <v>42827</v>
      </c>
      <c r="F124" s="9">
        <v>300</v>
      </c>
      <c r="G124" s="9">
        <v>32</v>
      </c>
      <c r="H124" s="9">
        <v>8</v>
      </c>
      <c r="I124" s="9">
        <v>24</v>
      </c>
      <c r="J124" s="9">
        <f t="shared" si="8"/>
        <v>32</v>
      </c>
      <c r="K124" s="9">
        <v>101</v>
      </c>
      <c r="L124" s="9">
        <v>212</v>
      </c>
      <c r="M124" s="41">
        <f t="shared" si="9"/>
        <v>91</v>
      </c>
      <c r="N124" s="9">
        <f t="shared" si="13"/>
        <v>91</v>
      </c>
      <c r="O124" s="9">
        <v>3</v>
      </c>
      <c r="P124" s="41">
        <f t="shared" si="10"/>
        <v>13.714285714285715</v>
      </c>
      <c r="Q124" s="12" t="s">
        <v>11</v>
      </c>
      <c r="R124" s="13"/>
      <c r="S124" s="12" t="s">
        <v>12</v>
      </c>
      <c r="U124" s="9" t="str">
        <f t="shared" si="14"/>
        <v>Hyalella</v>
      </c>
    </row>
    <row r="125" spans="1:21" x14ac:dyDescent="0.25">
      <c r="A125" s="9">
        <v>1</v>
      </c>
      <c r="B125" s="9" t="s">
        <v>69</v>
      </c>
      <c r="C125" s="9" t="s">
        <v>22</v>
      </c>
      <c r="D125" s="29">
        <v>8164600</v>
      </c>
      <c r="E125" s="10">
        <v>42827</v>
      </c>
      <c r="F125" s="9">
        <v>100</v>
      </c>
      <c r="G125" s="9">
        <v>32</v>
      </c>
      <c r="H125" s="9">
        <v>8</v>
      </c>
      <c r="I125" s="9">
        <v>24</v>
      </c>
      <c r="J125" s="9">
        <f t="shared" si="8"/>
        <v>32</v>
      </c>
      <c r="K125" s="9">
        <v>101</v>
      </c>
      <c r="L125" s="9">
        <v>212</v>
      </c>
      <c r="M125" s="41">
        <f t="shared" si="9"/>
        <v>91</v>
      </c>
      <c r="N125" s="9">
        <f t="shared" si="13"/>
        <v>91</v>
      </c>
      <c r="O125" s="9">
        <v>1</v>
      </c>
      <c r="P125" s="41">
        <f t="shared" si="10"/>
        <v>4.5714285714285721</v>
      </c>
      <c r="Q125" s="9" t="s">
        <v>207</v>
      </c>
      <c r="R125" s="11"/>
      <c r="S125" s="12" t="s">
        <v>211</v>
      </c>
      <c r="U125" s="9" t="str">
        <f t="shared" si="14"/>
        <v>Macronychus</v>
      </c>
    </row>
    <row r="126" spans="1:21" x14ac:dyDescent="0.25">
      <c r="A126" s="9">
        <v>6</v>
      </c>
      <c r="B126" s="9" t="s">
        <v>79</v>
      </c>
      <c r="C126" s="9" t="s">
        <v>22</v>
      </c>
      <c r="D126" s="29">
        <v>8164600</v>
      </c>
      <c r="E126" s="10">
        <v>42827</v>
      </c>
      <c r="F126" s="11">
        <v>300</v>
      </c>
      <c r="G126" s="9">
        <v>32</v>
      </c>
      <c r="H126" s="9">
        <v>8</v>
      </c>
      <c r="I126" s="9">
        <v>24</v>
      </c>
      <c r="J126" s="9">
        <f t="shared" si="8"/>
        <v>32</v>
      </c>
      <c r="K126" s="9">
        <v>101</v>
      </c>
      <c r="L126" s="9">
        <v>212</v>
      </c>
      <c r="M126" s="41">
        <f t="shared" si="9"/>
        <v>91</v>
      </c>
      <c r="N126" s="9">
        <f t="shared" si="13"/>
        <v>91</v>
      </c>
      <c r="O126" s="9">
        <v>1</v>
      </c>
      <c r="P126" s="41">
        <f t="shared" si="10"/>
        <v>4.5714285714285721</v>
      </c>
      <c r="Q126" s="9" t="s">
        <v>115</v>
      </c>
      <c r="R126" s="11"/>
      <c r="S126" s="12" t="s">
        <v>116</v>
      </c>
      <c r="T126" s="12" t="s">
        <v>249</v>
      </c>
      <c r="U126" s="9" t="str">
        <f t="shared" si="14"/>
        <v>Melanoides tuberculata</v>
      </c>
    </row>
    <row r="127" spans="1:21" x14ac:dyDescent="0.25">
      <c r="A127" s="9">
        <v>7</v>
      </c>
      <c r="B127" s="9" t="s">
        <v>21</v>
      </c>
      <c r="C127" s="9" t="s">
        <v>22</v>
      </c>
      <c r="D127" s="29">
        <v>8164600</v>
      </c>
      <c r="E127" s="10">
        <v>42827</v>
      </c>
      <c r="F127" s="11">
        <v>100</v>
      </c>
      <c r="G127" s="9">
        <v>32</v>
      </c>
      <c r="H127" s="9">
        <v>8</v>
      </c>
      <c r="I127" s="9">
        <v>24</v>
      </c>
      <c r="J127" s="9">
        <f t="shared" si="8"/>
        <v>32</v>
      </c>
      <c r="K127" s="9">
        <v>101</v>
      </c>
      <c r="L127" s="9">
        <v>212</v>
      </c>
      <c r="M127" s="41">
        <f t="shared" si="9"/>
        <v>91</v>
      </c>
      <c r="N127" s="9">
        <f t="shared" si="13"/>
        <v>91</v>
      </c>
      <c r="O127" s="9">
        <v>1</v>
      </c>
      <c r="P127" s="41">
        <f t="shared" si="10"/>
        <v>4.5714285714285721</v>
      </c>
      <c r="Q127" s="9" t="s">
        <v>115</v>
      </c>
      <c r="R127" s="11"/>
      <c r="S127" s="12" t="s">
        <v>116</v>
      </c>
      <c r="T127" s="12" t="s">
        <v>249</v>
      </c>
      <c r="U127" s="9" t="str">
        <f t="shared" si="14"/>
        <v>Melanoides tuberculata</v>
      </c>
    </row>
    <row r="128" spans="1:21" x14ac:dyDescent="0.25">
      <c r="A128" s="9">
        <v>8</v>
      </c>
      <c r="B128" s="9" t="s">
        <v>21</v>
      </c>
      <c r="C128" s="9" t="s">
        <v>22</v>
      </c>
      <c r="D128" s="29">
        <v>8164600</v>
      </c>
      <c r="E128" s="10">
        <v>42827</v>
      </c>
      <c r="F128" s="9">
        <v>100</v>
      </c>
      <c r="G128" s="9">
        <v>32</v>
      </c>
      <c r="H128" s="9">
        <v>8</v>
      </c>
      <c r="I128" s="9">
        <v>24</v>
      </c>
      <c r="J128" s="9">
        <f t="shared" si="8"/>
        <v>32</v>
      </c>
      <c r="K128" s="9">
        <v>101</v>
      </c>
      <c r="L128" s="9">
        <v>212</v>
      </c>
      <c r="M128" s="41">
        <f t="shared" si="9"/>
        <v>91</v>
      </c>
      <c r="N128" s="9">
        <f t="shared" si="13"/>
        <v>91</v>
      </c>
      <c r="O128" s="9">
        <v>5</v>
      </c>
      <c r="P128" s="41">
        <f t="shared" si="10"/>
        <v>22.857142857142858</v>
      </c>
      <c r="Q128" s="12" t="s">
        <v>14</v>
      </c>
      <c r="R128" s="13"/>
      <c r="S128" s="12" t="s">
        <v>15</v>
      </c>
      <c r="T128" s="12" t="s">
        <v>245</v>
      </c>
      <c r="U128" s="9" t="str">
        <f t="shared" si="14"/>
        <v>Palaemonetes kadiakensis</v>
      </c>
    </row>
    <row r="129" spans="1:21" x14ac:dyDescent="0.25">
      <c r="A129" s="9">
        <v>8</v>
      </c>
      <c r="B129" s="9" t="s">
        <v>73</v>
      </c>
      <c r="C129" s="9" t="s">
        <v>22</v>
      </c>
      <c r="D129" s="29">
        <v>8164600</v>
      </c>
      <c r="E129" s="10">
        <v>42827</v>
      </c>
      <c r="F129" s="9">
        <v>300</v>
      </c>
      <c r="G129" s="9">
        <v>32</v>
      </c>
      <c r="H129" s="9">
        <v>8</v>
      </c>
      <c r="I129" s="9">
        <v>24</v>
      </c>
      <c r="J129" s="9">
        <f t="shared" si="8"/>
        <v>32</v>
      </c>
      <c r="K129" s="9">
        <v>101</v>
      </c>
      <c r="L129" s="9">
        <v>212</v>
      </c>
      <c r="M129" s="41">
        <f t="shared" si="9"/>
        <v>91</v>
      </c>
      <c r="N129" s="9">
        <f t="shared" si="13"/>
        <v>91</v>
      </c>
      <c r="O129" s="9">
        <v>2</v>
      </c>
      <c r="P129" s="41">
        <f t="shared" si="10"/>
        <v>9.1428571428571441</v>
      </c>
      <c r="Q129" s="12" t="s">
        <v>14</v>
      </c>
      <c r="R129" s="13"/>
      <c r="S129" s="12" t="s">
        <v>15</v>
      </c>
      <c r="T129" s="12" t="s">
        <v>245</v>
      </c>
      <c r="U129" s="9" t="str">
        <f t="shared" si="14"/>
        <v>Palaemonetes kadiakensis</v>
      </c>
    </row>
    <row r="130" spans="1:21" x14ac:dyDescent="0.25">
      <c r="A130" s="9">
        <v>7</v>
      </c>
      <c r="B130" s="9" t="s">
        <v>24</v>
      </c>
      <c r="C130" s="9" t="s">
        <v>22</v>
      </c>
      <c r="D130" s="29">
        <v>8164600</v>
      </c>
      <c r="E130" s="10">
        <v>42827</v>
      </c>
      <c r="F130" s="11">
        <v>100</v>
      </c>
      <c r="G130" s="9">
        <v>32</v>
      </c>
      <c r="H130" s="9">
        <v>8</v>
      </c>
      <c r="I130" s="9">
        <v>24</v>
      </c>
      <c r="J130" s="9">
        <f t="shared" si="8"/>
        <v>32</v>
      </c>
      <c r="K130" s="9">
        <v>101</v>
      </c>
      <c r="L130" s="9">
        <v>212</v>
      </c>
      <c r="M130" s="41">
        <f t="shared" si="9"/>
        <v>91</v>
      </c>
      <c r="N130" s="9">
        <f t="shared" si="13"/>
        <v>91</v>
      </c>
      <c r="O130" s="9">
        <v>1</v>
      </c>
      <c r="P130" s="41">
        <f t="shared" si="10"/>
        <v>4.5714285714285721</v>
      </c>
      <c r="Q130" s="9" t="s">
        <v>94</v>
      </c>
      <c r="R130" s="11"/>
      <c r="S130" s="12" t="s">
        <v>125</v>
      </c>
      <c r="U130" s="9" t="str">
        <f t="shared" si="14"/>
        <v>Pisidum</v>
      </c>
    </row>
    <row r="131" spans="1:21" x14ac:dyDescent="0.25">
      <c r="A131" s="9">
        <v>6</v>
      </c>
      <c r="B131" s="9" t="s">
        <v>129</v>
      </c>
      <c r="C131" s="9" t="s">
        <v>22</v>
      </c>
      <c r="D131" s="29">
        <v>8164600</v>
      </c>
      <c r="E131" s="10">
        <v>42827</v>
      </c>
      <c r="F131" s="11">
        <v>300</v>
      </c>
      <c r="G131" s="9">
        <v>32</v>
      </c>
      <c r="H131" s="9">
        <v>8</v>
      </c>
      <c r="I131" s="9">
        <v>24</v>
      </c>
      <c r="J131" s="9">
        <f t="shared" ref="J131:J194" si="15">I131+H131</f>
        <v>32</v>
      </c>
      <c r="K131" s="9">
        <v>101</v>
      </c>
      <c r="L131" s="9">
        <v>212</v>
      </c>
      <c r="M131" s="41">
        <f t="shared" ref="M131:M194" si="16">G131*N131/J131</f>
        <v>91</v>
      </c>
      <c r="N131" s="9">
        <f t="shared" si="13"/>
        <v>91</v>
      </c>
      <c r="O131" s="9">
        <v>1</v>
      </c>
      <c r="P131" s="41">
        <f t="shared" ref="P131:P194" si="17">(G131*N131/7)*(O131/N131)</f>
        <v>4.5714285714285721</v>
      </c>
      <c r="Q131" s="12" t="s">
        <v>242</v>
      </c>
      <c r="R131" s="11" t="s">
        <v>236</v>
      </c>
      <c r="S131" s="12" t="s">
        <v>128</v>
      </c>
      <c r="U131" s="9" t="str">
        <f t="shared" si="14"/>
        <v>Pseudosuccinea</v>
      </c>
    </row>
    <row r="132" spans="1:21" x14ac:dyDescent="0.25">
      <c r="A132" s="9">
        <v>3</v>
      </c>
      <c r="B132" s="9" t="s">
        <v>9</v>
      </c>
      <c r="C132" s="9" t="s">
        <v>22</v>
      </c>
      <c r="D132" s="29">
        <v>8164600</v>
      </c>
      <c r="E132" s="10">
        <v>42827</v>
      </c>
      <c r="F132" s="9">
        <v>100</v>
      </c>
      <c r="G132" s="9">
        <v>32</v>
      </c>
      <c r="H132" s="9">
        <v>8</v>
      </c>
      <c r="I132" s="9">
        <v>24</v>
      </c>
      <c r="J132" s="9">
        <f t="shared" si="15"/>
        <v>32</v>
      </c>
      <c r="K132" s="9">
        <v>101</v>
      </c>
      <c r="L132" s="9">
        <v>212</v>
      </c>
      <c r="M132" s="41">
        <f t="shared" si="16"/>
        <v>91</v>
      </c>
      <c r="N132" s="9">
        <f t="shared" si="13"/>
        <v>91</v>
      </c>
      <c r="O132" s="9">
        <v>4</v>
      </c>
      <c r="P132" s="41">
        <f t="shared" si="17"/>
        <v>18.285714285714288</v>
      </c>
      <c r="Q132" s="9" t="s">
        <v>171</v>
      </c>
      <c r="R132" s="11"/>
      <c r="S132" s="12" t="s">
        <v>172</v>
      </c>
      <c r="T132" s="12" t="s">
        <v>253</v>
      </c>
      <c r="U132" s="9" t="str">
        <f t="shared" si="14"/>
        <v>Stenonema femoratum</v>
      </c>
    </row>
    <row r="133" spans="1:21" x14ac:dyDescent="0.25">
      <c r="A133" s="9">
        <v>3</v>
      </c>
      <c r="B133" s="9" t="s">
        <v>65</v>
      </c>
      <c r="C133" s="9" t="s">
        <v>22</v>
      </c>
      <c r="D133" s="29">
        <v>8164600</v>
      </c>
      <c r="E133" s="10">
        <v>42827</v>
      </c>
      <c r="F133" s="9">
        <v>300</v>
      </c>
      <c r="G133" s="9">
        <v>32</v>
      </c>
      <c r="H133" s="9">
        <v>8</v>
      </c>
      <c r="I133" s="9">
        <v>24</v>
      </c>
      <c r="J133" s="9">
        <f t="shared" si="15"/>
        <v>32</v>
      </c>
      <c r="K133" s="9">
        <v>101</v>
      </c>
      <c r="L133" s="9">
        <v>212</v>
      </c>
      <c r="M133" s="41">
        <f t="shared" si="16"/>
        <v>91</v>
      </c>
      <c r="N133" s="9">
        <f t="shared" si="13"/>
        <v>91</v>
      </c>
      <c r="O133" s="9">
        <v>3</v>
      </c>
      <c r="P133" s="41">
        <f t="shared" si="17"/>
        <v>13.714285714285715</v>
      </c>
      <c r="Q133" s="9" t="s">
        <v>171</v>
      </c>
      <c r="R133" s="11"/>
      <c r="S133" s="12" t="s">
        <v>172</v>
      </c>
      <c r="T133" s="12" t="s">
        <v>253</v>
      </c>
      <c r="U133" s="9" t="str">
        <f t="shared" si="14"/>
        <v>Stenonema femoratum</v>
      </c>
    </row>
    <row r="134" spans="1:21" s="15" customFormat="1" x14ac:dyDescent="0.25">
      <c r="A134" s="15">
        <v>5</v>
      </c>
      <c r="B134" s="15" t="s">
        <v>55</v>
      </c>
      <c r="C134" s="15" t="s">
        <v>58</v>
      </c>
      <c r="D134" s="29">
        <v>8189300</v>
      </c>
      <c r="E134" s="16">
        <v>42806</v>
      </c>
      <c r="F134" s="15">
        <v>300</v>
      </c>
      <c r="G134" s="15">
        <v>32</v>
      </c>
      <c r="H134" s="15">
        <v>3</v>
      </c>
      <c r="I134" s="15">
        <v>9</v>
      </c>
      <c r="J134" s="9">
        <f t="shared" si="15"/>
        <v>12</v>
      </c>
      <c r="K134" s="15">
        <v>124</v>
      </c>
      <c r="L134" s="15">
        <v>317</v>
      </c>
      <c r="M134" s="41">
        <f t="shared" si="16"/>
        <v>866.66666666666663</v>
      </c>
      <c r="N134" s="15">
        <f>SUM(O$134:O$153)</f>
        <v>325</v>
      </c>
      <c r="O134" s="15">
        <v>3</v>
      </c>
      <c r="P134" s="41">
        <f t="shared" si="17"/>
        <v>13.714285714285715</v>
      </c>
      <c r="Q134" s="15" t="s">
        <v>196</v>
      </c>
      <c r="R134" s="11"/>
      <c r="S134" s="14" t="s">
        <v>201</v>
      </c>
      <c r="T134" s="14"/>
      <c r="U134" s="9" t="str">
        <f t="shared" si="14"/>
        <v>Amphiagrion</v>
      </c>
    </row>
    <row r="135" spans="1:21" s="15" customFormat="1" x14ac:dyDescent="0.25">
      <c r="A135" s="15">
        <v>5</v>
      </c>
      <c r="B135" s="15" t="s">
        <v>54</v>
      </c>
      <c r="C135" s="15" t="s">
        <v>58</v>
      </c>
      <c r="D135" s="29">
        <v>8189300</v>
      </c>
      <c r="E135" s="16">
        <v>42806</v>
      </c>
      <c r="F135" s="15">
        <v>300</v>
      </c>
      <c r="G135" s="15">
        <v>32</v>
      </c>
      <c r="H135" s="15">
        <v>3</v>
      </c>
      <c r="I135" s="15">
        <v>9</v>
      </c>
      <c r="J135" s="9">
        <f t="shared" si="15"/>
        <v>12</v>
      </c>
      <c r="K135" s="15">
        <v>124</v>
      </c>
      <c r="L135" s="15">
        <v>317</v>
      </c>
      <c r="M135" s="41">
        <f t="shared" si="16"/>
        <v>866.66666666666663</v>
      </c>
      <c r="N135" s="15">
        <f t="shared" ref="N135:N153" si="18">SUM(O$134:O$153)</f>
        <v>325</v>
      </c>
      <c r="O135" s="15">
        <v>2</v>
      </c>
      <c r="P135" s="41">
        <f t="shared" si="17"/>
        <v>9.1428571428571441</v>
      </c>
      <c r="Q135" s="15" t="s">
        <v>196</v>
      </c>
      <c r="R135" s="11"/>
      <c r="S135" s="14" t="s">
        <v>200</v>
      </c>
      <c r="T135" s="14"/>
      <c r="U135" s="9" t="str">
        <f t="shared" si="14"/>
        <v>Argia</v>
      </c>
    </row>
    <row r="136" spans="1:21" s="15" customFormat="1" x14ac:dyDescent="0.25">
      <c r="A136" s="15">
        <v>6</v>
      </c>
      <c r="B136" s="15" t="s">
        <v>46</v>
      </c>
      <c r="C136" s="15" t="s">
        <v>58</v>
      </c>
      <c r="D136" s="29">
        <v>8189300</v>
      </c>
      <c r="E136" s="16">
        <v>42806</v>
      </c>
      <c r="F136" s="15">
        <v>300</v>
      </c>
      <c r="G136" s="15">
        <v>32</v>
      </c>
      <c r="H136" s="15">
        <v>3</v>
      </c>
      <c r="I136" s="15">
        <v>9</v>
      </c>
      <c r="J136" s="9">
        <f t="shared" si="15"/>
        <v>12</v>
      </c>
      <c r="K136" s="15">
        <v>124</v>
      </c>
      <c r="L136" s="15">
        <v>317</v>
      </c>
      <c r="M136" s="41">
        <f t="shared" si="16"/>
        <v>866.66666666666663</v>
      </c>
      <c r="N136" s="15">
        <f t="shared" si="18"/>
        <v>325</v>
      </c>
      <c r="O136" s="15">
        <v>132</v>
      </c>
      <c r="P136" s="41">
        <f t="shared" si="17"/>
        <v>603.42857142857144</v>
      </c>
      <c r="Q136" s="15" t="s">
        <v>234</v>
      </c>
      <c r="R136" s="11"/>
      <c r="S136" s="14" t="s">
        <v>87</v>
      </c>
      <c r="T136" s="14"/>
      <c r="U136" s="9" t="str">
        <f t="shared" si="14"/>
        <v>Biomphalaria</v>
      </c>
    </row>
    <row r="137" spans="1:21" s="15" customFormat="1" x14ac:dyDescent="0.25">
      <c r="A137" s="15">
        <v>6</v>
      </c>
      <c r="B137" s="15" t="s">
        <v>49</v>
      </c>
      <c r="C137" s="15" t="s">
        <v>58</v>
      </c>
      <c r="D137" s="29">
        <v>8189300</v>
      </c>
      <c r="E137" s="16">
        <v>42806</v>
      </c>
      <c r="F137" s="15">
        <v>300</v>
      </c>
      <c r="G137" s="15">
        <v>32</v>
      </c>
      <c r="H137" s="15">
        <v>3</v>
      </c>
      <c r="I137" s="15">
        <v>9</v>
      </c>
      <c r="J137" s="9">
        <f t="shared" si="15"/>
        <v>12</v>
      </c>
      <c r="K137" s="15">
        <v>124</v>
      </c>
      <c r="L137" s="15">
        <v>317</v>
      </c>
      <c r="M137" s="41">
        <f t="shared" si="16"/>
        <v>866.66666666666663</v>
      </c>
      <c r="N137" s="15">
        <f t="shared" si="18"/>
        <v>325</v>
      </c>
      <c r="O137" s="15">
        <v>23</v>
      </c>
      <c r="P137" s="41">
        <f t="shared" si="17"/>
        <v>105.14285714285714</v>
      </c>
      <c r="Q137" s="15" t="s">
        <v>233</v>
      </c>
      <c r="R137" s="11"/>
      <c r="S137" s="14" t="s">
        <v>89</v>
      </c>
      <c r="T137" s="14" t="s">
        <v>246</v>
      </c>
      <c r="U137" s="9" t="str">
        <f t="shared" si="14"/>
        <v>Bithynia tentaculata</v>
      </c>
    </row>
    <row r="138" spans="1:21" s="15" customFormat="1" x14ac:dyDescent="0.25">
      <c r="A138" s="15">
        <v>4</v>
      </c>
      <c r="B138" s="15" t="s">
        <v>9</v>
      </c>
      <c r="C138" s="15" t="s">
        <v>58</v>
      </c>
      <c r="D138" s="29">
        <v>8189300</v>
      </c>
      <c r="E138" s="16">
        <v>42806</v>
      </c>
      <c r="F138" s="15">
        <v>300</v>
      </c>
      <c r="G138" s="15">
        <v>32</v>
      </c>
      <c r="H138" s="15">
        <v>3</v>
      </c>
      <c r="I138" s="15">
        <v>9</v>
      </c>
      <c r="J138" s="9">
        <f t="shared" si="15"/>
        <v>12</v>
      </c>
      <c r="K138" s="15">
        <v>124</v>
      </c>
      <c r="L138" s="15">
        <v>317</v>
      </c>
      <c r="M138" s="41">
        <f t="shared" si="16"/>
        <v>866.66666666666663</v>
      </c>
      <c r="N138" s="15">
        <f t="shared" si="18"/>
        <v>325</v>
      </c>
      <c r="O138" s="15">
        <v>1</v>
      </c>
      <c r="P138" s="41">
        <f t="shared" si="17"/>
        <v>4.5714285714285721</v>
      </c>
      <c r="Q138" s="15" t="s">
        <v>171</v>
      </c>
      <c r="R138" s="11"/>
      <c r="S138" s="14" t="s">
        <v>189</v>
      </c>
      <c r="T138" s="14"/>
      <c r="U138" s="9" t="str">
        <f t="shared" si="14"/>
        <v>Caenis</v>
      </c>
    </row>
    <row r="139" spans="1:21" s="15" customFormat="1" x14ac:dyDescent="0.25">
      <c r="A139" s="15">
        <v>4</v>
      </c>
      <c r="B139" s="15" t="s">
        <v>13</v>
      </c>
      <c r="C139" s="15" t="s">
        <v>58</v>
      </c>
      <c r="D139" s="29">
        <v>8189300</v>
      </c>
      <c r="E139" s="16">
        <v>42806</v>
      </c>
      <c r="F139" s="15">
        <v>300</v>
      </c>
      <c r="G139" s="15">
        <v>32</v>
      </c>
      <c r="H139" s="15">
        <v>3</v>
      </c>
      <c r="I139" s="15">
        <v>9</v>
      </c>
      <c r="J139" s="9">
        <f t="shared" si="15"/>
        <v>12</v>
      </c>
      <c r="K139" s="15">
        <v>124</v>
      </c>
      <c r="L139" s="15">
        <v>317</v>
      </c>
      <c r="M139" s="41">
        <f t="shared" si="16"/>
        <v>866.66666666666663</v>
      </c>
      <c r="N139" s="15">
        <f t="shared" si="18"/>
        <v>325</v>
      </c>
      <c r="O139" s="15">
        <v>11</v>
      </c>
      <c r="P139" s="41">
        <f t="shared" si="17"/>
        <v>50.285714285714285</v>
      </c>
      <c r="Q139" s="15" t="s">
        <v>171</v>
      </c>
      <c r="R139" s="11"/>
      <c r="S139" s="14" t="s">
        <v>193</v>
      </c>
      <c r="T139" s="14"/>
      <c r="U139" s="9" t="str">
        <f t="shared" si="14"/>
        <v>Centroptilum</v>
      </c>
    </row>
    <row r="140" spans="1:21" s="15" customFormat="1" x14ac:dyDescent="0.25">
      <c r="A140" s="15">
        <v>5</v>
      </c>
      <c r="B140" s="15" t="s">
        <v>53</v>
      </c>
      <c r="C140" s="15" t="s">
        <v>58</v>
      </c>
      <c r="D140" s="29">
        <v>8189300</v>
      </c>
      <c r="E140" s="16">
        <v>42806</v>
      </c>
      <c r="F140" s="15">
        <v>300</v>
      </c>
      <c r="G140" s="15">
        <v>32</v>
      </c>
      <c r="H140" s="15">
        <v>3</v>
      </c>
      <c r="I140" s="15">
        <v>9</v>
      </c>
      <c r="J140" s="9">
        <f t="shared" si="15"/>
        <v>12</v>
      </c>
      <c r="K140" s="15">
        <v>124</v>
      </c>
      <c r="L140" s="15">
        <v>317</v>
      </c>
      <c r="M140" s="41">
        <f t="shared" si="16"/>
        <v>866.66666666666663</v>
      </c>
      <c r="N140" s="15">
        <f t="shared" si="18"/>
        <v>325</v>
      </c>
      <c r="O140" s="15">
        <v>1</v>
      </c>
      <c r="P140" s="41">
        <f t="shared" si="17"/>
        <v>4.5714285714285721</v>
      </c>
      <c r="Q140" s="15" t="s">
        <v>196</v>
      </c>
      <c r="R140" s="11"/>
      <c r="S140" s="14" t="s">
        <v>206</v>
      </c>
      <c r="T140" s="14"/>
      <c r="U140" s="9" t="str">
        <f t="shared" si="14"/>
        <v>Erythemis</v>
      </c>
    </row>
    <row r="141" spans="1:21" s="15" customFormat="1" x14ac:dyDescent="0.25">
      <c r="A141" s="15">
        <v>8</v>
      </c>
      <c r="B141" s="15" t="s">
        <v>60</v>
      </c>
      <c r="C141" s="15" t="s">
        <v>58</v>
      </c>
      <c r="D141" s="29">
        <v>8189300</v>
      </c>
      <c r="E141" s="16">
        <v>42806</v>
      </c>
      <c r="F141" s="15">
        <v>300</v>
      </c>
      <c r="G141" s="15">
        <v>32</v>
      </c>
      <c r="H141" s="15">
        <v>3</v>
      </c>
      <c r="I141" s="15">
        <v>9</v>
      </c>
      <c r="J141" s="9">
        <f t="shared" si="15"/>
        <v>12</v>
      </c>
      <c r="K141" s="15">
        <v>124</v>
      </c>
      <c r="L141" s="15">
        <v>317</v>
      </c>
      <c r="M141" s="41">
        <f t="shared" si="16"/>
        <v>866.66666666666663</v>
      </c>
      <c r="N141" s="15">
        <f t="shared" si="18"/>
        <v>325</v>
      </c>
      <c r="O141" s="15">
        <v>69</v>
      </c>
      <c r="P141" s="41">
        <f t="shared" si="17"/>
        <v>315.42857142857144</v>
      </c>
      <c r="Q141" s="14" t="s">
        <v>11</v>
      </c>
      <c r="R141" s="13"/>
      <c r="S141" s="14" t="s">
        <v>12</v>
      </c>
      <c r="T141" s="14"/>
      <c r="U141" s="9" t="str">
        <f t="shared" si="14"/>
        <v>Hyalella</v>
      </c>
    </row>
    <row r="142" spans="1:21" s="15" customFormat="1" x14ac:dyDescent="0.25">
      <c r="A142" s="15">
        <v>1</v>
      </c>
      <c r="B142" s="15" t="s">
        <v>79</v>
      </c>
      <c r="C142" s="15" t="s">
        <v>58</v>
      </c>
      <c r="D142" s="29">
        <v>8189300</v>
      </c>
      <c r="E142" s="16">
        <v>42806</v>
      </c>
      <c r="F142" s="15">
        <v>300</v>
      </c>
      <c r="G142" s="15">
        <v>32</v>
      </c>
      <c r="H142" s="15">
        <v>3</v>
      </c>
      <c r="I142" s="15">
        <v>9</v>
      </c>
      <c r="J142" s="9">
        <f t="shared" si="15"/>
        <v>12</v>
      </c>
      <c r="K142" s="15">
        <v>124</v>
      </c>
      <c r="L142" s="15">
        <v>317</v>
      </c>
      <c r="M142" s="41">
        <f t="shared" si="16"/>
        <v>866.66666666666663</v>
      </c>
      <c r="N142" s="15">
        <f t="shared" si="18"/>
        <v>325</v>
      </c>
      <c r="O142" s="15">
        <v>1</v>
      </c>
      <c r="P142" s="41">
        <f t="shared" si="17"/>
        <v>4.5714285714285721</v>
      </c>
      <c r="Q142" s="15" t="s">
        <v>207</v>
      </c>
      <c r="R142" s="11"/>
      <c r="S142" s="14" t="s">
        <v>217</v>
      </c>
      <c r="T142" s="14"/>
      <c r="U142" s="9" t="str">
        <f t="shared" si="14"/>
        <v>Hydraena</v>
      </c>
    </row>
    <row r="143" spans="1:21" s="15" customFormat="1" x14ac:dyDescent="0.25">
      <c r="A143" s="15">
        <v>1</v>
      </c>
      <c r="B143" s="15" t="s">
        <v>67</v>
      </c>
      <c r="C143" s="15" t="s">
        <v>58</v>
      </c>
      <c r="D143" s="29">
        <v>8189300</v>
      </c>
      <c r="E143" s="16">
        <v>42806</v>
      </c>
      <c r="F143" s="15">
        <v>300</v>
      </c>
      <c r="G143" s="15">
        <v>32</v>
      </c>
      <c r="H143" s="15">
        <v>3</v>
      </c>
      <c r="I143" s="15">
        <v>9</v>
      </c>
      <c r="J143" s="9">
        <f t="shared" si="15"/>
        <v>12</v>
      </c>
      <c r="K143" s="15">
        <v>124</v>
      </c>
      <c r="L143" s="15">
        <v>317</v>
      </c>
      <c r="M143" s="41">
        <f t="shared" si="16"/>
        <v>866.66666666666663</v>
      </c>
      <c r="N143" s="15">
        <f t="shared" si="18"/>
        <v>325</v>
      </c>
      <c r="O143" s="15">
        <v>1</v>
      </c>
      <c r="P143" s="41">
        <f t="shared" si="17"/>
        <v>4.5714285714285721</v>
      </c>
      <c r="Q143" s="15" t="s">
        <v>207</v>
      </c>
      <c r="R143" s="11"/>
      <c r="S143" s="14" t="s">
        <v>209</v>
      </c>
      <c r="T143" s="14"/>
      <c r="U143" s="9" t="str">
        <f t="shared" si="14"/>
        <v>Hydrobius</v>
      </c>
    </row>
    <row r="144" spans="1:21" s="15" customFormat="1" x14ac:dyDescent="0.25">
      <c r="A144" s="15">
        <v>1</v>
      </c>
      <c r="B144" s="15" t="s">
        <v>129</v>
      </c>
      <c r="C144" s="15" t="s">
        <v>58</v>
      </c>
      <c r="D144" s="29">
        <v>8189300</v>
      </c>
      <c r="E144" s="16">
        <v>42806</v>
      </c>
      <c r="F144" s="15">
        <v>300</v>
      </c>
      <c r="G144" s="15">
        <v>32</v>
      </c>
      <c r="H144" s="15">
        <v>3</v>
      </c>
      <c r="I144" s="15">
        <v>9</v>
      </c>
      <c r="J144" s="9">
        <f t="shared" si="15"/>
        <v>12</v>
      </c>
      <c r="K144" s="15">
        <v>124</v>
      </c>
      <c r="L144" s="15">
        <v>317</v>
      </c>
      <c r="M144" s="41">
        <f t="shared" si="16"/>
        <v>866.66666666666663</v>
      </c>
      <c r="N144" s="15">
        <f t="shared" si="18"/>
        <v>325</v>
      </c>
      <c r="O144" s="15">
        <v>1</v>
      </c>
      <c r="P144" s="41">
        <f t="shared" si="17"/>
        <v>4.5714285714285721</v>
      </c>
      <c r="Q144" s="15" t="s">
        <v>207</v>
      </c>
      <c r="R144" s="11"/>
      <c r="S144" s="14" t="s">
        <v>216</v>
      </c>
      <c r="T144" s="14"/>
      <c r="U144" s="9" t="str">
        <f t="shared" si="14"/>
        <v>Hydrophilinae</v>
      </c>
    </row>
    <row r="145" spans="1:21" s="15" customFormat="1" x14ac:dyDescent="0.25">
      <c r="A145" s="15">
        <v>1</v>
      </c>
      <c r="B145" s="15" t="s">
        <v>43</v>
      </c>
      <c r="C145" s="15" t="s">
        <v>58</v>
      </c>
      <c r="D145" s="29">
        <v>8189300</v>
      </c>
      <c r="E145" s="16">
        <v>42806</v>
      </c>
      <c r="F145" s="15">
        <v>300</v>
      </c>
      <c r="G145" s="15">
        <v>32</v>
      </c>
      <c r="H145" s="15">
        <v>3</v>
      </c>
      <c r="I145" s="15">
        <v>9</v>
      </c>
      <c r="J145" s="9">
        <f t="shared" si="15"/>
        <v>12</v>
      </c>
      <c r="K145" s="15">
        <v>124</v>
      </c>
      <c r="L145" s="15">
        <v>317</v>
      </c>
      <c r="M145" s="41">
        <f t="shared" si="16"/>
        <v>866.66666666666663</v>
      </c>
      <c r="N145" s="15">
        <f t="shared" si="18"/>
        <v>325</v>
      </c>
      <c r="O145" s="15">
        <v>1</v>
      </c>
      <c r="P145" s="41">
        <f t="shared" si="17"/>
        <v>4.5714285714285721</v>
      </c>
      <c r="Q145" s="15" t="s">
        <v>135</v>
      </c>
      <c r="R145" s="11"/>
      <c r="S145" s="14" t="s">
        <v>145</v>
      </c>
      <c r="T145" s="14"/>
      <c r="U145" s="9" t="str">
        <f t="shared" si="14"/>
        <v>Hydroptilidae</v>
      </c>
    </row>
    <row r="146" spans="1:21" s="15" customFormat="1" x14ac:dyDescent="0.25">
      <c r="A146" s="15">
        <v>6</v>
      </c>
      <c r="B146" s="15" t="s">
        <v>52</v>
      </c>
      <c r="C146" s="15" t="s">
        <v>58</v>
      </c>
      <c r="D146" s="29">
        <v>8189300</v>
      </c>
      <c r="E146" s="16">
        <v>42806</v>
      </c>
      <c r="F146" s="15">
        <v>300</v>
      </c>
      <c r="G146" s="15">
        <v>32</v>
      </c>
      <c r="H146" s="15">
        <v>3</v>
      </c>
      <c r="I146" s="15">
        <v>9</v>
      </c>
      <c r="J146" s="9">
        <f t="shared" si="15"/>
        <v>12</v>
      </c>
      <c r="K146" s="15">
        <v>124</v>
      </c>
      <c r="L146" s="15">
        <v>317</v>
      </c>
      <c r="M146" s="41">
        <f t="shared" si="16"/>
        <v>866.66666666666663</v>
      </c>
      <c r="N146" s="15">
        <f t="shared" si="18"/>
        <v>325</v>
      </c>
      <c r="O146" s="15">
        <v>1</v>
      </c>
      <c r="P146" s="41">
        <f t="shared" si="17"/>
        <v>4.5714285714285721</v>
      </c>
      <c r="Q146" s="15" t="s">
        <v>115</v>
      </c>
      <c r="R146" s="11"/>
      <c r="S146" s="14" t="s">
        <v>116</v>
      </c>
      <c r="T146" s="14" t="s">
        <v>249</v>
      </c>
      <c r="U146" s="9" t="str">
        <f t="shared" si="14"/>
        <v>Melanoides tuberculata</v>
      </c>
    </row>
    <row r="147" spans="1:21" s="15" customFormat="1" x14ac:dyDescent="0.25">
      <c r="A147" s="15">
        <v>2</v>
      </c>
      <c r="B147" s="15" t="s">
        <v>51</v>
      </c>
      <c r="C147" s="15" t="s">
        <v>58</v>
      </c>
      <c r="D147" s="29">
        <v>8189300</v>
      </c>
      <c r="E147" s="16">
        <v>42806</v>
      </c>
      <c r="F147" s="15">
        <v>300</v>
      </c>
      <c r="G147" s="15">
        <v>32</v>
      </c>
      <c r="H147" s="15">
        <v>3</v>
      </c>
      <c r="I147" s="15">
        <v>9</v>
      </c>
      <c r="J147" s="9">
        <f t="shared" si="15"/>
        <v>12</v>
      </c>
      <c r="K147" s="15">
        <v>124</v>
      </c>
      <c r="L147" s="15">
        <v>317</v>
      </c>
      <c r="M147" s="41">
        <f t="shared" si="16"/>
        <v>866.66666666666663</v>
      </c>
      <c r="N147" s="15">
        <f t="shared" si="18"/>
        <v>325</v>
      </c>
      <c r="O147" s="15">
        <v>1</v>
      </c>
      <c r="P147" s="41">
        <f t="shared" si="17"/>
        <v>4.5714285714285721</v>
      </c>
      <c r="Q147" s="15" t="s">
        <v>154</v>
      </c>
      <c r="R147" s="11"/>
      <c r="S147" s="14" t="s">
        <v>168</v>
      </c>
      <c r="T147" s="14"/>
      <c r="U147" s="9" t="str">
        <f t="shared" si="14"/>
        <v>Mesovelia</v>
      </c>
    </row>
    <row r="148" spans="1:21" s="15" customFormat="1" x14ac:dyDescent="0.25">
      <c r="A148" s="15">
        <v>8</v>
      </c>
      <c r="B148" s="15" t="s">
        <v>57</v>
      </c>
      <c r="C148" s="15" t="s">
        <v>58</v>
      </c>
      <c r="D148" s="29">
        <v>8189300</v>
      </c>
      <c r="E148" s="16">
        <v>42806</v>
      </c>
      <c r="F148" s="15">
        <v>300</v>
      </c>
      <c r="G148" s="15">
        <v>32</v>
      </c>
      <c r="H148" s="15">
        <v>3</v>
      </c>
      <c r="I148" s="15">
        <v>9</v>
      </c>
      <c r="J148" s="9">
        <f t="shared" si="15"/>
        <v>12</v>
      </c>
      <c r="K148" s="15">
        <v>124</v>
      </c>
      <c r="L148" s="15">
        <v>317</v>
      </c>
      <c r="M148" s="41">
        <f t="shared" si="16"/>
        <v>866.66666666666663</v>
      </c>
      <c r="N148" s="15">
        <f t="shared" si="18"/>
        <v>325</v>
      </c>
      <c r="O148" s="15">
        <v>8</v>
      </c>
      <c r="P148" s="41">
        <f t="shared" si="17"/>
        <v>36.571428571428577</v>
      </c>
      <c r="Q148" s="14" t="s">
        <v>14</v>
      </c>
      <c r="R148" s="13"/>
      <c r="S148" s="14" t="s">
        <v>15</v>
      </c>
      <c r="T148" s="14" t="s">
        <v>245</v>
      </c>
      <c r="U148" s="9" t="str">
        <f t="shared" si="14"/>
        <v>Palaemonetes kadiakensis</v>
      </c>
    </row>
    <row r="149" spans="1:21" s="15" customFormat="1" x14ac:dyDescent="0.25">
      <c r="A149" s="15">
        <v>1</v>
      </c>
      <c r="B149" s="15" t="s">
        <v>77</v>
      </c>
      <c r="C149" s="15" t="s">
        <v>58</v>
      </c>
      <c r="D149" s="29">
        <v>8189300</v>
      </c>
      <c r="E149" s="16">
        <v>42806</v>
      </c>
      <c r="F149" s="15">
        <v>300</v>
      </c>
      <c r="G149" s="15">
        <v>32</v>
      </c>
      <c r="H149" s="15">
        <v>3</v>
      </c>
      <c r="I149" s="15">
        <v>9</v>
      </c>
      <c r="J149" s="9">
        <f t="shared" si="15"/>
        <v>12</v>
      </c>
      <c r="K149" s="15">
        <v>124</v>
      </c>
      <c r="L149" s="15">
        <v>317</v>
      </c>
      <c r="M149" s="41">
        <f t="shared" si="16"/>
        <v>866.66666666666663</v>
      </c>
      <c r="N149" s="15">
        <f t="shared" si="18"/>
        <v>325</v>
      </c>
      <c r="O149" s="15">
        <v>1</v>
      </c>
      <c r="P149" s="41">
        <f t="shared" si="17"/>
        <v>4.5714285714285721</v>
      </c>
      <c r="Q149" s="15" t="s">
        <v>207</v>
      </c>
      <c r="R149" s="11"/>
      <c r="S149" s="14" t="s">
        <v>208</v>
      </c>
      <c r="T149" s="14"/>
      <c r="U149" s="9" t="str">
        <f t="shared" ref="U149:U180" si="19">_xlfn.TEXTJOIN(" ",TRUE,S149,T149)</f>
        <v>Peltodytes</v>
      </c>
    </row>
    <row r="150" spans="1:21" s="15" customFormat="1" x14ac:dyDescent="0.25">
      <c r="A150" s="15">
        <v>1</v>
      </c>
      <c r="B150" s="15" t="s">
        <v>101</v>
      </c>
      <c r="C150" s="15" t="s">
        <v>58</v>
      </c>
      <c r="D150" s="29">
        <v>8189300</v>
      </c>
      <c r="E150" s="16">
        <v>42806</v>
      </c>
      <c r="F150" s="15">
        <v>300</v>
      </c>
      <c r="G150" s="15">
        <v>32</v>
      </c>
      <c r="H150" s="15">
        <v>3</v>
      </c>
      <c r="I150" s="15">
        <v>9</v>
      </c>
      <c r="J150" s="9">
        <f t="shared" si="15"/>
        <v>12</v>
      </c>
      <c r="K150" s="15">
        <v>124</v>
      </c>
      <c r="L150" s="15">
        <v>317</v>
      </c>
      <c r="M150" s="41">
        <f t="shared" si="16"/>
        <v>866.66666666666663</v>
      </c>
      <c r="N150" s="15">
        <f t="shared" si="18"/>
        <v>325</v>
      </c>
      <c r="O150" s="15">
        <v>2</v>
      </c>
      <c r="P150" s="41">
        <f t="shared" si="17"/>
        <v>9.1428571428571441</v>
      </c>
      <c r="Q150" s="15" t="s">
        <v>207</v>
      </c>
      <c r="R150" s="11"/>
      <c r="S150" s="14" t="s">
        <v>208</v>
      </c>
      <c r="T150" s="14"/>
      <c r="U150" s="9" t="str">
        <f t="shared" si="19"/>
        <v>Peltodytes</v>
      </c>
    </row>
    <row r="151" spans="1:21" s="15" customFormat="1" x14ac:dyDescent="0.25">
      <c r="A151" s="15">
        <v>6</v>
      </c>
      <c r="B151" s="15" t="s">
        <v>48</v>
      </c>
      <c r="C151" s="15" t="s">
        <v>58</v>
      </c>
      <c r="D151" s="29">
        <v>8189300</v>
      </c>
      <c r="E151" s="16">
        <v>42806</v>
      </c>
      <c r="F151" s="15">
        <v>300</v>
      </c>
      <c r="G151" s="15">
        <v>32</v>
      </c>
      <c r="H151" s="15">
        <v>3</v>
      </c>
      <c r="I151" s="15">
        <v>9</v>
      </c>
      <c r="J151" s="9">
        <f t="shared" si="15"/>
        <v>12</v>
      </c>
      <c r="K151" s="15">
        <v>124</v>
      </c>
      <c r="L151" s="15">
        <v>317</v>
      </c>
      <c r="M151" s="41">
        <f t="shared" si="16"/>
        <v>866.66666666666663</v>
      </c>
      <c r="N151" s="15">
        <f t="shared" si="18"/>
        <v>325</v>
      </c>
      <c r="O151" s="15">
        <v>62</v>
      </c>
      <c r="P151" s="41">
        <f t="shared" si="17"/>
        <v>283.42857142857144</v>
      </c>
      <c r="Q151" s="15" t="s">
        <v>234</v>
      </c>
      <c r="R151" s="11"/>
      <c r="S151" s="14" t="s">
        <v>120</v>
      </c>
      <c r="T151" s="14"/>
      <c r="U151" s="9" t="str">
        <f t="shared" si="19"/>
        <v>Physa</v>
      </c>
    </row>
    <row r="152" spans="1:21" s="15" customFormat="1" x14ac:dyDescent="0.25">
      <c r="A152" s="15">
        <v>2</v>
      </c>
      <c r="B152" s="15" t="s">
        <v>52</v>
      </c>
      <c r="C152" s="15" t="s">
        <v>58</v>
      </c>
      <c r="D152" s="29">
        <v>8189300</v>
      </c>
      <c r="E152" s="16">
        <v>42806</v>
      </c>
      <c r="F152" s="15">
        <v>300</v>
      </c>
      <c r="G152" s="15">
        <v>32</v>
      </c>
      <c r="H152" s="15">
        <v>3</v>
      </c>
      <c r="I152" s="15">
        <v>9</v>
      </c>
      <c r="J152" s="9">
        <f t="shared" si="15"/>
        <v>12</v>
      </c>
      <c r="K152" s="15">
        <v>124</v>
      </c>
      <c r="L152" s="15">
        <v>317</v>
      </c>
      <c r="M152" s="41">
        <f t="shared" si="16"/>
        <v>866.66666666666663</v>
      </c>
      <c r="N152" s="15">
        <f t="shared" si="18"/>
        <v>325</v>
      </c>
      <c r="O152" s="15">
        <v>1</v>
      </c>
      <c r="P152" s="41">
        <f t="shared" si="17"/>
        <v>4.5714285714285721</v>
      </c>
      <c r="Q152" s="15" t="s">
        <v>154</v>
      </c>
      <c r="R152" s="11"/>
      <c r="S152" s="14" t="s">
        <v>169</v>
      </c>
      <c r="T152" s="14"/>
      <c r="U152" s="9" t="str">
        <f t="shared" si="19"/>
        <v>Ranatra</v>
      </c>
    </row>
    <row r="153" spans="1:21" s="15" customFormat="1" x14ac:dyDescent="0.25">
      <c r="A153" s="15">
        <v>6</v>
      </c>
      <c r="B153" s="15" t="s">
        <v>51</v>
      </c>
      <c r="C153" s="15" t="s">
        <v>58</v>
      </c>
      <c r="D153" s="29">
        <v>8189300</v>
      </c>
      <c r="E153" s="16">
        <v>42806</v>
      </c>
      <c r="F153" s="15">
        <v>300</v>
      </c>
      <c r="G153" s="15">
        <v>32</v>
      </c>
      <c r="H153" s="15">
        <v>3</v>
      </c>
      <c r="I153" s="15">
        <v>9</v>
      </c>
      <c r="J153" s="9">
        <f t="shared" si="15"/>
        <v>12</v>
      </c>
      <c r="K153" s="15">
        <v>124</v>
      </c>
      <c r="L153" s="15">
        <v>317</v>
      </c>
      <c r="M153" s="41">
        <f t="shared" si="16"/>
        <v>866.66666666666663</v>
      </c>
      <c r="N153" s="15">
        <f t="shared" si="18"/>
        <v>325</v>
      </c>
      <c r="O153" s="15">
        <v>3</v>
      </c>
      <c r="P153" s="41">
        <f t="shared" si="17"/>
        <v>13.714285714285715</v>
      </c>
      <c r="Q153" s="15" t="s">
        <v>239</v>
      </c>
      <c r="R153" s="11"/>
      <c r="S153" s="14" t="s">
        <v>134</v>
      </c>
      <c r="T153" s="14"/>
      <c r="U153" s="9" t="str">
        <f t="shared" si="19"/>
        <v>Valvata</v>
      </c>
    </row>
    <row r="154" spans="1:21" x14ac:dyDescent="0.25">
      <c r="A154" s="9">
        <v>5</v>
      </c>
      <c r="B154" s="9" t="s">
        <v>72</v>
      </c>
      <c r="C154" s="9" t="s">
        <v>62</v>
      </c>
      <c r="D154" s="29">
        <v>8189500</v>
      </c>
      <c r="E154" s="10">
        <v>42827</v>
      </c>
      <c r="F154" s="9">
        <v>100</v>
      </c>
      <c r="G154" s="9">
        <v>32</v>
      </c>
      <c r="H154" s="9">
        <v>7</v>
      </c>
      <c r="I154" s="9">
        <v>15</v>
      </c>
      <c r="J154" s="9">
        <f t="shared" si="15"/>
        <v>22</v>
      </c>
      <c r="K154" s="9">
        <v>106</v>
      </c>
      <c r="L154" s="9">
        <v>303</v>
      </c>
      <c r="M154" s="41">
        <f t="shared" si="16"/>
        <v>381.09090909090907</v>
      </c>
      <c r="N154" s="9">
        <f>SUM(O$154:O$183)</f>
        <v>262</v>
      </c>
      <c r="O154" s="9">
        <v>1</v>
      </c>
      <c r="P154" s="41">
        <f t="shared" si="17"/>
        <v>4.5714285714285712</v>
      </c>
      <c r="Q154" s="9" t="s">
        <v>207</v>
      </c>
      <c r="R154" s="11"/>
      <c r="S154" s="12" t="s">
        <v>221</v>
      </c>
      <c r="U154" s="9" t="str">
        <f t="shared" si="19"/>
        <v>Ancyronyx</v>
      </c>
    </row>
    <row r="155" spans="1:21" x14ac:dyDescent="0.25">
      <c r="A155" s="9">
        <v>5</v>
      </c>
      <c r="B155" s="9" t="s">
        <v>45</v>
      </c>
      <c r="C155" s="9" t="s">
        <v>62</v>
      </c>
      <c r="D155" s="29">
        <v>8189500</v>
      </c>
      <c r="E155" s="10">
        <v>42827</v>
      </c>
      <c r="F155" s="9">
        <v>100</v>
      </c>
      <c r="G155" s="9">
        <v>32</v>
      </c>
      <c r="H155" s="9">
        <v>7</v>
      </c>
      <c r="I155" s="9">
        <v>15</v>
      </c>
      <c r="J155" s="9">
        <f t="shared" si="15"/>
        <v>22</v>
      </c>
      <c r="K155" s="9">
        <v>106</v>
      </c>
      <c r="L155" s="9">
        <v>303</v>
      </c>
      <c r="M155" s="41">
        <f t="shared" si="16"/>
        <v>381.09090909090907</v>
      </c>
      <c r="N155" s="9">
        <f t="shared" ref="N155:N183" si="20">SUM(O$154:O$183)</f>
        <v>262</v>
      </c>
      <c r="O155" s="9">
        <v>1</v>
      </c>
      <c r="P155" s="41">
        <f t="shared" si="17"/>
        <v>4.5714285714285712</v>
      </c>
      <c r="Q155" s="9" t="s">
        <v>196</v>
      </c>
      <c r="R155" s="11"/>
      <c r="S155" s="12" t="s">
        <v>200</v>
      </c>
      <c r="U155" s="9" t="str">
        <f t="shared" si="19"/>
        <v>Argia</v>
      </c>
    </row>
    <row r="156" spans="1:21" x14ac:dyDescent="0.25">
      <c r="A156" s="9">
        <v>4</v>
      </c>
      <c r="B156" s="9" t="s">
        <v>34</v>
      </c>
      <c r="C156" s="9" t="s">
        <v>62</v>
      </c>
      <c r="D156" s="29">
        <v>8189500</v>
      </c>
      <c r="E156" s="10">
        <v>42827</v>
      </c>
      <c r="F156" s="9">
        <v>100</v>
      </c>
      <c r="G156" s="9">
        <v>32</v>
      </c>
      <c r="H156" s="9">
        <v>7</v>
      </c>
      <c r="I156" s="9">
        <v>15</v>
      </c>
      <c r="J156" s="9">
        <f t="shared" si="15"/>
        <v>22</v>
      </c>
      <c r="K156" s="9">
        <v>106</v>
      </c>
      <c r="L156" s="9">
        <v>303</v>
      </c>
      <c r="M156" s="41">
        <f t="shared" si="16"/>
        <v>381.09090909090907</v>
      </c>
      <c r="N156" s="9">
        <f t="shared" si="20"/>
        <v>262</v>
      </c>
      <c r="O156" s="9">
        <v>11</v>
      </c>
      <c r="P156" s="41">
        <f t="shared" si="17"/>
        <v>50.285714285714292</v>
      </c>
      <c r="Q156" s="9" t="s">
        <v>171</v>
      </c>
      <c r="R156" s="11"/>
      <c r="S156" s="12" t="s">
        <v>189</v>
      </c>
      <c r="U156" s="9" t="str">
        <f t="shared" si="19"/>
        <v>Caenis</v>
      </c>
    </row>
    <row r="157" spans="1:21" x14ac:dyDescent="0.25">
      <c r="A157" s="9">
        <v>5</v>
      </c>
      <c r="B157" s="9" t="s">
        <v>44</v>
      </c>
      <c r="C157" s="9" t="s">
        <v>62</v>
      </c>
      <c r="D157" s="29">
        <v>8189500</v>
      </c>
      <c r="E157" s="10">
        <v>42827</v>
      </c>
      <c r="F157" s="9">
        <v>100</v>
      </c>
      <c r="G157" s="9">
        <v>32</v>
      </c>
      <c r="H157" s="9">
        <v>7</v>
      </c>
      <c r="I157" s="9">
        <v>15</v>
      </c>
      <c r="J157" s="9">
        <f t="shared" si="15"/>
        <v>22</v>
      </c>
      <c r="K157" s="9">
        <v>106</v>
      </c>
      <c r="L157" s="9">
        <v>303</v>
      </c>
      <c r="M157" s="41">
        <f t="shared" si="16"/>
        <v>381.09090909090907</v>
      </c>
      <c r="N157" s="9">
        <f t="shared" si="20"/>
        <v>262</v>
      </c>
      <c r="O157" s="9">
        <v>1</v>
      </c>
      <c r="P157" s="41">
        <f t="shared" si="17"/>
        <v>4.5714285714285712</v>
      </c>
      <c r="Q157" s="9" t="s">
        <v>196</v>
      </c>
      <c r="R157" s="11"/>
      <c r="S157" s="12" t="s">
        <v>244</v>
      </c>
      <c r="U157" s="9" t="str">
        <f t="shared" si="19"/>
        <v>Calopteryx</v>
      </c>
    </row>
    <row r="158" spans="1:21" x14ac:dyDescent="0.25">
      <c r="A158" s="9">
        <v>5</v>
      </c>
      <c r="B158" s="9" t="s">
        <v>44</v>
      </c>
      <c r="C158" s="9" t="s">
        <v>62</v>
      </c>
      <c r="D158" s="29">
        <v>8189500</v>
      </c>
      <c r="E158" s="10">
        <v>42827</v>
      </c>
      <c r="F158" s="9">
        <v>100</v>
      </c>
      <c r="G158" s="9">
        <v>32</v>
      </c>
      <c r="H158" s="9">
        <v>7</v>
      </c>
      <c r="I158" s="9">
        <v>15</v>
      </c>
      <c r="J158" s="9">
        <f t="shared" si="15"/>
        <v>22</v>
      </c>
      <c r="K158" s="9">
        <v>106</v>
      </c>
      <c r="L158" s="9">
        <v>303</v>
      </c>
      <c r="M158" s="41">
        <f t="shared" si="16"/>
        <v>381.09090909090907</v>
      </c>
      <c r="N158" s="9">
        <f t="shared" si="20"/>
        <v>262</v>
      </c>
      <c r="O158" s="9">
        <v>1</v>
      </c>
      <c r="P158" s="41">
        <f t="shared" si="17"/>
        <v>4.5714285714285712</v>
      </c>
      <c r="Q158" s="9" t="s">
        <v>196</v>
      </c>
      <c r="R158" s="11"/>
      <c r="S158" s="12" t="s">
        <v>202</v>
      </c>
      <c r="U158" s="9" t="str">
        <f t="shared" si="19"/>
        <v>Chromagrion</v>
      </c>
    </row>
    <row r="159" spans="1:21" x14ac:dyDescent="0.25">
      <c r="A159" s="9">
        <v>5</v>
      </c>
      <c r="B159" s="9" t="s">
        <v>101</v>
      </c>
      <c r="C159" s="9" t="s">
        <v>62</v>
      </c>
      <c r="D159" s="29">
        <v>8189500</v>
      </c>
      <c r="E159" s="10">
        <v>42827</v>
      </c>
      <c r="F159" s="9">
        <v>100</v>
      </c>
      <c r="G159" s="9">
        <v>32</v>
      </c>
      <c r="H159" s="9">
        <v>7</v>
      </c>
      <c r="I159" s="9">
        <v>15</v>
      </c>
      <c r="J159" s="9">
        <f t="shared" si="15"/>
        <v>22</v>
      </c>
      <c r="K159" s="9">
        <v>106</v>
      </c>
      <c r="L159" s="9">
        <v>303</v>
      </c>
      <c r="M159" s="41">
        <f t="shared" si="16"/>
        <v>381.09090909090907</v>
      </c>
      <c r="N159" s="9">
        <f t="shared" si="20"/>
        <v>262</v>
      </c>
      <c r="O159" s="9">
        <v>4</v>
      </c>
      <c r="P159" s="41">
        <f t="shared" si="17"/>
        <v>18.285714285714285</v>
      </c>
      <c r="Q159" s="9" t="s">
        <v>207</v>
      </c>
      <c r="R159" s="11"/>
      <c r="S159" s="12" t="s">
        <v>215</v>
      </c>
      <c r="U159" s="9" t="str">
        <f t="shared" si="19"/>
        <v>Cyphon</v>
      </c>
    </row>
    <row r="160" spans="1:21" x14ac:dyDescent="0.25">
      <c r="A160" s="9">
        <v>5</v>
      </c>
      <c r="B160" s="9" t="s">
        <v>73</v>
      </c>
      <c r="C160" s="9" t="s">
        <v>62</v>
      </c>
      <c r="D160" s="29">
        <v>8189500</v>
      </c>
      <c r="E160" s="10">
        <v>42827</v>
      </c>
      <c r="F160" s="9">
        <v>100</v>
      </c>
      <c r="G160" s="9">
        <v>32</v>
      </c>
      <c r="H160" s="9">
        <v>7</v>
      </c>
      <c r="I160" s="9">
        <v>15</v>
      </c>
      <c r="J160" s="9">
        <f t="shared" si="15"/>
        <v>22</v>
      </c>
      <c r="K160" s="9">
        <v>106</v>
      </c>
      <c r="L160" s="9">
        <v>303</v>
      </c>
      <c r="M160" s="41">
        <f t="shared" si="16"/>
        <v>381.09090909090907</v>
      </c>
      <c r="N160" s="9">
        <f t="shared" si="20"/>
        <v>262</v>
      </c>
      <c r="O160" s="9">
        <v>1</v>
      </c>
      <c r="P160" s="41">
        <f t="shared" si="17"/>
        <v>4.5714285714285712</v>
      </c>
      <c r="Q160" s="9" t="s">
        <v>207</v>
      </c>
      <c r="R160" s="11"/>
      <c r="S160" s="12" t="s">
        <v>220</v>
      </c>
      <c r="U160" s="9" t="str">
        <f t="shared" si="19"/>
        <v>Dubiraphia</v>
      </c>
    </row>
    <row r="161" spans="1:21" x14ac:dyDescent="0.25">
      <c r="A161" s="9">
        <v>4</v>
      </c>
      <c r="B161" s="9" t="s">
        <v>32</v>
      </c>
      <c r="C161" s="9" t="s">
        <v>62</v>
      </c>
      <c r="D161" s="29">
        <v>8189500</v>
      </c>
      <c r="E161" s="10">
        <v>42827</v>
      </c>
      <c r="F161" s="9">
        <v>100</v>
      </c>
      <c r="G161" s="9">
        <v>32</v>
      </c>
      <c r="H161" s="9">
        <v>7</v>
      </c>
      <c r="I161" s="9">
        <v>15</v>
      </c>
      <c r="J161" s="9">
        <f t="shared" si="15"/>
        <v>22</v>
      </c>
      <c r="K161" s="9">
        <v>106</v>
      </c>
      <c r="L161" s="9">
        <v>303</v>
      </c>
      <c r="M161" s="41">
        <f t="shared" si="16"/>
        <v>381.09090909090907</v>
      </c>
      <c r="N161" s="9">
        <f t="shared" si="20"/>
        <v>262</v>
      </c>
      <c r="O161" s="9">
        <v>1</v>
      </c>
      <c r="P161" s="41">
        <f t="shared" si="17"/>
        <v>4.5714285714285712</v>
      </c>
      <c r="Q161" s="9" t="s">
        <v>171</v>
      </c>
      <c r="R161" s="11"/>
      <c r="S161" s="12" t="s">
        <v>184</v>
      </c>
      <c r="U161" s="9" t="str">
        <f t="shared" si="19"/>
        <v>Farrodes</v>
      </c>
    </row>
    <row r="162" spans="1:21" x14ac:dyDescent="0.25">
      <c r="A162" s="9">
        <v>6</v>
      </c>
      <c r="B162" s="9" t="s">
        <v>19</v>
      </c>
      <c r="C162" s="9" t="s">
        <v>62</v>
      </c>
      <c r="D162" s="29">
        <v>8189500</v>
      </c>
      <c r="E162" s="10">
        <v>42827</v>
      </c>
      <c r="F162" s="9">
        <v>100</v>
      </c>
      <c r="G162" s="9">
        <v>32</v>
      </c>
      <c r="H162" s="9">
        <v>7</v>
      </c>
      <c r="I162" s="9">
        <v>15</v>
      </c>
      <c r="J162" s="9">
        <f t="shared" si="15"/>
        <v>22</v>
      </c>
      <c r="K162" s="9">
        <v>106</v>
      </c>
      <c r="L162" s="9">
        <v>303</v>
      </c>
      <c r="M162" s="41">
        <f t="shared" si="16"/>
        <v>381.09090909090907</v>
      </c>
      <c r="N162" s="9">
        <f t="shared" si="20"/>
        <v>262</v>
      </c>
      <c r="O162" s="9">
        <v>5</v>
      </c>
      <c r="P162" s="41">
        <f t="shared" si="17"/>
        <v>22.857142857142858</v>
      </c>
      <c r="Q162" s="12" t="s">
        <v>242</v>
      </c>
      <c r="R162" s="11" t="s">
        <v>234</v>
      </c>
      <c r="S162" s="12" t="s">
        <v>99</v>
      </c>
      <c r="T162" s="12" t="s">
        <v>247</v>
      </c>
      <c r="U162" s="9" t="str">
        <f t="shared" si="19"/>
        <v>Ferrissia rivularis</v>
      </c>
    </row>
    <row r="163" spans="1:21" x14ac:dyDescent="0.25">
      <c r="A163" s="9">
        <v>6</v>
      </c>
      <c r="B163" s="9" t="s">
        <v>28</v>
      </c>
      <c r="C163" s="9" t="s">
        <v>62</v>
      </c>
      <c r="D163" s="29">
        <v>8189500</v>
      </c>
      <c r="E163" s="10">
        <v>42827</v>
      </c>
      <c r="F163" s="9">
        <v>100</v>
      </c>
      <c r="G163" s="9">
        <v>32</v>
      </c>
      <c r="H163" s="9">
        <v>7</v>
      </c>
      <c r="I163" s="9">
        <v>15</v>
      </c>
      <c r="J163" s="9">
        <f t="shared" si="15"/>
        <v>22</v>
      </c>
      <c r="K163" s="9">
        <v>106</v>
      </c>
      <c r="L163" s="9">
        <v>303</v>
      </c>
      <c r="M163" s="41">
        <f t="shared" si="16"/>
        <v>381.09090909090907</v>
      </c>
      <c r="N163" s="9">
        <f t="shared" si="20"/>
        <v>262</v>
      </c>
      <c r="O163" s="9">
        <v>13</v>
      </c>
      <c r="P163" s="41">
        <f t="shared" si="17"/>
        <v>59.428571428571431</v>
      </c>
      <c r="Q163" s="12" t="s">
        <v>242</v>
      </c>
      <c r="R163" s="11" t="s">
        <v>236</v>
      </c>
      <c r="S163" s="12" t="s">
        <v>104</v>
      </c>
      <c r="U163" s="9" t="str">
        <f t="shared" si="19"/>
        <v>Fossaria</v>
      </c>
    </row>
    <row r="164" spans="1:21" x14ac:dyDescent="0.25">
      <c r="A164" s="9">
        <v>5</v>
      </c>
      <c r="B164" s="9" t="s">
        <v>102</v>
      </c>
      <c r="C164" s="9" t="s">
        <v>62</v>
      </c>
      <c r="D164" s="29">
        <v>8189500</v>
      </c>
      <c r="E164" s="10">
        <v>42827</v>
      </c>
      <c r="F164" s="9">
        <v>100</v>
      </c>
      <c r="G164" s="9">
        <v>32</v>
      </c>
      <c r="H164" s="9">
        <v>7</v>
      </c>
      <c r="I164" s="9">
        <v>15</v>
      </c>
      <c r="J164" s="9">
        <f t="shared" si="15"/>
        <v>22</v>
      </c>
      <c r="K164" s="9">
        <v>106</v>
      </c>
      <c r="L164" s="9">
        <v>303</v>
      </c>
      <c r="M164" s="41">
        <f t="shared" si="16"/>
        <v>381.09090909090907</v>
      </c>
      <c r="N164" s="9">
        <f t="shared" si="20"/>
        <v>262</v>
      </c>
      <c r="O164" s="9">
        <v>2</v>
      </c>
      <c r="P164" s="41">
        <f t="shared" si="17"/>
        <v>9.1428571428571423</v>
      </c>
      <c r="Q164" s="9" t="s">
        <v>207</v>
      </c>
      <c r="R164" s="11"/>
      <c r="S164" s="12" t="s">
        <v>225</v>
      </c>
      <c r="U164" s="9" t="str">
        <f t="shared" si="19"/>
        <v>Gyretes</v>
      </c>
    </row>
    <row r="165" spans="1:21" x14ac:dyDescent="0.25">
      <c r="A165" s="9">
        <v>5</v>
      </c>
      <c r="B165" s="9" t="s">
        <v>75</v>
      </c>
      <c r="C165" s="9" t="s">
        <v>62</v>
      </c>
      <c r="D165" s="29">
        <v>8189500</v>
      </c>
      <c r="E165" s="10">
        <v>42827</v>
      </c>
      <c r="F165" s="9">
        <v>100</v>
      </c>
      <c r="G165" s="9">
        <v>32</v>
      </c>
      <c r="H165" s="9">
        <v>7</v>
      </c>
      <c r="I165" s="9">
        <v>15</v>
      </c>
      <c r="J165" s="9">
        <f t="shared" si="15"/>
        <v>22</v>
      </c>
      <c r="K165" s="9">
        <v>106</v>
      </c>
      <c r="L165" s="9">
        <v>303</v>
      </c>
      <c r="M165" s="41">
        <f t="shared" si="16"/>
        <v>381.09090909090907</v>
      </c>
      <c r="N165" s="9">
        <f t="shared" si="20"/>
        <v>262</v>
      </c>
      <c r="O165" s="9">
        <v>1</v>
      </c>
      <c r="P165" s="41">
        <f t="shared" si="17"/>
        <v>4.5714285714285712</v>
      </c>
      <c r="Q165" s="9" t="s">
        <v>207</v>
      </c>
      <c r="R165" s="11"/>
      <c r="S165" s="12" t="s">
        <v>222</v>
      </c>
      <c r="U165" s="9" t="str">
        <f t="shared" si="19"/>
        <v>Heterelmis</v>
      </c>
    </row>
    <row r="166" spans="1:21" x14ac:dyDescent="0.25">
      <c r="A166" s="9">
        <v>8</v>
      </c>
      <c r="B166" s="9" t="s">
        <v>64</v>
      </c>
      <c r="C166" s="9" t="s">
        <v>62</v>
      </c>
      <c r="D166" s="29">
        <v>8189500</v>
      </c>
      <c r="E166" s="10">
        <v>42827</v>
      </c>
      <c r="F166" s="9">
        <v>100</v>
      </c>
      <c r="G166" s="9">
        <v>32</v>
      </c>
      <c r="H166" s="9">
        <v>7</v>
      </c>
      <c r="I166" s="9">
        <v>15</v>
      </c>
      <c r="J166" s="9">
        <f t="shared" si="15"/>
        <v>22</v>
      </c>
      <c r="K166" s="9">
        <v>106</v>
      </c>
      <c r="L166" s="9">
        <v>303</v>
      </c>
      <c r="M166" s="41">
        <f t="shared" si="16"/>
        <v>381.09090909090907</v>
      </c>
      <c r="N166" s="9">
        <f t="shared" si="20"/>
        <v>262</v>
      </c>
      <c r="O166" s="9">
        <v>52</v>
      </c>
      <c r="P166" s="41">
        <f t="shared" si="17"/>
        <v>237.71428571428572</v>
      </c>
      <c r="Q166" s="12" t="s">
        <v>11</v>
      </c>
      <c r="R166" s="13"/>
      <c r="S166" s="12" t="s">
        <v>12</v>
      </c>
      <c r="U166" s="9" t="str">
        <f t="shared" si="19"/>
        <v>Hyalella</v>
      </c>
    </row>
    <row r="167" spans="1:21" x14ac:dyDescent="0.25">
      <c r="A167" s="9">
        <v>1</v>
      </c>
      <c r="B167" s="9" t="s">
        <v>53</v>
      </c>
      <c r="C167" s="9" t="s">
        <v>62</v>
      </c>
      <c r="D167" s="29">
        <v>8189500</v>
      </c>
      <c r="E167" s="10">
        <v>42827</v>
      </c>
      <c r="F167" s="9">
        <v>100</v>
      </c>
      <c r="G167" s="9">
        <v>32</v>
      </c>
      <c r="H167" s="9">
        <v>7</v>
      </c>
      <c r="I167" s="9">
        <v>15</v>
      </c>
      <c r="J167" s="9">
        <f t="shared" si="15"/>
        <v>22</v>
      </c>
      <c r="K167" s="9">
        <v>106</v>
      </c>
      <c r="L167" s="9">
        <v>303</v>
      </c>
      <c r="M167" s="41">
        <f t="shared" si="16"/>
        <v>381.09090909090907</v>
      </c>
      <c r="N167" s="9">
        <f t="shared" si="20"/>
        <v>262</v>
      </c>
      <c r="O167" s="9">
        <v>1</v>
      </c>
      <c r="P167" s="41">
        <f t="shared" si="17"/>
        <v>4.5714285714285712</v>
      </c>
      <c r="Q167" s="9" t="s">
        <v>135</v>
      </c>
      <c r="R167" s="11"/>
      <c r="S167" s="12" t="s">
        <v>150</v>
      </c>
      <c r="U167" s="9" t="str">
        <f t="shared" si="19"/>
        <v>Leptoceridae</v>
      </c>
    </row>
    <row r="168" spans="1:21" x14ac:dyDescent="0.25">
      <c r="A168" s="9">
        <v>4</v>
      </c>
      <c r="B168" s="9" t="s">
        <v>37</v>
      </c>
      <c r="C168" s="9" t="s">
        <v>62</v>
      </c>
      <c r="D168" s="29">
        <v>8189500</v>
      </c>
      <c r="E168" s="10">
        <v>42827</v>
      </c>
      <c r="F168" s="9">
        <v>100</v>
      </c>
      <c r="G168" s="9">
        <v>32</v>
      </c>
      <c r="H168" s="9">
        <v>7</v>
      </c>
      <c r="I168" s="9">
        <v>15</v>
      </c>
      <c r="J168" s="9">
        <f t="shared" si="15"/>
        <v>22</v>
      </c>
      <c r="K168" s="9">
        <v>106</v>
      </c>
      <c r="L168" s="9">
        <v>303</v>
      </c>
      <c r="M168" s="41">
        <f t="shared" si="16"/>
        <v>381.09090909090907</v>
      </c>
      <c r="N168" s="9">
        <f t="shared" si="20"/>
        <v>262</v>
      </c>
      <c r="O168" s="9">
        <v>11</v>
      </c>
      <c r="P168" s="41">
        <f t="shared" si="17"/>
        <v>50.285714285714292</v>
      </c>
      <c r="Q168" s="9" t="s">
        <v>171</v>
      </c>
      <c r="R168" s="11"/>
      <c r="S168" s="12" t="s">
        <v>191</v>
      </c>
      <c r="U168" s="9" t="str">
        <f t="shared" si="19"/>
        <v>Leptohyphes</v>
      </c>
    </row>
    <row r="169" spans="1:21" x14ac:dyDescent="0.25">
      <c r="A169" s="9">
        <v>2</v>
      </c>
      <c r="B169" s="9" t="s">
        <v>24</v>
      </c>
      <c r="C169" s="9" t="s">
        <v>62</v>
      </c>
      <c r="D169" s="29">
        <v>8189500</v>
      </c>
      <c r="E169" s="10">
        <v>42827</v>
      </c>
      <c r="F169" s="9">
        <v>100</v>
      </c>
      <c r="G169" s="9">
        <v>32</v>
      </c>
      <c r="H169" s="9">
        <v>7</v>
      </c>
      <c r="I169" s="9">
        <v>15</v>
      </c>
      <c r="J169" s="9">
        <f t="shared" si="15"/>
        <v>22</v>
      </c>
      <c r="K169" s="9">
        <v>106</v>
      </c>
      <c r="L169" s="9">
        <v>303</v>
      </c>
      <c r="M169" s="41">
        <f t="shared" si="16"/>
        <v>381.09090909090907</v>
      </c>
      <c r="N169" s="9">
        <f t="shared" si="20"/>
        <v>262</v>
      </c>
      <c r="O169" s="9">
        <v>1</v>
      </c>
      <c r="P169" s="41">
        <f t="shared" si="17"/>
        <v>4.5714285714285712</v>
      </c>
      <c r="Q169" s="9" t="s">
        <v>154</v>
      </c>
      <c r="R169" s="11"/>
      <c r="S169" s="12" t="s">
        <v>160</v>
      </c>
      <c r="U169" s="9" t="str">
        <f t="shared" si="19"/>
        <v>Limnocoris</v>
      </c>
    </row>
    <row r="170" spans="1:21" x14ac:dyDescent="0.25">
      <c r="A170" s="9">
        <v>6</v>
      </c>
      <c r="B170" s="9" t="s">
        <v>24</v>
      </c>
      <c r="C170" s="9" t="s">
        <v>62</v>
      </c>
      <c r="D170" s="29">
        <v>8189500</v>
      </c>
      <c r="E170" s="10">
        <v>42827</v>
      </c>
      <c r="F170" s="9">
        <v>100</v>
      </c>
      <c r="G170" s="9">
        <v>32</v>
      </c>
      <c r="H170" s="9">
        <v>7</v>
      </c>
      <c r="I170" s="9">
        <v>15</v>
      </c>
      <c r="J170" s="9">
        <f t="shared" si="15"/>
        <v>22</v>
      </c>
      <c r="K170" s="9">
        <v>106</v>
      </c>
      <c r="L170" s="9">
        <v>303</v>
      </c>
      <c r="M170" s="41">
        <f t="shared" si="16"/>
        <v>381.09090909090907</v>
      </c>
      <c r="N170" s="9">
        <f t="shared" si="20"/>
        <v>262</v>
      </c>
      <c r="O170" s="9">
        <v>1</v>
      </c>
      <c r="P170" s="41">
        <f t="shared" si="17"/>
        <v>4.5714285714285712</v>
      </c>
      <c r="Q170" s="9" t="s">
        <v>112</v>
      </c>
      <c r="R170" s="11"/>
      <c r="S170" s="12" t="s">
        <v>113</v>
      </c>
      <c r="T170" s="12" t="s">
        <v>254</v>
      </c>
      <c r="U170" s="9" t="str">
        <f t="shared" si="19"/>
        <v>Linisa texasiana</v>
      </c>
    </row>
    <row r="171" spans="1:21" x14ac:dyDescent="0.25">
      <c r="A171" s="9">
        <v>6</v>
      </c>
      <c r="B171" s="9" t="s">
        <v>27</v>
      </c>
      <c r="C171" s="9" t="s">
        <v>62</v>
      </c>
      <c r="D171" s="29">
        <v>8189500</v>
      </c>
      <c r="E171" s="10">
        <v>42827</v>
      </c>
      <c r="F171" s="9">
        <v>100</v>
      </c>
      <c r="G171" s="9">
        <v>32</v>
      </c>
      <c r="H171" s="9">
        <v>7</v>
      </c>
      <c r="I171" s="9">
        <v>15</v>
      </c>
      <c r="J171" s="9">
        <f t="shared" si="15"/>
        <v>22</v>
      </c>
      <c r="K171" s="9">
        <v>106</v>
      </c>
      <c r="L171" s="9">
        <v>303</v>
      </c>
      <c r="M171" s="41">
        <f t="shared" si="16"/>
        <v>381.09090909090907</v>
      </c>
      <c r="N171" s="9">
        <f t="shared" si="20"/>
        <v>262</v>
      </c>
      <c r="O171" s="9">
        <v>3</v>
      </c>
      <c r="P171" s="41">
        <f t="shared" si="17"/>
        <v>13.714285714285715</v>
      </c>
      <c r="Q171" s="9" t="s">
        <v>115</v>
      </c>
      <c r="R171" s="11"/>
      <c r="S171" s="12" t="s">
        <v>116</v>
      </c>
      <c r="T171" s="12" t="s">
        <v>249</v>
      </c>
      <c r="U171" s="9" t="str">
        <f t="shared" si="19"/>
        <v>Melanoides tuberculata</v>
      </c>
    </row>
    <row r="172" spans="1:21" x14ac:dyDescent="0.25">
      <c r="A172" s="9">
        <v>1</v>
      </c>
      <c r="B172" s="9" t="s">
        <v>60</v>
      </c>
      <c r="C172" s="9" t="s">
        <v>62</v>
      </c>
      <c r="D172" s="29">
        <v>8189500</v>
      </c>
      <c r="E172" s="10">
        <v>42827</v>
      </c>
      <c r="F172" s="9">
        <v>100</v>
      </c>
      <c r="G172" s="9">
        <v>32</v>
      </c>
      <c r="H172" s="9">
        <v>7</v>
      </c>
      <c r="I172" s="9">
        <v>15</v>
      </c>
      <c r="J172" s="9">
        <f t="shared" si="15"/>
        <v>22</v>
      </c>
      <c r="K172" s="9">
        <v>106</v>
      </c>
      <c r="L172" s="9">
        <v>303</v>
      </c>
      <c r="M172" s="41">
        <f t="shared" si="16"/>
        <v>381.09090909090907</v>
      </c>
      <c r="N172" s="9">
        <f t="shared" si="20"/>
        <v>262</v>
      </c>
      <c r="O172" s="9">
        <v>1</v>
      </c>
      <c r="P172" s="41">
        <f t="shared" si="17"/>
        <v>4.5714285714285712</v>
      </c>
      <c r="Q172" s="9" t="s">
        <v>135</v>
      </c>
      <c r="R172" s="11"/>
      <c r="S172" s="12" t="s">
        <v>139</v>
      </c>
      <c r="U172" s="9" t="str">
        <f t="shared" si="19"/>
        <v>Nectopsyche</v>
      </c>
    </row>
    <row r="173" spans="1:21" x14ac:dyDescent="0.25">
      <c r="A173" s="9">
        <v>8</v>
      </c>
      <c r="B173" s="9" t="s">
        <v>61</v>
      </c>
      <c r="C173" s="9" t="s">
        <v>62</v>
      </c>
      <c r="D173" s="29">
        <v>8189500</v>
      </c>
      <c r="E173" s="10">
        <v>42827</v>
      </c>
      <c r="F173" s="9">
        <v>100</v>
      </c>
      <c r="G173" s="9">
        <v>32</v>
      </c>
      <c r="H173" s="9">
        <v>7</v>
      </c>
      <c r="I173" s="9">
        <v>15</v>
      </c>
      <c r="J173" s="9">
        <f t="shared" si="15"/>
        <v>22</v>
      </c>
      <c r="K173" s="9">
        <v>106</v>
      </c>
      <c r="L173" s="9">
        <v>303</v>
      </c>
      <c r="M173" s="41">
        <f t="shared" si="16"/>
        <v>381.09090909090907</v>
      </c>
      <c r="N173" s="9">
        <f t="shared" si="20"/>
        <v>262</v>
      </c>
      <c r="O173" s="9">
        <v>119</v>
      </c>
      <c r="P173" s="41">
        <f>(G173*N173/7)*(O173/N173)</f>
        <v>544</v>
      </c>
      <c r="Q173" s="12" t="s">
        <v>14</v>
      </c>
      <c r="R173" s="13"/>
      <c r="S173" s="12" t="s">
        <v>15</v>
      </c>
      <c r="T173" s="12" t="s">
        <v>245</v>
      </c>
      <c r="U173" s="9" t="str">
        <f t="shared" si="19"/>
        <v>Palaemonetes kadiakensis</v>
      </c>
    </row>
    <row r="174" spans="1:21" x14ac:dyDescent="0.25">
      <c r="A174" s="9">
        <v>2</v>
      </c>
      <c r="B174" s="9" t="s">
        <v>21</v>
      </c>
      <c r="C174" s="9" t="s">
        <v>62</v>
      </c>
      <c r="D174" s="29">
        <v>8189500</v>
      </c>
      <c r="E174" s="10">
        <v>42827</v>
      </c>
      <c r="F174" s="9">
        <v>100</v>
      </c>
      <c r="G174" s="9">
        <v>32</v>
      </c>
      <c r="H174" s="9">
        <v>7</v>
      </c>
      <c r="I174" s="9">
        <v>15</v>
      </c>
      <c r="J174" s="9">
        <f t="shared" si="15"/>
        <v>22</v>
      </c>
      <c r="K174" s="9">
        <v>106</v>
      </c>
      <c r="L174" s="9">
        <v>303</v>
      </c>
      <c r="M174" s="41">
        <f t="shared" si="16"/>
        <v>381.09090909090907</v>
      </c>
      <c r="N174" s="9">
        <f t="shared" si="20"/>
        <v>262</v>
      </c>
      <c r="O174" s="9">
        <v>1</v>
      </c>
      <c r="P174" s="41">
        <f t="shared" si="17"/>
        <v>4.5714285714285712</v>
      </c>
      <c r="Q174" s="9" t="s">
        <v>154</v>
      </c>
      <c r="R174" s="11"/>
      <c r="S174" s="12" t="s">
        <v>159</v>
      </c>
      <c r="U174" s="9" t="str">
        <f t="shared" si="19"/>
        <v>Pelocoris</v>
      </c>
    </row>
    <row r="175" spans="1:21" x14ac:dyDescent="0.25">
      <c r="A175" s="9">
        <v>5</v>
      </c>
      <c r="B175" s="9" t="s">
        <v>71</v>
      </c>
      <c r="C175" s="9" t="s">
        <v>62</v>
      </c>
      <c r="D175" s="29">
        <v>8189500</v>
      </c>
      <c r="E175" s="10">
        <v>42827</v>
      </c>
      <c r="F175" s="9">
        <v>100</v>
      </c>
      <c r="G175" s="9">
        <v>32</v>
      </c>
      <c r="H175" s="9">
        <v>7</v>
      </c>
      <c r="I175" s="9">
        <v>15</v>
      </c>
      <c r="J175" s="9">
        <f t="shared" si="15"/>
        <v>22</v>
      </c>
      <c r="K175" s="9">
        <v>106</v>
      </c>
      <c r="L175" s="9">
        <v>303</v>
      </c>
      <c r="M175" s="41">
        <f t="shared" si="16"/>
        <v>381.09090909090907</v>
      </c>
      <c r="N175" s="9">
        <f t="shared" si="20"/>
        <v>262</v>
      </c>
      <c r="O175" s="9">
        <v>2</v>
      </c>
      <c r="P175" s="41">
        <f t="shared" si="17"/>
        <v>9.1428571428571423</v>
      </c>
      <c r="Q175" s="9" t="s">
        <v>207</v>
      </c>
      <c r="R175" s="11"/>
      <c r="S175" s="12" t="s">
        <v>208</v>
      </c>
      <c r="U175" s="9" t="str">
        <f t="shared" si="19"/>
        <v>Peltodytes</v>
      </c>
    </row>
    <row r="176" spans="1:21" x14ac:dyDescent="0.25">
      <c r="A176" s="9">
        <v>6</v>
      </c>
      <c r="B176" s="9" t="s">
        <v>25</v>
      </c>
      <c r="C176" s="9" t="s">
        <v>62</v>
      </c>
      <c r="D176" s="29">
        <v>8189500</v>
      </c>
      <c r="E176" s="10">
        <v>42827</v>
      </c>
      <c r="F176" s="9">
        <v>100</v>
      </c>
      <c r="G176" s="9">
        <v>32</v>
      </c>
      <c r="H176" s="9">
        <v>7</v>
      </c>
      <c r="I176" s="9">
        <v>15</v>
      </c>
      <c r="J176" s="9">
        <f t="shared" si="15"/>
        <v>22</v>
      </c>
      <c r="K176" s="9">
        <v>106</v>
      </c>
      <c r="L176" s="9">
        <v>303</v>
      </c>
      <c r="M176" s="41">
        <f t="shared" si="16"/>
        <v>381.09090909090907</v>
      </c>
      <c r="N176" s="9">
        <f t="shared" si="20"/>
        <v>262</v>
      </c>
      <c r="O176" s="9">
        <v>3</v>
      </c>
      <c r="P176" s="41">
        <f t="shared" si="17"/>
        <v>13.714285714285715</v>
      </c>
      <c r="Q176" s="12" t="s">
        <v>242</v>
      </c>
      <c r="R176" s="11" t="s">
        <v>234</v>
      </c>
      <c r="S176" s="12" t="s">
        <v>120</v>
      </c>
      <c r="T176" s="12" t="s">
        <v>255</v>
      </c>
      <c r="U176" s="9" t="str">
        <f t="shared" si="19"/>
        <v>Physa marmorata</v>
      </c>
    </row>
    <row r="177" spans="1:21" x14ac:dyDescent="0.25">
      <c r="A177" s="9">
        <v>6</v>
      </c>
      <c r="B177" s="9" t="s">
        <v>21</v>
      </c>
      <c r="C177" s="9" t="s">
        <v>62</v>
      </c>
      <c r="D177" s="29">
        <v>8189500</v>
      </c>
      <c r="E177" s="10">
        <v>42827</v>
      </c>
      <c r="F177" s="9">
        <v>100</v>
      </c>
      <c r="G177" s="9">
        <v>32</v>
      </c>
      <c r="H177" s="9">
        <v>7</v>
      </c>
      <c r="I177" s="9">
        <v>15</v>
      </c>
      <c r="J177" s="9">
        <f t="shared" si="15"/>
        <v>22</v>
      </c>
      <c r="K177" s="9">
        <v>106</v>
      </c>
      <c r="L177" s="9">
        <v>303</v>
      </c>
      <c r="M177" s="41">
        <f t="shared" si="16"/>
        <v>381.09090909090907</v>
      </c>
      <c r="N177" s="9">
        <f t="shared" si="20"/>
        <v>262</v>
      </c>
      <c r="O177" s="9">
        <v>8</v>
      </c>
      <c r="P177" s="41">
        <f t="shared" si="17"/>
        <v>36.571428571428569</v>
      </c>
      <c r="Q177" s="9" t="s">
        <v>94</v>
      </c>
      <c r="R177" s="11"/>
      <c r="S177" s="12" t="s">
        <v>125</v>
      </c>
      <c r="U177" s="9" t="str">
        <f t="shared" si="19"/>
        <v>Pisidum</v>
      </c>
    </row>
    <row r="178" spans="1:21" x14ac:dyDescent="0.25">
      <c r="A178" s="9">
        <v>4</v>
      </c>
      <c r="B178" s="9" t="s">
        <v>31</v>
      </c>
      <c r="C178" s="9" t="s">
        <v>62</v>
      </c>
      <c r="D178" s="29">
        <v>8189500</v>
      </c>
      <c r="E178" s="10">
        <v>42827</v>
      </c>
      <c r="F178" s="9">
        <v>100</v>
      </c>
      <c r="G178" s="9">
        <v>32</v>
      </c>
      <c r="H178" s="9">
        <v>7</v>
      </c>
      <c r="I178" s="9">
        <v>15</v>
      </c>
      <c r="J178" s="9">
        <f t="shared" si="15"/>
        <v>22</v>
      </c>
      <c r="K178" s="9">
        <v>106</v>
      </c>
      <c r="L178" s="9">
        <v>303</v>
      </c>
      <c r="M178" s="41">
        <f t="shared" si="16"/>
        <v>381.09090909090907</v>
      </c>
      <c r="N178" s="9">
        <f t="shared" si="20"/>
        <v>262</v>
      </c>
      <c r="O178" s="9">
        <v>10</v>
      </c>
      <c r="P178" s="41">
        <f t="shared" si="17"/>
        <v>45.714285714285715</v>
      </c>
      <c r="Q178" s="9" t="s">
        <v>171</v>
      </c>
      <c r="R178" s="11"/>
      <c r="S178" s="12" t="s">
        <v>296</v>
      </c>
      <c r="U178" s="9" t="str">
        <f t="shared" si="19"/>
        <v>Plauditus</v>
      </c>
    </row>
    <row r="179" spans="1:21" x14ac:dyDescent="0.25">
      <c r="A179" s="9">
        <v>4</v>
      </c>
      <c r="B179" s="9" t="s">
        <v>28</v>
      </c>
      <c r="C179" s="9" t="s">
        <v>62</v>
      </c>
      <c r="D179" s="29">
        <v>8189500</v>
      </c>
      <c r="E179" s="10">
        <v>42827</v>
      </c>
      <c r="F179" s="9">
        <v>100</v>
      </c>
      <c r="G179" s="9">
        <v>32</v>
      </c>
      <c r="H179" s="9">
        <v>7</v>
      </c>
      <c r="I179" s="9">
        <v>15</v>
      </c>
      <c r="J179" s="9">
        <f t="shared" si="15"/>
        <v>22</v>
      </c>
      <c r="K179" s="9">
        <v>106</v>
      </c>
      <c r="L179" s="9">
        <v>303</v>
      </c>
      <c r="M179" s="41">
        <f t="shared" si="16"/>
        <v>381.09090909090907</v>
      </c>
      <c r="N179" s="9">
        <f t="shared" si="20"/>
        <v>262</v>
      </c>
      <c r="O179" s="9">
        <v>2</v>
      </c>
      <c r="P179" s="41">
        <f t="shared" si="17"/>
        <v>9.1428571428571423</v>
      </c>
      <c r="Q179" s="9" t="s">
        <v>171</v>
      </c>
      <c r="R179" s="11"/>
      <c r="S179" s="12" t="s">
        <v>195</v>
      </c>
      <c r="U179" s="9" t="str">
        <f t="shared" si="19"/>
        <v>Procloeon</v>
      </c>
    </row>
    <row r="180" spans="1:21" x14ac:dyDescent="0.25">
      <c r="A180" s="9">
        <v>5</v>
      </c>
      <c r="B180" s="9" t="s">
        <v>77</v>
      </c>
      <c r="C180" s="9" t="s">
        <v>62</v>
      </c>
      <c r="D180" s="29">
        <v>8189500</v>
      </c>
      <c r="E180" s="10">
        <v>42827</v>
      </c>
      <c r="F180" s="9">
        <v>100</v>
      </c>
      <c r="G180" s="9">
        <v>32</v>
      </c>
      <c r="H180" s="9">
        <v>7</v>
      </c>
      <c r="I180" s="9">
        <v>15</v>
      </c>
      <c r="J180" s="9">
        <f t="shared" si="15"/>
        <v>22</v>
      </c>
      <c r="K180" s="9">
        <v>106</v>
      </c>
      <c r="L180" s="9">
        <v>303</v>
      </c>
      <c r="M180" s="41">
        <f t="shared" si="16"/>
        <v>381.09090909090907</v>
      </c>
      <c r="N180" s="9">
        <f t="shared" si="20"/>
        <v>262</v>
      </c>
      <c r="O180" s="9">
        <v>1</v>
      </c>
      <c r="P180" s="41">
        <f t="shared" si="17"/>
        <v>4.5714285714285712</v>
      </c>
      <c r="Q180" s="9" t="s">
        <v>207</v>
      </c>
      <c r="R180" s="11"/>
      <c r="S180" s="12" t="s">
        <v>223</v>
      </c>
      <c r="U180" s="9" t="str">
        <f t="shared" si="19"/>
        <v>Scirtes</v>
      </c>
    </row>
    <row r="181" spans="1:21" x14ac:dyDescent="0.25">
      <c r="A181" s="9">
        <v>5</v>
      </c>
      <c r="B181" s="9" t="s">
        <v>76</v>
      </c>
      <c r="C181" s="9" t="s">
        <v>62</v>
      </c>
      <c r="D181" s="29">
        <v>8189500</v>
      </c>
      <c r="E181" s="10">
        <v>42827</v>
      </c>
      <c r="F181" s="9">
        <v>100</v>
      </c>
      <c r="G181" s="9">
        <v>32</v>
      </c>
      <c r="H181" s="9">
        <v>7</v>
      </c>
      <c r="I181" s="9">
        <v>15</v>
      </c>
      <c r="J181" s="9">
        <f t="shared" si="15"/>
        <v>22</v>
      </c>
      <c r="K181" s="9">
        <v>106</v>
      </c>
      <c r="L181" s="9">
        <v>303</v>
      </c>
      <c r="M181" s="41">
        <f t="shared" si="16"/>
        <v>381.09090909090907</v>
      </c>
      <c r="N181" s="9">
        <f t="shared" si="20"/>
        <v>262</v>
      </c>
      <c r="O181" s="9">
        <v>2</v>
      </c>
      <c r="P181" s="41">
        <f t="shared" si="17"/>
        <v>9.1428571428571423</v>
      </c>
      <c r="Q181" s="9" t="s">
        <v>207</v>
      </c>
      <c r="R181" s="11"/>
      <c r="S181" s="12" t="s">
        <v>210</v>
      </c>
      <c r="U181" s="9" t="str">
        <f t="shared" ref="U181:U182" si="21">_xlfn.TEXTJOIN(" ",TRUE,S181,T181)</f>
        <v>Stenelmis</v>
      </c>
    </row>
    <row r="182" spans="1:21" x14ac:dyDescent="0.25">
      <c r="A182" s="9">
        <v>2</v>
      </c>
      <c r="B182" s="9" t="s">
        <v>25</v>
      </c>
      <c r="C182" s="9" t="s">
        <v>62</v>
      </c>
      <c r="D182" s="29">
        <v>8189500</v>
      </c>
      <c r="E182" s="10">
        <v>42827</v>
      </c>
      <c r="F182" s="9">
        <v>100</v>
      </c>
      <c r="G182" s="9">
        <v>32</v>
      </c>
      <c r="H182" s="9">
        <v>7</v>
      </c>
      <c r="I182" s="9">
        <v>15</v>
      </c>
      <c r="J182" s="9">
        <f t="shared" si="15"/>
        <v>22</v>
      </c>
      <c r="K182" s="9">
        <v>106</v>
      </c>
      <c r="L182" s="9">
        <v>303</v>
      </c>
      <c r="M182" s="41">
        <f t="shared" si="16"/>
        <v>381.09090909090907</v>
      </c>
      <c r="N182" s="9">
        <f t="shared" si="20"/>
        <v>262</v>
      </c>
      <c r="O182" s="9">
        <v>1</v>
      </c>
      <c r="P182" s="41">
        <f t="shared" si="17"/>
        <v>4.5714285714285712</v>
      </c>
      <c r="Q182" s="9" t="s">
        <v>154</v>
      </c>
      <c r="R182" s="11"/>
      <c r="S182" s="12" t="s">
        <v>161</v>
      </c>
      <c r="U182" s="9" t="str">
        <f t="shared" si="21"/>
        <v>Trepobates</v>
      </c>
    </row>
    <row r="183" spans="1:21" x14ac:dyDescent="0.25">
      <c r="A183" s="9">
        <v>1</v>
      </c>
      <c r="B183" s="9" t="s">
        <v>57</v>
      </c>
      <c r="C183" s="9" t="s">
        <v>62</v>
      </c>
      <c r="D183" s="29">
        <v>8189500</v>
      </c>
      <c r="E183" s="10">
        <v>42827</v>
      </c>
      <c r="F183" s="9">
        <v>100</v>
      </c>
      <c r="G183" s="9">
        <v>32</v>
      </c>
      <c r="H183" s="9">
        <v>7</v>
      </c>
      <c r="I183" s="9">
        <v>15</v>
      </c>
      <c r="J183" s="9">
        <f t="shared" si="15"/>
        <v>22</v>
      </c>
      <c r="K183" s="9">
        <v>106</v>
      </c>
      <c r="L183" s="9">
        <v>303</v>
      </c>
      <c r="M183" s="41">
        <f t="shared" si="16"/>
        <v>381.09090909090907</v>
      </c>
      <c r="N183" s="9">
        <f t="shared" si="20"/>
        <v>262</v>
      </c>
      <c r="O183" s="9">
        <v>1</v>
      </c>
      <c r="P183" s="41">
        <f t="shared" si="17"/>
        <v>4.5714285714285712</v>
      </c>
      <c r="Q183" s="9" t="s">
        <v>135</v>
      </c>
      <c r="R183" s="11"/>
      <c r="S183" s="13"/>
      <c r="U183" s="9" t="s">
        <v>135</v>
      </c>
    </row>
    <row r="184" spans="1:21" s="15" customFormat="1" x14ac:dyDescent="0.25">
      <c r="A184" s="15">
        <v>5</v>
      </c>
      <c r="B184" s="15" t="s">
        <v>19</v>
      </c>
      <c r="C184" s="15" t="s">
        <v>35</v>
      </c>
      <c r="D184" s="29">
        <v>8211520</v>
      </c>
      <c r="E184" s="16">
        <v>42827</v>
      </c>
      <c r="F184" s="15">
        <v>300</v>
      </c>
      <c r="G184" s="15">
        <v>32</v>
      </c>
      <c r="H184" s="15">
        <v>4</v>
      </c>
      <c r="I184" s="15">
        <v>11</v>
      </c>
      <c r="J184" s="9">
        <f t="shared" si="15"/>
        <v>15</v>
      </c>
      <c r="K184" s="15">
        <v>113</v>
      </c>
      <c r="L184" s="15">
        <v>323</v>
      </c>
      <c r="M184" s="41">
        <f t="shared" si="16"/>
        <v>83.2</v>
      </c>
      <c r="N184" s="15">
        <f>SUM(O$184:O$194)</f>
        <v>39</v>
      </c>
      <c r="O184" s="15">
        <v>2</v>
      </c>
      <c r="P184" s="41">
        <f t="shared" si="17"/>
        <v>9.1428571428571423</v>
      </c>
      <c r="Q184" s="15" t="s">
        <v>196</v>
      </c>
      <c r="R184" s="11"/>
      <c r="S184" s="14" t="s">
        <v>200</v>
      </c>
      <c r="T184" s="14"/>
      <c r="U184" s="9" t="str">
        <f t="shared" ref="U184:U215" si="22">_xlfn.TEXTJOIN(" ",TRUE,S184,T184)</f>
        <v>Argia</v>
      </c>
    </row>
    <row r="185" spans="1:21" s="15" customFormat="1" x14ac:dyDescent="0.25">
      <c r="A185" s="15">
        <v>3</v>
      </c>
      <c r="B185" s="15" t="s">
        <v>13</v>
      </c>
      <c r="C185" s="15" t="s">
        <v>35</v>
      </c>
      <c r="D185" s="29">
        <v>8211520</v>
      </c>
      <c r="E185" s="16">
        <v>42827</v>
      </c>
      <c r="F185" s="15">
        <v>300</v>
      </c>
      <c r="G185" s="15">
        <v>32</v>
      </c>
      <c r="H185" s="15">
        <v>4</v>
      </c>
      <c r="I185" s="15">
        <v>11</v>
      </c>
      <c r="J185" s="9">
        <f t="shared" si="15"/>
        <v>15</v>
      </c>
      <c r="K185" s="15">
        <v>113</v>
      </c>
      <c r="L185" s="15">
        <v>323</v>
      </c>
      <c r="M185" s="41">
        <f t="shared" si="16"/>
        <v>83.2</v>
      </c>
      <c r="N185" s="15">
        <f t="shared" ref="N185:N194" si="23">SUM(O$184:O$194)</f>
        <v>39</v>
      </c>
      <c r="O185" s="15">
        <v>3</v>
      </c>
      <c r="P185" s="41">
        <f t="shared" si="17"/>
        <v>13.714285714285715</v>
      </c>
      <c r="Q185" s="15" t="s">
        <v>171</v>
      </c>
      <c r="R185" s="11"/>
      <c r="S185" s="14" t="s">
        <v>174</v>
      </c>
      <c r="T185" s="14"/>
      <c r="U185" s="9" t="str">
        <f t="shared" si="22"/>
        <v>Brachycerus</v>
      </c>
    </row>
    <row r="186" spans="1:21" s="15" customFormat="1" x14ac:dyDescent="0.25">
      <c r="A186" s="15">
        <v>1</v>
      </c>
      <c r="B186" s="15" t="s">
        <v>24</v>
      </c>
      <c r="C186" s="15" t="s">
        <v>35</v>
      </c>
      <c r="D186" s="29">
        <v>8211520</v>
      </c>
      <c r="E186" s="16">
        <v>42827</v>
      </c>
      <c r="F186" s="15">
        <v>300</v>
      </c>
      <c r="G186" s="15">
        <v>32</v>
      </c>
      <c r="H186" s="15">
        <v>4</v>
      </c>
      <c r="I186" s="15">
        <v>11</v>
      </c>
      <c r="J186" s="9">
        <f t="shared" si="15"/>
        <v>15</v>
      </c>
      <c r="K186" s="15">
        <v>113</v>
      </c>
      <c r="L186" s="15">
        <v>323</v>
      </c>
      <c r="M186" s="41">
        <f t="shared" si="16"/>
        <v>83.2</v>
      </c>
      <c r="N186" s="15">
        <f t="shared" si="23"/>
        <v>39</v>
      </c>
      <c r="O186" s="15">
        <v>6</v>
      </c>
      <c r="P186" s="41">
        <f t="shared" si="17"/>
        <v>27.428571428571431</v>
      </c>
      <c r="Q186" s="15" t="s">
        <v>135</v>
      </c>
      <c r="R186" s="11"/>
      <c r="S186" s="14" t="s">
        <v>136</v>
      </c>
      <c r="T186" s="14"/>
      <c r="U186" s="9" t="str">
        <f t="shared" si="22"/>
        <v>Cheumatopsyche</v>
      </c>
    </row>
    <row r="187" spans="1:21" s="15" customFormat="1" x14ac:dyDescent="0.25">
      <c r="A187" s="15">
        <v>1</v>
      </c>
      <c r="B187" s="15" t="s">
        <v>76</v>
      </c>
      <c r="C187" s="15" t="s">
        <v>35</v>
      </c>
      <c r="D187" s="29">
        <v>8211520</v>
      </c>
      <c r="E187" s="16">
        <v>42827</v>
      </c>
      <c r="F187" s="15">
        <v>300</v>
      </c>
      <c r="G187" s="15">
        <v>32</v>
      </c>
      <c r="H187" s="15">
        <v>4</v>
      </c>
      <c r="I187" s="15">
        <v>11</v>
      </c>
      <c r="J187" s="9">
        <f t="shared" si="15"/>
        <v>15</v>
      </c>
      <c r="K187" s="15">
        <v>113</v>
      </c>
      <c r="L187" s="15">
        <v>323</v>
      </c>
      <c r="M187" s="41">
        <f t="shared" si="16"/>
        <v>83.2</v>
      </c>
      <c r="N187" s="15">
        <f t="shared" si="23"/>
        <v>39</v>
      </c>
      <c r="O187" s="15">
        <v>2</v>
      </c>
      <c r="P187" s="41">
        <f t="shared" si="17"/>
        <v>9.1428571428571423</v>
      </c>
      <c r="Q187" s="15" t="s">
        <v>207</v>
      </c>
      <c r="R187" s="11"/>
      <c r="S187" s="14" t="s">
        <v>215</v>
      </c>
      <c r="T187" s="14"/>
      <c r="U187" s="9" t="str">
        <f t="shared" si="22"/>
        <v>Cyphon</v>
      </c>
    </row>
    <row r="188" spans="1:21" s="15" customFormat="1" x14ac:dyDescent="0.25">
      <c r="A188" s="15">
        <v>8</v>
      </c>
      <c r="B188" s="15" t="s">
        <v>34</v>
      </c>
      <c r="C188" s="15" t="s">
        <v>35</v>
      </c>
      <c r="D188" s="29">
        <v>8211520</v>
      </c>
      <c r="E188" s="16">
        <v>42827</v>
      </c>
      <c r="F188" s="15">
        <v>300</v>
      </c>
      <c r="G188" s="15">
        <v>32</v>
      </c>
      <c r="H188" s="15">
        <v>4</v>
      </c>
      <c r="I188" s="15">
        <v>11</v>
      </c>
      <c r="J188" s="9">
        <f t="shared" si="15"/>
        <v>15</v>
      </c>
      <c r="K188" s="15">
        <v>113</v>
      </c>
      <c r="L188" s="15">
        <v>323</v>
      </c>
      <c r="M188" s="41">
        <f t="shared" si="16"/>
        <v>83.2</v>
      </c>
      <c r="N188" s="15">
        <f t="shared" si="23"/>
        <v>39</v>
      </c>
      <c r="O188" s="15">
        <v>14</v>
      </c>
      <c r="P188" s="41">
        <f>(G188*N188/7)*(O188/N188)</f>
        <v>64</v>
      </c>
      <c r="Q188" s="14" t="s">
        <v>11</v>
      </c>
      <c r="R188" s="13"/>
      <c r="S188" s="14" t="s">
        <v>12</v>
      </c>
      <c r="T188" s="14"/>
      <c r="U188" s="9" t="str">
        <f t="shared" si="22"/>
        <v>Hyalella</v>
      </c>
    </row>
    <row r="189" spans="1:21" s="15" customFormat="1" x14ac:dyDescent="0.25">
      <c r="A189" s="15">
        <v>1</v>
      </c>
      <c r="B189" s="15" t="s">
        <v>72</v>
      </c>
      <c r="C189" s="15" t="s">
        <v>35</v>
      </c>
      <c r="D189" s="29">
        <v>8211520</v>
      </c>
      <c r="E189" s="16">
        <v>42827</v>
      </c>
      <c r="F189" s="15">
        <v>300</v>
      </c>
      <c r="G189" s="15">
        <v>32</v>
      </c>
      <c r="H189" s="15">
        <v>4</v>
      </c>
      <c r="I189" s="15">
        <v>11</v>
      </c>
      <c r="J189" s="9">
        <f t="shared" si="15"/>
        <v>15</v>
      </c>
      <c r="K189" s="15">
        <v>113</v>
      </c>
      <c r="L189" s="15">
        <v>323</v>
      </c>
      <c r="M189" s="41">
        <f t="shared" si="16"/>
        <v>83.2</v>
      </c>
      <c r="N189" s="15">
        <f t="shared" si="23"/>
        <v>39</v>
      </c>
      <c r="O189" s="15">
        <v>1</v>
      </c>
      <c r="P189" s="41">
        <f t="shared" si="17"/>
        <v>4.5714285714285712</v>
      </c>
      <c r="Q189" s="15" t="s">
        <v>207</v>
      </c>
      <c r="R189" s="11"/>
      <c r="S189" s="14" t="s">
        <v>211</v>
      </c>
      <c r="T189" s="14"/>
      <c r="U189" s="9" t="str">
        <f t="shared" si="22"/>
        <v>Macronychus</v>
      </c>
    </row>
    <row r="190" spans="1:21" s="15" customFormat="1" x14ac:dyDescent="0.25">
      <c r="A190" s="15">
        <v>1</v>
      </c>
      <c r="B190" s="15" t="s">
        <v>75</v>
      </c>
      <c r="C190" s="15" t="s">
        <v>35</v>
      </c>
      <c r="D190" s="29">
        <v>8211520</v>
      </c>
      <c r="E190" s="16">
        <v>42827</v>
      </c>
      <c r="F190" s="15">
        <v>300</v>
      </c>
      <c r="G190" s="15">
        <v>32</v>
      </c>
      <c r="H190" s="15">
        <v>4</v>
      </c>
      <c r="I190" s="15">
        <v>11</v>
      </c>
      <c r="J190" s="9">
        <f t="shared" si="15"/>
        <v>15</v>
      </c>
      <c r="K190" s="15">
        <v>113</v>
      </c>
      <c r="L190" s="15">
        <v>323</v>
      </c>
      <c r="M190" s="41">
        <f t="shared" si="16"/>
        <v>83.2</v>
      </c>
      <c r="N190" s="15">
        <f t="shared" si="23"/>
        <v>39</v>
      </c>
      <c r="O190" s="15">
        <v>2</v>
      </c>
      <c r="P190" s="41">
        <f t="shared" si="17"/>
        <v>9.1428571428571423</v>
      </c>
      <c r="Q190" s="15" t="s">
        <v>207</v>
      </c>
      <c r="R190" s="11"/>
      <c r="S190" s="14" t="s">
        <v>214</v>
      </c>
      <c r="T190" s="14"/>
      <c r="U190" s="9" t="str">
        <f t="shared" si="22"/>
        <v>Neoelmis</v>
      </c>
    </row>
    <row r="191" spans="1:21" s="15" customFormat="1" x14ac:dyDescent="0.25">
      <c r="A191" s="15">
        <v>7</v>
      </c>
      <c r="B191" s="15" t="s">
        <v>48</v>
      </c>
      <c r="C191" s="15" t="s">
        <v>35</v>
      </c>
      <c r="D191" s="29">
        <v>8211520</v>
      </c>
      <c r="E191" s="16">
        <v>42827</v>
      </c>
      <c r="F191" s="15">
        <v>300</v>
      </c>
      <c r="G191" s="15">
        <v>32</v>
      </c>
      <c r="H191" s="15">
        <v>4</v>
      </c>
      <c r="I191" s="15">
        <v>11</v>
      </c>
      <c r="J191" s="9">
        <f t="shared" si="15"/>
        <v>15</v>
      </c>
      <c r="K191" s="15">
        <v>113</v>
      </c>
      <c r="L191" s="15">
        <v>323</v>
      </c>
      <c r="M191" s="41">
        <f t="shared" si="16"/>
        <v>83.2</v>
      </c>
      <c r="N191" s="15">
        <f t="shared" si="23"/>
        <v>39</v>
      </c>
      <c r="O191" s="15">
        <v>5</v>
      </c>
      <c r="P191" s="41">
        <f t="shared" si="17"/>
        <v>22.857142857142854</v>
      </c>
      <c r="Q191" s="15" t="s">
        <v>234</v>
      </c>
      <c r="R191" s="11"/>
      <c r="S191" s="14" t="s">
        <v>120</v>
      </c>
      <c r="T191" s="14"/>
      <c r="U191" s="9" t="str">
        <f t="shared" si="22"/>
        <v>Physa</v>
      </c>
    </row>
    <row r="192" spans="1:21" s="15" customFormat="1" x14ac:dyDescent="0.25">
      <c r="A192" s="15">
        <v>7</v>
      </c>
      <c r="B192" s="15" t="s">
        <v>51</v>
      </c>
      <c r="C192" s="15" t="s">
        <v>35</v>
      </c>
      <c r="D192" s="29">
        <v>8211520</v>
      </c>
      <c r="E192" s="16">
        <v>42827</v>
      </c>
      <c r="F192" s="15">
        <v>300</v>
      </c>
      <c r="G192" s="15">
        <v>32</v>
      </c>
      <c r="H192" s="15">
        <v>4</v>
      </c>
      <c r="I192" s="15">
        <v>11</v>
      </c>
      <c r="J192" s="9">
        <f t="shared" si="15"/>
        <v>15</v>
      </c>
      <c r="K192" s="15">
        <v>113</v>
      </c>
      <c r="L192" s="15">
        <v>323</v>
      </c>
      <c r="M192" s="41">
        <f t="shared" si="16"/>
        <v>83.2</v>
      </c>
      <c r="N192" s="15">
        <f t="shared" si="23"/>
        <v>39</v>
      </c>
      <c r="O192" s="15">
        <v>2</v>
      </c>
      <c r="P192" s="41">
        <f t="shared" si="17"/>
        <v>9.1428571428571423</v>
      </c>
      <c r="Q192" s="15" t="s">
        <v>234</v>
      </c>
      <c r="R192" s="11"/>
      <c r="S192" s="14" t="s">
        <v>126</v>
      </c>
      <c r="T192" s="14"/>
      <c r="U192" s="9" t="str">
        <f t="shared" si="22"/>
        <v>Planorbula</v>
      </c>
    </row>
    <row r="193" spans="1:21" s="15" customFormat="1" x14ac:dyDescent="0.25">
      <c r="A193" s="15">
        <v>1</v>
      </c>
      <c r="B193" s="15" t="s">
        <v>25</v>
      </c>
      <c r="C193" s="15" t="s">
        <v>35</v>
      </c>
      <c r="D193" s="29">
        <v>8211520</v>
      </c>
      <c r="E193" s="16">
        <v>42827</v>
      </c>
      <c r="F193" s="15">
        <v>300</v>
      </c>
      <c r="G193" s="15">
        <v>32</v>
      </c>
      <c r="H193" s="15">
        <v>4</v>
      </c>
      <c r="I193" s="15">
        <v>11</v>
      </c>
      <c r="J193" s="9">
        <f t="shared" si="15"/>
        <v>15</v>
      </c>
      <c r="K193" s="15">
        <v>113</v>
      </c>
      <c r="L193" s="15">
        <v>323</v>
      </c>
      <c r="M193" s="41">
        <f t="shared" si="16"/>
        <v>83.2</v>
      </c>
      <c r="N193" s="15">
        <f t="shared" si="23"/>
        <v>39</v>
      </c>
      <c r="O193" s="15">
        <v>1</v>
      </c>
      <c r="P193" s="41">
        <f t="shared" si="17"/>
        <v>4.5714285714285712</v>
      </c>
      <c r="Q193" s="15" t="s">
        <v>135</v>
      </c>
      <c r="R193" s="11"/>
      <c r="S193" s="14" t="s">
        <v>141</v>
      </c>
      <c r="T193" s="14"/>
      <c r="U193" s="9" t="str">
        <f t="shared" si="22"/>
        <v>Potamyia</v>
      </c>
    </row>
    <row r="194" spans="1:21" s="15" customFormat="1" x14ac:dyDescent="0.25">
      <c r="A194" s="15">
        <v>1</v>
      </c>
      <c r="B194" s="15" t="s">
        <v>73</v>
      </c>
      <c r="C194" s="15" t="s">
        <v>35</v>
      </c>
      <c r="D194" s="29">
        <v>8211520</v>
      </c>
      <c r="E194" s="16">
        <v>42827</v>
      </c>
      <c r="F194" s="15">
        <v>300</v>
      </c>
      <c r="G194" s="15">
        <v>32</v>
      </c>
      <c r="H194" s="15">
        <v>4</v>
      </c>
      <c r="I194" s="15">
        <v>11</v>
      </c>
      <c r="J194" s="9">
        <f t="shared" si="15"/>
        <v>15</v>
      </c>
      <c r="K194" s="15">
        <v>113</v>
      </c>
      <c r="L194" s="15">
        <v>323</v>
      </c>
      <c r="M194" s="41">
        <f t="shared" si="16"/>
        <v>83.2</v>
      </c>
      <c r="N194" s="15">
        <f t="shared" si="23"/>
        <v>39</v>
      </c>
      <c r="O194" s="15">
        <v>1</v>
      </c>
      <c r="P194" s="41">
        <f t="shared" si="17"/>
        <v>4.5714285714285712</v>
      </c>
      <c r="Q194" s="15" t="s">
        <v>207</v>
      </c>
      <c r="R194" s="11"/>
      <c r="S194" s="14" t="s">
        <v>295</v>
      </c>
      <c r="T194" s="14"/>
      <c r="U194" s="9" t="str">
        <f t="shared" si="22"/>
        <v>Sphaeridiinae</v>
      </c>
    </row>
    <row r="195" spans="1:21" x14ac:dyDescent="0.25">
      <c r="A195" s="9">
        <v>5</v>
      </c>
      <c r="B195" s="9" t="s">
        <v>31</v>
      </c>
      <c r="C195" s="9" t="s">
        <v>10</v>
      </c>
      <c r="D195" s="29">
        <v>8068450</v>
      </c>
      <c r="E195" s="10">
        <v>42807</v>
      </c>
      <c r="F195" s="9">
        <v>300</v>
      </c>
      <c r="G195" s="9">
        <v>32</v>
      </c>
      <c r="H195" s="9">
        <v>4</v>
      </c>
      <c r="I195" s="9">
        <v>14</v>
      </c>
      <c r="J195" s="9">
        <f t="shared" ref="J195:J258" si="24">I195+H195</f>
        <v>18</v>
      </c>
      <c r="K195" s="9">
        <v>106</v>
      </c>
      <c r="L195" s="9">
        <v>311</v>
      </c>
      <c r="M195" s="41">
        <f t="shared" ref="M195:M258" si="25">G195*N195/J195</f>
        <v>455.11111111111109</v>
      </c>
      <c r="N195" s="9">
        <f>SUM(O$195:O$230)</f>
        <v>256</v>
      </c>
      <c r="O195" s="9">
        <v>11</v>
      </c>
      <c r="P195" s="41">
        <f t="shared" ref="P195:P258" si="26">(G195*N195/7)*(O195/N195)</f>
        <v>50.285714285714285</v>
      </c>
      <c r="Q195" s="9" t="s">
        <v>196</v>
      </c>
      <c r="R195" s="11"/>
      <c r="S195" s="12" t="s">
        <v>201</v>
      </c>
      <c r="U195" s="9" t="str">
        <f t="shared" si="22"/>
        <v>Amphiagrion</v>
      </c>
    </row>
    <row r="196" spans="1:21" x14ac:dyDescent="0.25">
      <c r="A196" s="9">
        <v>5</v>
      </c>
      <c r="B196" s="9" t="s">
        <v>28</v>
      </c>
      <c r="C196" s="9" t="s">
        <v>10</v>
      </c>
      <c r="D196" s="29">
        <v>8068450</v>
      </c>
      <c r="E196" s="10">
        <v>42807</v>
      </c>
      <c r="F196" s="9">
        <v>100</v>
      </c>
      <c r="G196" s="9">
        <v>32</v>
      </c>
      <c r="H196" s="9">
        <v>4</v>
      </c>
      <c r="I196" s="9">
        <v>14</v>
      </c>
      <c r="J196" s="9">
        <f t="shared" si="24"/>
        <v>18</v>
      </c>
      <c r="K196" s="9">
        <v>106</v>
      </c>
      <c r="L196" s="9">
        <v>311</v>
      </c>
      <c r="M196" s="41">
        <f t="shared" si="25"/>
        <v>455.11111111111109</v>
      </c>
      <c r="N196" s="9">
        <f t="shared" ref="N196:N230" si="27">SUM(O$195:O$230)</f>
        <v>256</v>
      </c>
      <c r="O196" s="9">
        <v>1</v>
      </c>
      <c r="P196" s="41">
        <f t="shared" si="26"/>
        <v>4.5714285714285712</v>
      </c>
      <c r="Q196" s="9" t="s">
        <v>196</v>
      </c>
      <c r="R196" s="11"/>
      <c r="S196" s="12" t="s">
        <v>200</v>
      </c>
      <c r="U196" s="9" t="str">
        <f t="shared" si="22"/>
        <v>Argia</v>
      </c>
    </row>
    <row r="197" spans="1:21" x14ac:dyDescent="0.25">
      <c r="A197" s="9">
        <v>5</v>
      </c>
      <c r="B197" s="9" t="s">
        <v>32</v>
      </c>
      <c r="C197" s="9" t="s">
        <v>10</v>
      </c>
      <c r="D197" s="29">
        <v>8068450</v>
      </c>
      <c r="E197" s="10">
        <v>42807</v>
      </c>
      <c r="F197" s="9">
        <v>300</v>
      </c>
      <c r="G197" s="9">
        <v>32</v>
      </c>
      <c r="H197" s="9">
        <v>4</v>
      </c>
      <c r="I197" s="9">
        <v>14</v>
      </c>
      <c r="J197" s="9">
        <f t="shared" si="24"/>
        <v>18</v>
      </c>
      <c r="K197" s="9">
        <v>106</v>
      </c>
      <c r="L197" s="9">
        <v>311</v>
      </c>
      <c r="M197" s="41">
        <f t="shared" si="25"/>
        <v>455.11111111111109</v>
      </c>
      <c r="N197" s="9">
        <f t="shared" si="27"/>
        <v>256</v>
      </c>
      <c r="O197" s="9">
        <v>2</v>
      </c>
      <c r="P197" s="41">
        <f t="shared" si="26"/>
        <v>9.1428571428571423</v>
      </c>
      <c r="Q197" s="9" t="s">
        <v>196</v>
      </c>
      <c r="R197" s="11"/>
      <c r="S197" s="12" t="s">
        <v>200</v>
      </c>
      <c r="U197" s="9" t="str">
        <f t="shared" si="22"/>
        <v>Argia</v>
      </c>
    </row>
    <row r="198" spans="1:21" x14ac:dyDescent="0.25">
      <c r="A198" s="9">
        <v>5</v>
      </c>
      <c r="B198" s="9" t="s">
        <v>51</v>
      </c>
      <c r="C198" s="9" t="s">
        <v>10</v>
      </c>
      <c r="D198" s="29">
        <v>8068450</v>
      </c>
      <c r="E198" s="10">
        <v>42807</v>
      </c>
      <c r="F198" s="9">
        <v>100</v>
      </c>
      <c r="G198" s="9">
        <v>32</v>
      </c>
      <c r="H198" s="9">
        <v>4</v>
      </c>
      <c r="I198" s="9">
        <v>14</v>
      </c>
      <c r="J198" s="9">
        <f t="shared" si="24"/>
        <v>18</v>
      </c>
      <c r="K198" s="9">
        <v>106</v>
      </c>
      <c r="L198" s="9">
        <v>311</v>
      </c>
      <c r="M198" s="41">
        <f t="shared" si="25"/>
        <v>455.11111111111109</v>
      </c>
      <c r="N198" s="9">
        <f t="shared" si="27"/>
        <v>256</v>
      </c>
      <c r="O198" s="9">
        <v>2</v>
      </c>
      <c r="P198" s="41">
        <f t="shared" si="26"/>
        <v>9.1428571428571423</v>
      </c>
      <c r="Q198" s="9" t="s">
        <v>196</v>
      </c>
      <c r="R198" s="11"/>
      <c r="S198" s="12" t="s">
        <v>200</v>
      </c>
      <c r="U198" s="9" t="str">
        <f t="shared" si="22"/>
        <v>Argia</v>
      </c>
    </row>
    <row r="199" spans="1:21" x14ac:dyDescent="0.25">
      <c r="A199" s="9">
        <v>3</v>
      </c>
      <c r="B199" s="9" t="s">
        <v>79</v>
      </c>
      <c r="C199" s="9" t="s">
        <v>10</v>
      </c>
      <c r="D199" s="29">
        <v>8068450</v>
      </c>
      <c r="E199" s="10">
        <v>42807</v>
      </c>
      <c r="F199" s="9">
        <v>300</v>
      </c>
      <c r="G199" s="9">
        <v>32</v>
      </c>
      <c r="H199" s="9">
        <v>4</v>
      </c>
      <c r="I199" s="9">
        <v>14</v>
      </c>
      <c r="J199" s="9">
        <f t="shared" si="24"/>
        <v>18</v>
      </c>
      <c r="K199" s="9">
        <v>106</v>
      </c>
      <c r="L199" s="9">
        <v>311</v>
      </c>
      <c r="M199" s="41">
        <f t="shared" si="25"/>
        <v>455.11111111111109</v>
      </c>
      <c r="N199" s="9">
        <f t="shared" si="27"/>
        <v>256</v>
      </c>
      <c r="O199" s="9">
        <v>9</v>
      </c>
      <c r="P199" s="41">
        <f t="shared" si="26"/>
        <v>41.142857142857139</v>
      </c>
      <c r="Q199" s="9" t="s">
        <v>171</v>
      </c>
      <c r="R199" s="11"/>
      <c r="S199" s="12" t="s">
        <v>174</v>
      </c>
      <c r="U199" s="9" t="str">
        <f t="shared" si="22"/>
        <v>Brachycerus</v>
      </c>
    </row>
    <row r="200" spans="1:21" x14ac:dyDescent="0.25">
      <c r="A200" s="9">
        <v>4</v>
      </c>
      <c r="B200" s="9" t="s">
        <v>21</v>
      </c>
      <c r="C200" s="9" t="s">
        <v>10</v>
      </c>
      <c r="D200" s="29">
        <v>8068450</v>
      </c>
      <c r="E200" s="10">
        <v>42807</v>
      </c>
      <c r="F200" s="9">
        <v>100</v>
      </c>
      <c r="G200" s="9">
        <v>32</v>
      </c>
      <c r="H200" s="9">
        <v>4</v>
      </c>
      <c r="I200" s="9">
        <v>14</v>
      </c>
      <c r="J200" s="9">
        <f t="shared" si="24"/>
        <v>18</v>
      </c>
      <c r="K200" s="9">
        <v>106</v>
      </c>
      <c r="L200" s="9">
        <v>311</v>
      </c>
      <c r="M200" s="41">
        <f t="shared" si="25"/>
        <v>455.11111111111109</v>
      </c>
      <c r="N200" s="9">
        <f t="shared" si="27"/>
        <v>256</v>
      </c>
      <c r="O200" s="9">
        <v>6</v>
      </c>
      <c r="P200" s="41">
        <f t="shared" si="26"/>
        <v>27.428571428571427</v>
      </c>
      <c r="Q200" s="9" t="s">
        <v>171</v>
      </c>
      <c r="R200" s="11"/>
      <c r="S200" s="12" t="s">
        <v>189</v>
      </c>
      <c r="U200" s="9" t="str">
        <f t="shared" si="22"/>
        <v>Caenis</v>
      </c>
    </row>
    <row r="201" spans="1:21" x14ac:dyDescent="0.25">
      <c r="A201" s="9">
        <v>4</v>
      </c>
      <c r="B201" s="9" t="s">
        <v>27</v>
      </c>
      <c r="C201" s="9" t="s">
        <v>10</v>
      </c>
      <c r="D201" s="29">
        <v>8068450</v>
      </c>
      <c r="E201" s="10">
        <v>42807</v>
      </c>
      <c r="F201" s="9">
        <v>300</v>
      </c>
      <c r="G201" s="9">
        <v>32</v>
      </c>
      <c r="H201" s="9">
        <v>4</v>
      </c>
      <c r="I201" s="9">
        <v>14</v>
      </c>
      <c r="J201" s="9">
        <f t="shared" si="24"/>
        <v>18</v>
      </c>
      <c r="K201" s="9">
        <v>106</v>
      </c>
      <c r="L201" s="9">
        <v>311</v>
      </c>
      <c r="M201" s="41">
        <f t="shared" si="25"/>
        <v>455.11111111111109</v>
      </c>
      <c r="N201" s="9">
        <f t="shared" si="27"/>
        <v>256</v>
      </c>
      <c r="O201" s="9">
        <v>3</v>
      </c>
      <c r="P201" s="41">
        <f t="shared" si="26"/>
        <v>13.714285714285714</v>
      </c>
      <c r="Q201" s="9" t="s">
        <v>171</v>
      </c>
      <c r="R201" s="11"/>
      <c r="S201" s="12" t="s">
        <v>189</v>
      </c>
      <c r="U201" s="9" t="str">
        <f t="shared" si="22"/>
        <v>Caenis</v>
      </c>
    </row>
    <row r="202" spans="1:21" x14ac:dyDescent="0.25">
      <c r="A202" s="9">
        <v>4</v>
      </c>
      <c r="B202" s="9" t="s">
        <v>19</v>
      </c>
      <c r="C202" s="9" t="s">
        <v>10</v>
      </c>
      <c r="D202" s="29">
        <v>8068450</v>
      </c>
      <c r="E202" s="10">
        <v>42807</v>
      </c>
      <c r="F202" s="9">
        <v>100</v>
      </c>
      <c r="G202" s="9">
        <v>32</v>
      </c>
      <c r="H202" s="9">
        <v>4</v>
      </c>
      <c r="I202" s="9">
        <v>14</v>
      </c>
      <c r="J202" s="9">
        <f t="shared" si="24"/>
        <v>18</v>
      </c>
      <c r="K202" s="9">
        <v>106</v>
      </c>
      <c r="L202" s="9">
        <v>311</v>
      </c>
      <c r="M202" s="41">
        <f t="shared" si="25"/>
        <v>455.11111111111109</v>
      </c>
      <c r="N202" s="9">
        <f t="shared" si="27"/>
        <v>256</v>
      </c>
      <c r="O202" s="9">
        <v>9</v>
      </c>
      <c r="P202" s="41">
        <f t="shared" si="26"/>
        <v>41.142857142857139</v>
      </c>
      <c r="Q202" s="9" t="s">
        <v>171</v>
      </c>
      <c r="R202" s="11"/>
      <c r="S202" s="12" t="s">
        <v>193</v>
      </c>
      <c r="U202" s="9" t="str">
        <f t="shared" si="22"/>
        <v>Centroptilum</v>
      </c>
    </row>
    <row r="203" spans="1:21" x14ac:dyDescent="0.25">
      <c r="A203" s="9">
        <v>1</v>
      </c>
      <c r="B203" s="9" t="s">
        <v>21</v>
      </c>
      <c r="C203" s="9" t="s">
        <v>10</v>
      </c>
      <c r="D203" s="29">
        <v>8068450</v>
      </c>
      <c r="E203" s="10">
        <v>42807</v>
      </c>
      <c r="F203" s="9">
        <v>300</v>
      </c>
      <c r="G203" s="9">
        <v>32</v>
      </c>
      <c r="H203" s="9">
        <v>4</v>
      </c>
      <c r="I203" s="9">
        <v>14</v>
      </c>
      <c r="J203" s="9">
        <f t="shared" si="24"/>
        <v>18</v>
      </c>
      <c r="K203" s="9">
        <v>106</v>
      </c>
      <c r="L203" s="9">
        <v>311</v>
      </c>
      <c r="M203" s="41">
        <f t="shared" si="25"/>
        <v>455.11111111111109</v>
      </c>
      <c r="N203" s="9">
        <f t="shared" si="27"/>
        <v>256</v>
      </c>
      <c r="O203" s="9">
        <v>2</v>
      </c>
      <c r="P203" s="41">
        <f t="shared" si="26"/>
        <v>9.1428571428571423</v>
      </c>
      <c r="Q203" s="9" t="s">
        <v>135</v>
      </c>
      <c r="R203" s="11"/>
      <c r="S203" s="12" t="s">
        <v>136</v>
      </c>
      <c r="U203" s="9" t="str">
        <f t="shared" si="22"/>
        <v>Cheumatopsyche</v>
      </c>
    </row>
    <row r="204" spans="1:21" x14ac:dyDescent="0.25">
      <c r="A204" s="9">
        <v>5</v>
      </c>
      <c r="B204" s="9" t="s">
        <v>27</v>
      </c>
      <c r="C204" s="9" t="s">
        <v>10</v>
      </c>
      <c r="D204" s="29">
        <v>8068450</v>
      </c>
      <c r="E204" s="10">
        <v>42807</v>
      </c>
      <c r="F204" s="9">
        <v>100</v>
      </c>
      <c r="G204" s="9">
        <v>32</v>
      </c>
      <c r="H204" s="9">
        <v>4</v>
      </c>
      <c r="I204" s="9">
        <v>14</v>
      </c>
      <c r="J204" s="9">
        <f t="shared" si="24"/>
        <v>18</v>
      </c>
      <c r="K204" s="9">
        <v>106</v>
      </c>
      <c r="L204" s="9">
        <v>311</v>
      </c>
      <c r="M204" s="41">
        <f t="shared" si="25"/>
        <v>455.11111111111109</v>
      </c>
      <c r="N204" s="9">
        <f t="shared" si="27"/>
        <v>256</v>
      </c>
      <c r="O204" s="9">
        <v>4</v>
      </c>
      <c r="P204" s="41">
        <f t="shared" si="26"/>
        <v>18.285714285714285</v>
      </c>
      <c r="Q204" s="9" t="s">
        <v>196</v>
      </c>
      <c r="R204" s="11"/>
      <c r="S204" s="12" t="s">
        <v>202</v>
      </c>
      <c r="U204" s="9" t="str">
        <f t="shared" si="22"/>
        <v>Chromagrion</v>
      </c>
    </row>
    <row r="205" spans="1:21" x14ac:dyDescent="0.25">
      <c r="A205" s="9">
        <v>4</v>
      </c>
      <c r="B205" s="9" t="s">
        <v>84</v>
      </c>
      <c r="C205" s="9" t="s">
        <v>10</v>
      </c>
      <c r="D205" s="29">
        <v>8068450</v>
      </c>
      <c r="E205" s="10">
        <v>42807</v>
      </c>
      <c r="F205" s="9">
        <v>100</v>
      </c>
      <c r="G205" s="9">
        <v>32</v>
      </c>
      <c r="H205" s="9">
        <v>4</v>
      </c>
      <c r="I205" s="9">
        <v>14</v>
      </c>
      <c r="J205" s="9">
        <f t="shared" si="24"/>
        <v>18</v>
      </c>
      <c r="K205" s="9">
        <v>106</v>
      </c>
      <c r="L205" s="9">
        <v>311</v>
      </c>
      <c r="M205" s="41">
        <f t="shared" si="25"/>
        <v>455.11111111111109</v>
      </c>
      <c r="N205" s="9">
        <f t="shared" si="27"/>
        <v>256</v>
      </c>
      <c r="O205" s="9">
        <v>1</v>
      </c>
      <c r="P205" s="41">
        <f t="shared" si="26"/>
        <v>4.5714285714285712</v>
      </c>
      <c r="Q205" s="9" t="s">
        <v>171</v>
      </c>
      <c r="R205" s="11"/>
      <c r="S205" s="12" t="s">
        <v>194</v>
      </c>
      <c r="U205" s="9" t="str">
        <f t="shared" si="22"/>
        <v>Cloeon</v>
      </c>
    </row>
    <row r="206" spans="1:21" x14ac:dyDescent="0.25">
      <c r="A206" s="9">
        <v>6</v>
      </c>
      <c r="B206" s="9" t="s">
        <v>56</v>
      </c>
      <c r="C206" s="9" t="s">
        <v>10</v>
      </c>
      <c r="D206" s="29">
        <v>8068450</v>
      </c>
      <c r="E206" s="10">
        <v>42807</v>
      </c>
      <c r="F206" s="9">
        <v>300</v>
      </c>
      <c r="G206" s="9">
        <v>32</v>
      </c>
      <c r="H206" s="9">
        <v>4</v>
      </c>
      <c r="I206" s="9">
        <v>14</v>
      </c>
      <c r="J206" s="9">
        <f t="shared" si="24"/>
        <v>18</v>
      </c>
      <c r="K206" s="9">
        <v>106</v>
      </c>
      <c r="L206" s="9">
        <v>311</v>
      </c>
      <c r="M206" s="41">
        <f t="shared" si="25"/>
        <v>455.11111111111109</v>
      </c>
      <c r="N206" s="9">
        <f t="shared" si="27"/>
        <v>256</v>
      </c>
      <c r="O206" s="9">
        <v>10</v>
      </c>
      <c r="P206" s="41">
        <f t="shared" si="26"/>
        <v>45.714285714285708</v>
      </c>
      <c r="Q206" s="9" t="s">
        <v>94</v>
      </c>
      <c r="R206" s="11"/>
      <c r="S206" s="12" t="s">
        <v>95</v>
      </c>
      <c r="U206" s="9" t="str">
        <f t="shared" si="22"/>
        <v>Corbicula</v>
      </c>
    </row>
    <row r="207" spans="1:21" x14ac:dyDescent="0.25">
      <c r="A207" s="9">
        <v>6</v>
      </c>
      <c r="B207" s="9" t="s">
        <v>65</v>
      </c>
      <c r="C207" s="9" t="s">
        <v>10</v>
      </c>
      <c r="D207" s="29">
        <v>8068450</v>
      </c>
      <c r="E207" s="10">
        <v>42807</v>
      </c>
      <c r="F207" s="9">
        <v>100</v>
      </c>
      <c r="G207" s="9">
        <v>32</v>
      </c>
      <c r="H207" s="9">
        <v>4</v>
      </c>
      <c r="I207" s="9">
        <v>14</v>
      </c>
      <c r="J207" s="9">
        <f t="shared" si="24"/>
        <v>18</v>
      </c>
      <c r="K207" s="9">
        <v>106</v>
      </c>
      <c r="L207" s="9">
        <v>311</v>
      </c>
      <c r="M207" s="41">
        <f t="shared" si="25"/>
        <v>455.11111111111109</v>
      </c>
      <c r="N207" s="9">
        <f t="shared" si="27"/>
        <v>256</v>
      </c>
      <c r="O207" s="9">
        <v>4</v>
      </c>
      <c r="P207" s="41">
        <f t="shared" si="26"/>
        <v>18.285714285714285</v>
      </c>
      <c r="Q207" s="9" t="s">
        <v>94</v>
      </c>
      <c r="R207" s="11"/>
      <c r="S207" s="12" t="s">
        <v>95</v>
      </c>
      <c r="U207" s="9" t="str">
        <f t="shared" si="22"/>
        <v>Corbicula</v>
      </c>
    </row>
    <row r="208" spans="1:21" x14ac:dyDescent="0.25">
      <c r="A208" s="9">
        <v>6</v>
      </c>
      <c r="B208" s="9" t="s">
        <v>68</v>
      </c>
      <c r="C208" s="9" t="s">
        <v>10</v>
      </c>
      <c r="D208" s="29">
        <v>8068450</v>
      </c>
      <c r="E208" s="10">
        <v>42807</v>
      </c>
      <c r="F208" s="9">
        <v>300</v>
      </c>
      <c r="G208" s="9">
        <v>32</v>
      </c>
      <c r="H208" s="9">
        <v>4</v>
      </c>
      <c r="I208" s="9">
        <v>14</v>
      </c>
      <c r="J208" s="9">
        <f t="shared" si="24"/>
        <v>18</v>
      </c>
      <c r="K208" s="9">
        <v>106</v>
      </c>
      <c r="L208" s="9">
        <v>311</v>
      </c>
      <c r="M208" s="41">
        <f t="shared" si="25"/>
        <v>455.11111111111109</v>
      </c>
      <c r="N208" s="9">
        <f t="shared" si="27"/>
        <v>256</v>
      </c>
      <c r="O208" s="9">
        <v>10</v>
      </c>
      <c r="P208" s="41">
        <f t="shared" si="26"/>
        <v>45.714285714285708</v>
      </c>
      <c r="Q208" s="9" t="s">
        <v>94</v>
      </c>
      <c r="R208" s="11"/>
      <c r="S208" s="12" t="s">
        <v>95</v>
      </c>
      <c r="U208" s="9" t="str">
        <f t="shared" si="22"/>
        <v>Corbicula</v>
      </c>
    </row>
    <row r="209" spans="1:21" x14ac:dyDescent="0.25">
      <c r="A209" s="9">
        <v>6</v>
      </c>
      <c r="B209" s="9" t="s">
        <v>97</v>
      </c>
      <c r="C209" s="9" t="s">
        <v>10</v>
      </c>
      <c r="D209" s="29">
        <v>8068450</v>
      </c>
      <c r="E209" s="10">
        <v>42807</v>
      </c>
      <c r="F209" s="9">
        <v>100</v>
      </c>
      <c r="G209" s="9">
        <v>32</v>
      </c>
      <c r="H209" s="9">
        <v>4</v>
      </c>
      <c r="I209" s="9">
        <v>14</v>
      </c>
      <c r="J209" s="9">
        <f t="shared" si="24"/>
        <v>18</v>
      </c>
      <c r="K209" s="9">
        <v>106</v>
      </c>
      <c r="L209" s="9">
        <v>311</v>
      </c>
      <c r="M209" s="41">
        <f t="shared" si="25"/>
        <v>455.11111111111109</v>
      </c>
      <c r="N209" s="9">
        <f t="shared" si="27"/>
        <v>256</v>
      </c>
      <c r="O209" s="9">
        <v>1</v>
      </c>
      <c r="P209" s="41">
        <f t="shared" si="26"/>
        <v>4.5714285714285712</v>
      </c>
      <c r="Q209" s="9" t="s">
        <v>94</v>
      </c>
      <c r="R209" s="11"/>
      <c r="S209" s="12" t="s">
        <v>95</v>
      </c>
      <c r="U209" s="9" t="str">
        <f t="shared" si="22"/>
        <v>Corbicula</v>
      </c>
    </row>
    <row r="210" spans="1:21" x14ac:dyDescent="0.25">
      <c r="A210" s="9">
        <v>3</v>
      </c>
      <c r="B210" s="9" t="s">
        <v>80</v>
      </c>
      <c r="C210" s="9" t="s">
        <v>10</v>
      </c>
      <c r="D210" s="29">
        <v>8068450</v>
      </c>
      <c r="E210" s="10">
        <v>42807</v>
      </c>
      <c r="F210" s="9">
        <v>300</v>
      </c>
      <c r="G210" s="9">
        <v>32</v>
      </c>
      <c r="H210" s="9">
        <v>4</v>
      </c>
      <c r="I210" s="9">
        <v>14</v>
      </c>
      <c r="J210" s="9">
        <f t="shared" si="24"/>
        <v>18</v>
      </c>
      <c r="K210" s="9">
        <v>106</v>
      </c>
      <c r="L210" s="9">
        <v>311</v>
      </c>
      <c r="M210" s="41">
        <f t="shared" si="25"/>
        <v>455.11111111111109</v>
      </c>
      <c r="N210" s="9">
        <f t="shared" si="27"/>
        <v>256</v>
      </c>
      <c r="O210" s="9">
        <v>32</v>
      </c>
      <c r="P210" s="41">
        <f t="shared" si="26"/>
        <v>146.28571428571428</v>
      </c>
      <c r="Q210" s="9" t="s">
        <v>171</v>
      </c>
      <c r="R210" s="11"/>
      <c r="S210" s="12" t="s">
        <v>188</v>
      </c>
      <c r="U210" s="9" t="str">
        <f t="shared" si="22"/>
        <v>Fallceon</v>
      </c>
    </row>
    <row r="211" spans="1:21" x14ac:dyDescent="0.25">
      <c r="A211" s="9">
        <v>6</v>
      </c>
      <c r="B211" s="9" t="s">
        <v>53</v>
      </c>
      <c r="C211" s="9" t="s">
        <v>10</v>
      </c>
      <c r="D211" s="29">
        <v>8068450</v>
      </c>
      <c r="E211" s="10">
        <v>42807</v>
      </c>
      <c r="F211" s="9">
        <v>300</v>
      </c>
      <c r="G211" s="9">
        <v>32</v>
      </c>
      <c r="H211" s="9">
        <v>4</v>
      </c>
      <c r="I211" s="9">
        <v>14</v>
      </c>
      <c r="J211" s="9">
        <f t="shared" si="24"/>
        <v>18</v>
      </c>
      <c r="K211" s="9">
        <v>106</v>
      </c>
      <c r="L211" s="9">
        <v>311</v>
      </c>
      <c r="M211" s="41">
        <f t="shared" si="25"/>
        <v>455.11111111111109</v>
      </c>
      <c r="N211" s="9">
        <f t="shared" si="27"/>
        <v>256</v>
      </c>
      <c r="O211" s="9">
        <v>2</v>
      </c>
      <c r="P211" s="41">
        <f t="shared" si="26"/>
        <v>9.1428571428571423</v>
      </c>
      <c r="Q211" s="12" t="s">
        <v>242</v>
      </c>
      <c r="R211" s="11" t="s">
        <v>234</v>
      </c>
      <c r="S211" s="12" t="s">
        <v>99</v>
      </c>
      <c r="T211" s="12" t="s">
        <v>247</v>
      </c>
      <c r="U211" s="9" t="str">
        <f t="shared" si="22"/>
        <v>Ferrissia rivularis</v>
      </c>
    </row>
    <row r="212" spans="1:21" x14ac:dyDescent="0.25">
      <c r="A212" s="9">
        <v>6</v>
      </c>
      <c r="B212" s="9" t="s">
        <v>102</v>
      </c>
      <c r="C212" s="9" t="s">
        <v>10</v>
      </c>
      <c r="D212" s="29">
        <v>8068450</v>
      </c>
      <c r="E212" s="10">
        <v>42807</v>
      </c>
      <c r="F212" s="9">
        <v>100</v>
      </c>
      <c r="G212" s="9">
        <v>32</v>
      </c>
      <c r="H212" s="9">
        <v>4</v>
      </c>
      <c r="I212" s="9">
        <v>14</v>
      </c>
      <c r="J212" s="9">
        <f t="shared" si="24"/>
        <v>18</v>
      </c>
      <c r="K212" s="9">
        <v>106</v>
      </c>
      <c r="L212" s="9">
        <v>311</v>
      </c>
      <c r="M212" s="41">
        <f t="shared" si="25"/>
        <v>455.11111111111109</v>
      </c>
      <c r="N212" s="9">
        <f t="shared" si="27"/>
        <v>256</v>
      </c>
      <c r="O212" s="9">
        <v>1</v>
      </c>
      <c r="P212" s="41">
        <f t="shared" si="26"/>
        <v>4.5714285714285712</v>
      </c>
      <c r="Q212" s="12" t="s">
        <v>242</v>
      </c>
      <c r="R212" s="11" t="s">
        <v>234</v>
      </c>
      <c r="S212" s="12" t="s">
        <v>99</v>
      </c>
      <c r="T212" s="12" t="s">
        <v>247</v>
      </c>
      <c r="U212" s="9" t="str">
        <f t="shared" si="22"/>
        <v>Ferrissia rivularis</v>
      </c>
    </row>
    <row r="213" spans="1:21" x14ac:dyDescent="0.25">
      <c r="A213" s="9">
        <v>5</v>
      </c>
      <c r="B213" s="9" t="s">
        <v>49</v>
      </c>
      <c r="C213" s="9" t="s">
        <v>10</v>
      </c>
      <c r="D213" s="29">
        <v>8068450</v>
      </c>
      <c r="E213" s="10">
        <v>42807</v>
      </c>
      <c r="F213" s="9">
        <v>100</v>
      </c>
      <c r="G213" s="9">
        <v>32</v>
      </c>
      <c r="H213" s="9">
        <v>4</v>
      </c>
      <c r="I213" s="9">
        <v>14</v>
      </c>
      <c r="J213" s="9">
        <f t="shared" si="24"/>
        <v>18</v>
      </c>
      <c r="K213" s="9">
        <v>106</v>
      </c>
      <c r="L213" s="9">
        <v>311</v>
      </c>
      <c r="M213" s="41">
        <f t="shared" si="25"/>
        <v>455.11111111111109</v>
      </c>
      <c r="N213" s="9">
        <f t="shared" si="27"/>
        <v>256</v>
      </c>
      <c r="O213" s="9">
        <v>1</v>
      </c>
      <c r="P213" s="41">
        <f t="shared" si="26"/>
        <v>4.5714285714285712</v>
      </c>
      <c r="Q213" s="9" t="s">
        <v>196</v>
      </c>
      <c r="R213" s="11"/>
      <c r="S213" s="12" t="s">
        <v>205</v>
      </c>
      <c r="U213" s="9" t="str">
        <f t="shared" si="22"/>
        <v>Hetaerina</v>
      </c>
    </row>
    <row r="214" spans="1:21" x14ac:dyDescent="0.25">
      <c r="A214" s="9">
        <v>8</v>
      </c>
      <c r="B214" s="9" t="s">
        <v>68</v>
      </c>
      <c r="C214" s="9" t="s">
        <v>10</v>
      </c>
      <c r="D214" s="29">
        <v>8068450</v>
      </c>
      <c r="E214" s="10">
        <v>42807</v>
      </c>
      <c r="F214" s="9">
        <v>300</v>
      </c>
      <c r="G214" s="9">
        <v>32</v>
      </c>
      <c r="H214" s="9">
        <v>4</v>
      </c>
      <c r="I214" s="9">
        <v>14</v>
      </c>
      <c r="J214" s="9">
        <f t="shared" si="24"/>
        <v>18</v>
      </c>
      <c r="K214" s="9">
        <v>106</v>
      </c>
      <c r="L214" s="9">
        <v>311</v>
      </c>
      <c r="M214" s="41">
        <f t="shared" si="25"/>
        <v>455.11111111111109</v>
      </c>
      <c r="N214" s="9">
        <f t="shared" si="27"/>
        <v>256</v>
      </c>
      <c r="O214" s="9">
        <v>26</v>
      </c>
      <c r="P214" s="41">
        <f t="shared" si="26"/>
        <v>118.85714285714285</v>
      </c>
      <c r="Q214" s="12" t="s">
        <v>11</v>
      </c>
      <c r="R214" s="13"/>
      <c r="S214" s="12" t="s">
        <v>12</v>
      </c>
      <c r="U214" s="9" t="str">
        <f t="shared" si="22"/>
        <v>Hyalella</v>
      </c>
    </row>
    <row r="215" spans="1:21" x14ac:dyDescent="0.25">
      <c r="A215" s="9">
        <v>8</v>
      </c>
      <c r="B215" s="9" t="s">
        <v>72</v>
      </c>
      <c r="C215" s="9" t="s">
        <v>10</v>
      </c>
      <c r="D215" s="29">
        <v>8068450</v>
      </c>
      <c r="E215" s="10">
        <v>42807</v>
      </c>
      <c r="F215" s="9">
        <v>100</v>
      </c>
      <c r="G215" s="9">
        <v>32</v>
      </c>
      <c r="H215" s="9">
        <v>4</v>
      </c>
      <c r="I215" s="9">
        <v>14</v>
      </c>
      <c r="J215" s="9">
        <f t="shared" si="24"/>
        <v>18</v>
      </c>
      <c r="K215" s="9">
        <v>106</v>
      </c>
      <c r="L215" s="9">
        <v>311</v>
      </c>
      <c r="M215" s="41">
        <f t="shared" si="25"/>
        <v>455.11111111111109</v>
      </c>
      <c r="N215" s="9">
        <f t="shared" si="27"/>
        <v>256</v>
      </c>
      <c r="O215" s="9">
        <v>8</v>
      </c>
      <c r="P215" s="41">
        <f t="shared" si="26"/>
        <v>36.571428571428569</v>
      </c>
      <c r="Q215" s="12" t="s">
        <v>11</v>
      </c>
      <c r="R215" s="13"/>
      <c r="S215" s="12" t="s">
        <v>12</v>
      </c>
      <c r="U215" s="9" t="str">
        <f t="shared" si="22"/>
        <v>Hyalella</v>
      </c>
    </row>
    <row r="216" spans="1:21" x14ac:dyDescent="0.25">
      <c r="A216" s="9">
        <v>8</v>
      </c>
      <c r="B216" s="9" t="s">
        <v>9</v>
      </c>
      <c r="C216" s="9" t="s">
        <v>10</v>
      </c>
      <c r="D216" s="29">
        <v>8068450</v>
      </c>
      <c r="E216" s="10">
        <v>42807</v>
      </c>
      <c r="F216" s="9">
        <v>100</v>
      </c>
      <c r="G216" s="9">
        <v>32</v>
      </c>
      <c r="H216" s="9">
        <v>4</v>
      </c>
      <c r="I216" s="9">
        <v>14</v>
      </c>
      <c r="J216" s="9">
        <f t="shared" si="24"/>
        <v>18</v>
      </c>
      <c r="K216" s="9">
        <v>106</v>
      </c>
      <c r="L216" s="9">
        <v>311</v>
      </c>
      <c r="M216" s="41">
        <f t="shared" si="25"/>
        <v>455.11111111111109</v>
      </c>
      <c r="N216" s="9">
        <f t="shared" si="27"/>
        <v>256</v>
      </c>
      <c r="O216" s="9">
        <v>15</v>
      </c>
      <c r="P216" s="41">
        <f t="shared" si="26"/>
        <v>68.571428571428569</v>
      </c>
      <c r="Q216" s="12" t="s">
        <v>11</v>
      </c>
      <c r="R216" s="13"/>
      <c r="S216" s="12" t="s">
        <v>12</v>
      </c>
      <c r="U216" s="9" t="str">
        <f t="shared" ref="U216:U247" si="28">_xlfn.TEXTJOIN(" ",TRUE,S216,T216)</f>
        <v>Hyalella</v>
      </c>
    </row>
    <row r="217" spans="1:21" x14ac:dyDescent="0.25">
      <c r="A217" s="9">
        <v>5</v>
      </c>
      <c r="B217" s="9" t="s">
        <v>52</v>
      </c>
      <c r="C217" s="9" t="s">
        <v>10</v>
      </c>
      <c r="D217" s="29">
        <v>8068450</v>
      </c>
      <c r="E217" s="10">
        <v>42807</v>
      </c>
      <c r="F217" s="9">
        <v>100</v>
      </c>
      <c r="G217" s="9">
        <v>32</v>
      </c>
      <c r="H217" s="9">
        <v>4</v>
      </c>
      <c r="I217" s="9">
        <v>14</v>
      </c>
      <c r="J217" s="9">
        <f t="shared" si="24"/>
        <v>18</v>
      </c>
      <c r="K217" s="9">
        <v>106</v>
      </c>
      <c r="L217" s="9">
        <v>311</v>
      </c>
      <c r="M217" s="41">
        <f t="shared" si="25"/>
        <v>455.11111111111109</v>
      </c>
      <c r="N217" s="9">
        <f t="shared" si="27"/>
        <v>256</v>
      </c>
      <c r="O217" s="9">
        <v>2</v>
      </c>
      <c r="P217" s="41">
        <f t="shared" si="26"/>
        <v>9.1428571428571423</v>
      </c>
      <c r="Q217" s="9" t="s">
        <v>196</v>
      </c>
      <c r="R217" s="11"/>
      <c r="S217" s="12" t="s">
        <v>198</v>
      </c>
      <c r="U217" s="9" t="str">
        <f t="shared" si="28"/>
        <v>Neoneura</v>
      </c>
    </row>
    <row r="218" spans="1:21" x14ac:dyDescent="0.25">
      <c r="A218" s="9">
        <v>8</v>
      </c>
      <c r="B218" s="9" t="s">
        <v>17</v>
      </c>
      <c r="C218" s="9" t="s">
        <v>10</v>
      </c>
      <c r="D218" s="29">
        <v>8068450</v>
      </c>
      <c r="E218" s="10">
        <v>42807</v>
      </c>
      <c r="F218" s="9">
        <v>100</v>
      </c>
      <c r="G218" s="9">
        <v>32</v>
      </c>
      <c r="H218" s="9">
        <v>4</v>
      </c>
      <c r="I218" s="9">
        <v>14</v>
      </c>
      <c r="J218" s="9">
        <f t="shared" si="24"/>
        <v>18</v>
      </c>
      <c r="K218" s="9">
        <v>106</v>
      </c>
      <c r="L218" s="9">
        <v>311</v>
      </c>
      <c r="M218" s="41">
        <f t="shared" si="25"/>
        <v>455.11111111111109</v>
      </c>
      <c r="N218" s="9">
        <f t="shared" si="27"/>
        <v>256</v>
      </c>
      <c r="O218" s="9">
        <v>1</v>
      </c>
      <c r="P218" s="41">
        <f t="shared" si="26"/>
        <v>4.5714285714285712</v>
      </c>
      <c r="Q218" s="12" t="s">
        <v>14</v>
      </c>
      <c r="R218" s="13"/>
      <c r="S218" s="12" t="s">
        <v>18</v>
      </c>
      <c r="U218" s="9" t="str">
        <f t="shared" si="28"/>
        <v>Orconectes</v>
      </c>
    </row>
    <row r="219" spans="1:21" x14ac:dyDescent="0.25">
      <c r="A219" s="9">
        <v>8</v>
      </c>
      <c r="B219" s="9" t="s">
        <v>67</v>
      </c>
      <c r="C219" s="9" t="s">
        <v>10</v>
      </c>
      <c r="D219" s="29">
        <v>8068450</v>
      </c>
      <c r="E219" s="10">
        <v>42807</v>
      </c>
      <c r="F219" s="9">
        <v>300</v>
      </c>
      <c r="G219" s="9">
        <v>32</v>
      </c>
      <c r="H219" s="9">
        <v>4</v>
      </c>
      <c r="I219" s="9">
        <v>14</v>
      </c>
      <c r="J219" s="9">
        <f t="shared" si="24"/>
        <v>18</v>
      </c>
      <c r="K219" s="9">
        <v>106</v>
      </c>
      <c r="L219" s="9">
        <v>311</v>
      </c>
      <c r="M219" s="41">
        <f t="shared" si="25"/>
        <v>455.11111111111109</v>
      </c>
      <c r="N219" s="9">
        <f t="shared" si="27"/>
        <v>256</v>
      </c>
      <c r="O219" s="9">
        <v>1</v>
      </c>
      <c r="P219" s="41">
        <f t="shared" si="26"/>
        <v>4.5714285714285712</v>
      </c>
      <c r="Q219" s="12" t="s">
        <v>14</v>
      </c>
      <c r="R219" s="13"/>
      <c r="S219" s="12" t="s">
        <v>15</v>
      </c>
      <c r="T219" s="12" t="s">
        <v>245</v>
      </c>
      <c r="U219" s="9" t="str">
        <f t="shared" si="28"/>
        <v>Palaemonetes kadiakensis</v>
      </c>
    </row>
    <row r="220" spans="1:21" x14ac:dyDescent="0.25">
      <c r="A220" s="9">
        <v>8</v>
      </c>
      <c r="B220" s="9" t="s">
        <v>13</v>
      </c>
      <c r="C220" s="9" t="s">
        <v>10</v>
      </c>
      <c r="D220" s="29">
        <v>8068450</v>
      </c>
      <c r="E220" s="10">
        <v>42807</v>
      </c>
      <c r="F220" s="9">
        <v>100</v>
      </c>
      <c r="G220" s="9">
        <v>32</v>
      </c>
      <c r="H220" s="9">
        <v>4</v>
      </c>
      <c r="I220" s="9">
        <v>14</v>
      </c>
      <c r="J220" s="9">
        <f t="shared" si="24"/>
        <v>18</v>
      </c>
      <c r="K220" s="9">
        <v>106</v>
      </c>
      <c r="L220" s="9">
        <v>311</v>
      </c>
      <c r="M220" s="41">
        <f t="shared" si="25"/>
        <v>455.11111111111109</v>
      </c>
      <c r="N220" s="9">
        <f t="shared" si="27"/>
        <v>256</v>
      </c>
      <c r="O220" s="9">
        <v>1</v>
      </c>
      <c r="P220" s="41">
        <f t="shared" si="26"/>
        <v>4.5714285714285712</v>
      </c>
      <c r="Q220" s="12" t="s">
        <v>14</v>
      </c>
      <c r="R220" s="13"/>
      <c r="S220" s="12" t="s">
        <v>15</v>
      </c>
      <c r="T220" s="12" t="s">
        <v>245</v>
      </c>
      <c r="U220" s="9" t="str">
        <f t="shared" si="28"/>
        <v>Palaemonetes kadiakensis</v>
      </c>
    </row>
    <row r="221" spans="1:21" x14ac:dyDescent="0.25">
      <c r="A221" s="9">
        <v>6</v>
      </c>
      <c r="B221" s="9" t="s">
        <v>61</v>
      </c>
      <c r="C221" s="9" t="s">
        <v>10</v>
      </c>
      <c r="D221" s="29">
        <v>8068450</v>
      </c>
      <c r="E221" s="10">
        <v>42807</v>
      </c>
      <c r="F221" s="9">
        <v>100</v>
      </c>
      <c r="G221" s="9">
        <v>32</v>
      </c>
      <c r="H221" s="9">
        <v>4</v>
      </c>
      <c r="I221" s="9">
        <v>14</v>
      </c>
      <c r="J221" s="9">
        <f t="shared" si="24"/>
        <v>18</v>
      </c>
      <c r="K221" s="9">
        <v>106</v>
      </c>
      <c r="L221" s="9">
        <v>311</v>
      </c>
      <c r="M221" s="41">
        <f t="shared" si="25"/>
        <v>455.11111111111109</v>
      </c>
      <c r="N221" s="9">
        <f t="shared" si="27"/>
        <v>256</v>
      </c>
      <c r="O221" s="9">
        <v>2</v>
      </c>
      <c r="P221" s="41">
        <f t="shared" si="26"/>
        <v>9.1428571428571423</v>
      </c>
      <c r="Q221" s="12" t="s">
        <v>242</v>
      </c>
      <c r="R221" s="11" t="s">
        <v>234</v>
      </c>
      <c r="S221" s="12" t="s">
        <v>120</v>
      </c>
      <c r="U221" s="9" t="str">
        <f t="shared" si="28"/>
        <v>Physa</v>
      </c>
    </row>
    <row r="222" spans="1:21" x14ac:dyDescent="0.25">
      <c r="A222" s="9">
        <v>6</v>
      </c>
      <c r="B222" s="9" t="s">
        <v>64</v>
      </c>
      <c r="C222" s="9" t="s">
        <v>10</v>
      </c>
      <c r="D222" s="29">
        <v>8068450</v>
      </c>
      <c r="E222" s="10">
        <v>42807</v>
      </c>
      <c r="F222" s="9">
        <v>100</v>
      </c>
      <c r="G222" s="9">
        <v>32</v>
      </c>
      <c r="H222" s="9">
        <v>4</v>
      </c>
      <c r="I222" s="9">
        <v>14</v>
      </c>
      <c r="J222" s="9">
        <f t="shared" si="24"/>
        <v>18</v>
      </c>
      <c r="K222" s="9">
        <v>106</v>
      </c>
      <c r="L222" s="9">
        <v>311</v>
      </c>
      <c r="M222" s="41">
        <f t="shared" si="25"/>
        <v>455.11111111111109</v>
      </c>
      <c r="N222" s="9">
        <f t="shared" si="27"/>
        <v>256</v>
      </c>
      <c r="O222" s="9">
        <v>1</v>
      </c>
      <c r="P222" s="41">
        <f t="shared" si="26"/>
        <v>4.5714285714285712</v>
      </c>
      <c r="Q222" s="9" t="s">
        <v>94</v>
      </c>
      <c r="R222" s="11"/>
      <c r="S222" s="12" t="s">
        <v>125</v>
      </c>
      <c r="U222" s="9" t="str">
        <f t="shared" si="28"/>
        <v>Pisidum</v>
      </c>
    </row>
    <row r="223" spans="1:21" x14ac:dyDescent="0.25">
      <c r="A223" s="9">
        <v>4</v>
      </c>
      <c r="B223" s="9" t="s">
        <v>98</v>
      </c>
      <c r="C223" s="9" t="s">
        <v>10</v>
      </c>
      <c r="D223" s="29">
        <v>8068450</v>
      </c>
      <c r="E223" s="10">
        <v>42807</v>
      </c>
      <c r="F223" s="9">
        <v>100</v>
      </c>
      <c r="G223" s="9">
        <v>32</v>
      </c>
      <c r="H223" s="9">
        <v>4</v>
      </c>
      <c r="I223" s="9">
        <v>14</v>
      </c>
      <c r="J223" s="9">
        <f t="shared" si="24"/>
        <v>18</v>
      </c>
      <c r="K223" s="9">
        <v>106</v>
      </c>
      <c r="L223" s="9">
        <v>311</v>
      </c>
      <c r="M223" s="41">
        <f t="shared" si="25"/>
        <v>455.11111111111109</v>
      </c>
      <c r="N223" s="9">
        <f t="shared" si="27"/>
        <v>256</v>
      </c>
      <c r="O223" s="9">
        <v>10</v>
      </c>
      <c r="P223" s="41">
        <f t="shared" si="26"/>
        <v>45.714285714285708</v>
      </c>
      <c r="Q223" s="9" t="s">
        <v>171</v>
      </c>
      <c r="R223" s="11"/>
      <c r="S223" s="12" t="s">
        <v>195</v>
      </c>
      <c r="U223" s="9" t="str">
        <f t="shared" si="28"/>
        <v>Procloeon</v>
      </c>
    </row>
    <row r="224" spans="1:21" x14ac:dyDescent="0.25">
      <c r="A224" s="9">
        <v>4</v>
      </c>
      <c r="B224" s="9" t="s">
        <v>24</v>
      </c>
      <c r="C224" s="9" t="s">
        <v>10</v>
      </c>
      <c r="D224" s="29">
        <v>8068450</v>
      </c>
      <c r="E224" s="10">
        <v>42807</v>
      </c>
      <c r="F224" s="9">
        <v>300</v>
      </c>
      <c r="G224" s="9">
        <v>32</v>
      </c>
      <c r="H224" s="9">
        <v>4</v>
      </c>
      <c r="I224" s="9">
        <v>14</v>
      </c>
      <c r="J224" s="9">
        <f t="shared" si="24"/>
        <v>18</v>
      </c>
      <c r="K224" s="9">
        <v>106</v>
      </c>
      <c r="L224" s="9">
        <v>311</v>
      </c>
      <c r="M224" s="41">
        <f t="shared" si="25"/>
        <v>455.11111111111109</v>
      </c>
      <c r="N224" s="9">
        <f t="shared" si="27"/>
        <v>256</v>
      </c>
      <c r="O224" s="9">
        <v>1</v>
      </c>
      <c r="P224" s="41">
        <f t="shared" si="26"/>
        <v>4.5714285714285712</v>
      </c>
      <c r="Q224" s="9" t="s">
        <v>171</v>
      </c>
      <c r="R224" s="11"/>
      <c r="S224" s="12" t="s">
        <v>195</v>
      </c>
      <c r="U224" s="9" t="str">
        <f t="shared" si="28"/>
        <v>Procloeon</v>
      </c>
    </row>
    <row r="225" spans="1:21" x14ac:dyDescent="0.25">
      <c r="A225" s="9">
        <v>4</v>
      </c>
      <c r="B225" s="9" t="s">
        <v>25</v>
      </c>
      <c r="C225" s="9" t="s">
        <v>10</v>
      </c>
      <c r="D225" s="29">
        <v>8068450</v>
      </c>
      <c r="E225" s="10">
        <v>42807</v>
      </c>
      <c r="F225" s="9">
        <v>300</v>
      </c>
      <c r="G225" s="9">
        <v>32</v>
      </c>
      <c r="H225" s="9">
        <v>4</v>
      </c>
      <c r="I225" s="9">
        <v>14</v>
      </c>
      <c r="J225" s="9">
        <f t="shared" si="24"/>
        <v>18</v>
      </c>
      <c r="K225" s="9">
        <v>106</v>
      </c>
      <c r="L225" s="9">
        <v>311</v>
      </c>
      <c r="M225" s="41">
        <f t="shared" si="25"/>
        <v>455.11111111111109</v>
      </c>
      <c r="N225" s="9">
        <f t="shared" si="27"/>
        <v>256</v>
      </c>
      <c r="O225" s="9">
        <v>30</v>
      </c>
      <c r="P225" s="41">
        <f t="shared" si="26"/>
        <v>137.14285714285714</v>
      </c>
      <c r="Q225" s="9" t="s">
        <v>171</v>
      </c>
      <c r="R225" s="11"/>
      <c r="S225" s="12" t="s">
        <v>190</v>
      </c>
      <c r="U225" s="9" t="str">
        <f t="shared" si="28"/>
        <v>Pseudocloeon</v>
      </c>
    </row>
    <row r="226" spans="1:21" x14ac:dyDescent="0.25">
      <c r="A226" s="9">
        <v>2</v>
      </c>
      <c r="B226" s="9" t="s">
        <v>19</v>
      </c>
      <c r="C226" s="9" t="s">
        <v>10</v>
      </c>
      <c r="D226" s="29">
        <v>8068450</v>
      </c>
      <c r="E226" s="10">
        <v>42807</v>
      </c>
      <c r="F226" s="9">
        <v>100</v>
      </c>
      <c r="G226" s="9">
        <v>32</v>
      </c>
      <c r="H226" s="9">
        <v>4</v>
      </c>
      <c r="I226" s="9">
        <v>14</v>
      </c>
      <c r="J226" s="9">
        <f t="shared" si="24"/>
        <v>18</v>
      </c>
      <c r="K226" s="9">
        <v>106</v>
      </c>
      <c r="L226" s="9">
        <v>311</v>
      </c>
      <c r="M226" s="41">
        <f t="shared" si="25"/>
        <v>455.11111111111109</v>
      </c>
      <c r="N226" s="9">
        <f t="shared" si="27"/>
        <v>256</v>
      </c>
      <c r="O226" s="9">
        <v>8</v>
      </c>
      <c r="P226" s="41">
        <f t="shared" si="26"/>
        <v>36.571428571428569</v>
      </c>
      <c r="Q226" s="9" t="s">
        <v>154</v>
      </c>
      <c r="R226" s="11"/>
      <c r="S226" s="12" t="s">
        <v>155</v>
      </c>
      <c r="U226" s="9" t="str">
        <f t="shared" si="28"/>
        <v>Rhagovelia</v>
      </c>
    </row>
    <row r="227" spans="1:21" x14ac:dyDescent="0.25">
      <c r="A227" s="9">
        <v>2</v>
      </c>
      <c r="B227" s="9" t="s">
        <v>48</v>
      </c>
      <c r="C227" s="9" t="s">
        <v>10</v>
      </c>
      <c r="D227" s="29">
        <v>8068450</v>
      </c>
      <c r="E227" s="10">
        <v>42807</v>
      </c>
      <c r="F227" s="9">
        <v>300</v>
      </c>
      <c r="G227" s="9">
        <v>32</v>
      </c>
      <c r="H227" s="9">
        <v>4</v>
      </c>
      <c r="I227" s="9">
        <v>14</v>
      </c>
      <c r="J227" s="9">
        <f t="shared" si="24"/>
        <v>18</v>
      </c>
      <c r="K227" s="9">
        <v>106</v>
      </c>
      <c r="L227" s="9">
        <v>311</v>
      </c>
      <c r="M227" s="41">
        <f t="shared" si="25"/>
        <v>455.11111111111109</v>
      </c>
      <c r="N227" s="9">
        <f t="shared" si="27"/>
        <v>256</v>
      </c>
      <c r="O227" s="9">
        <v>16</v>
      </c>
      <c r="P227" s="41">
        <f t="shared" si="26"/>
        <v>73.142857142857139</v>
      </c>
      <c r="Q227" s="9" t="s">
        <v>154</v>
      </c>
      <c r="R227" s="11"/>
      <c r="S227" s="12" t="s">
        <v>155</v>
      </c>
      <c r="U227" s="9" t="str">
        <f t="shared" si="28"/>
        <v>Rhagovelia</v>
      </c>
    </row>
    <row r="228" spans="1:21" x14ac:dyDescent="0.25">
      <c r="A228" s="9">
        <v>2</v>
      </c>
      <c r="B228" s="9" t="s">
        <v>49</v>
      </c>
      <c r="C228" s="9" t="s">
        <v>10</v>
      </c>
      <c r="D228" s="29">
        <v>8068450</v>
      </c>
      <c r="E228" s="10">
        <v>42807</v>
      </c>
      <c r="F228" s="9">
        <v>100</v>
      </c>
      <c r="G228" s="9">
        <v>32</v>
      </c>
      <c r="H228" s="9">
        <v>4</v>
      </c>
      <c r="I228" s="9">
        <v>14</v>
      </c>
      <c r="J228" s="9">
        <f t="shared" si="24"/>
        <v>18</v>
      </c>
      <c r="K228" s="9">
        <v>106</v>
      </c>
      <c r="L228" s="9">
        <v>311</v>
      </c>
      <c r="M228" s="41">
        <f t="shared" si="25"/>
        <v>455.11111111111109</v>
      </c>
      <c r="N228" s="9">
        <f t="shared" si="27"/>
        <v>256</v>
      </c>
      <c r="O228" s="9">
        <v>21</v>
      </c>
      <c r="P228" s="41">
        <f t="shared" si="26"/>
        <v>96</v>
      </c>
      <c r="Q228" s="9" t="s">
        <v>154</v>
      </c>
      <c r="R228" s="11"/>
      <c r="S228" s="12" t="s">
        <v>155</v>
      </c>
      <c r="U228" s="9" t="str">
        <f t="shared" si="28"/>
        <v>Rhagovelia</v>
      </c>
    </row>
    <row r="229" spans="1:21" x14ac:dyDescent="0.25">
      <c r="A229" s="9">
        <v>1</v>
      </c>
      <c r="B229" s="9" t="s">
        <v>27</v>
      </c>
      <c r="C229" s="9" t="s">
        <v>10</v>
      </c>
      <c r="D229" s="29">
        <v>8068450</v>
      </c>
      <c r="E229" s="10">
        <v>42807</v>
      </c>
      <c r="F229" s="9">
        <v>100</v>
      </c>
      <c r="G229" s="9">
        <v>32</v>
      </c>
      <c r="H229" s="9">
        <v>4</v>
      </c>
      <c r="I229" s="9">
        <v>14</v>
      </c>
      <c r="J229" s="9">
        <f t="shared" si="24"/>
        <v>18</v>
      </c>
      <c r="K229" s="9">
        <v>106</v>
      </c>
      <c r="L229" s="9">
        <v>311</v>
      </c>
      <c r="M229" s="41">
        <f t="shared" si="25"/>
        <v>455.11111111111109</v>
      </c>
      <c r="N229" s="9">
        <f t="shared" si="27"/>
        <v>256</v>
      </c>
      <c r="O229" s="9">
        <v>1</v>
      </c>
      <c r="P229" s="41">
        <f t="shared" si="26"/>
        <v>4.5714285714285712</v>
      </c>
      <c r="Q229" s="9" t="s">
        <v>135</v>
      </c>
      <c r="R229" s="11"/>
      <c r="S229" s="12" t="s">
        <v>307</v>
      </c>
      <c r="U229" s="9" t="str">
        <f t="shared" si="28"/>
        <v>SMICRIDeA</v>
      </c>
    </row>
    <row r="230" spans="1:21" x14ac:dyDescent="0.25">
      <c r="A230" s="9">
        <v>1</v>
      </c>
      <c r="B230" s="9" t="s">
        <v>71</v>
      </c>
      <c r="C230" s="9" t="s">
        <v>10</v>
      </c>
      <c r="D230" s="29">
        <v>8068450</v>
      </c>
      <c r="E230" s="10">
        <v>42807</v>
      </c>
      <c r="F230" s="17">
        <v>300</v>
      </c>
      <c r="G230" s="9">
        <v>32</v>
      </c>
      <c r="H230" s="9">
        <v>4</v>
      </c>
      <c r="I230" s="9">
        <v>14</v>
      </c>
      <c r="J230" s="9">
        <f t="shared" si="24"/>
        <v>18</v>
      </c>
      <c r="K230" s="9">
        <v>106</v>
      </c>
      <c r="L230" s="9">
        <v>311</v>
      </c>
      <c r="M230" s="41">
        <f t="shared" si="25"/>
        <v>455.11111111111109</v>
      </c>
      <c r="N230" s="9">
        <f t="shared" si="27"/>
        <v>256</v>
      </c>
      <c r="O230" s="9">
        <v>1</v>
      </c>
      <c r="P230" s="41">
        <f t="shared" si="26"/>
        <v>4.5714285714285712</v>
      </c>
      <c r="Q230" s="9" t="s">
        <v>207</v>
      </c>
      <c r="R230" s="11"/>
      <c r="S230" s="12" t="s">
        <v>210</v>
      </c>
      <c r="U230" s="9" t="str">
        <f t="shared" si="28"/>
        <v>Stenelmis</v>
      </c>
    </row>
    <row r="231" spans="1:21" x14ac:dyDescent="0.25">
      <c r="A231" s="9">
        <v>3</v>
      </c>
      <c r="B231" s="9" t="s">
        <v>44</v>
      </c>
      <c r="C231" s="9" t="s">
        <v>229</v>
      </c>
      <c r="D231" s="29">
        <v>8177300</v>
      </c>
      <c r="E231" s="10">
        <v>42806</v>
      </c>
      <c r="F231" s="9">
        <v>100</v>
      </c>
      <c r="G231" s="9">
        <v>64</v>
      </c>
      <c r="H231" s="9">
        <v>20</v>
      </c>
      <c r="I231" s="9">
        <v>44</v>
      </c>
      <c r="J231" s="9">
        <f t="shared" si="24"/>
        <v>64</v>
      </c>
      <c r="K231" s="9">
        <v>101</v>
      </c>
      <c r="L231" s="9">
        <v>263</v>
      </c>
      <c r="M231" s="41">
        <f t="shared" si="25"/>
        <v>314</v>
      </c>
      <c r="N231" s="9">
        <f>SUM(O$231:O$270)</f>
        <v>314</v>
      </c>
      <c r="O231" s="9">
        <v>2</v>
      </c>
      <c r="P231" s="41">
        <f t="shared" si="26"/>
        <v>18.285714285714285</v>
      </c>
      <c r="Q231" s="9" t="s">
        <v>171</v>
      </c>
      <c r="R231" s="11"/>
      <c r="S231" s="12" t="s">
        <v>178</v>
      </c>
      <c r="U231" s="9" t="str">
        <f t="shared" si="28"/>
        <v>Ameletus</v>
      </c>
    </row>
    <row r="232" spans="1:21" x14ac:dyDescent="0.25">
      <c r="A232" s="9">
        <v>5</v>
      </c>
      <c r="B232" s="9" t="s">
        <v>25</v>
      </c>
      <c r="C232" s="9" t="s">
        <v>229</v>
      </c>
      <c r="D232" s="29">
        <v>8177300</v>
      </c>
      <c r="E232" s="10">
        <v>42806</v>
      </c>
      <c r="F232" s="9">
        <v>300</v>
      </c>
      <c r="G232" s="9">
        <v>64</v>
      </c>
      <c r="H232" s="9">
        <v>20</v>
      </c>
      <c r="I232" s="9">
        <v>44</v>
      </c>
      <c r="J232" s="9">
        <f t="shared" si="24"/>
        <v>64</v>
      </c>
      <c r="K232" s="9">
        <v>101</v>
      </c>
      <c r="L232" s="9">
        <v>263</v>
      </c>
      <c r="M232" s="41">
        <f t="shared" si="25"/>
        <v>314</v>
      </c>
      <c r="N232" s="9">
        <f t="shared" ref="N232:N270" si="29">SUM(O$231:O$270)</f>
        <v>314</v>
      </c>
      <c r="O232" s="9">
        <v>4</v>
      </c>
      <c r="P232" s="41">
        <f t="shared" si="26"/>
        <v>36.571428571428569</v>
      </c>
      <c r="Q232" s="9" t="s">
        <v>196</v>
      </c>
      <c r="R232" s="11"/>
      <c r="S232" s="12" t="s">
        <v>201</v>
      </c>
      <c r="U232" s="9" t="str">
        <f t="shared" si="28"/>
        <v>Amphiagrion</v>
      </c>
    </row>
    <row r="233" spans="1:21" x14ac:dyDescent="0.25">
      <c r="A233" s="9">
        <v>5</v>
      </c>
      <c r="B233" s="9" t="s">
        <v>48</v>
      </c>
      <c r="C233" s="9" t="s">
        <v>229</v>
      </c>
      <c r="D233" s="29">
        <v>8177300</v>
      </c>
      <c r="E233" s="10">
        <v>42806</v>
      </c>
      <c r="F233" s="9">
        <v>100</v>
      </c>
      <c r="G233" s="9">
        <v>64</v>
      </c>
      <c r="H233" s="9">
        <v>20</v>
      </c>
      <c r="I233" s="9">
        <v>44</v>
      </c>
      <c r="J233" s="9">
        <f t="shared" si="24"/>
        <v>64</v>
      </c>
      <c r="K233" s="9">
        <v>101</v>
      </c>
      <c r="L233" s="9">
        <v>263</v>
      </c>
      <c r="M233" s="41">
        <f t="shared" si="25"/>
        <v>314</v>
      </c>
      <c r="N233" s="9">
        <f t="shared" si="29"/>
        <v>314</v>
      </c>
      <c r="O233" s="9">
        <v>3</v>
      </c>
      <c r="P233" s="41">
        <f t="shared" si="26"/>
        <v>27.428571428571427</v>
      </c>
      <c r="Q233" s="9" t="s">
        <v>196</v>
      </c>
      <c r="R233" s="11"/>
      <c r="S233" s="12" t="s">
        <v>201</v>
      </c>
      <c r="U233" s="9" t="str">
        <f t="shared" si="28"/>
        <v>Amphiagrion</v>
      </c>
    </row>
    <row r="234" spans="1:21" x14ac:dyDescent="0.25">
      <c r="A234" s="9">
        <v>5</v>
      </c>
      <c r="B234" s="9" t="s">
        <v>46</v>
      </c>
      <c r="C234" s="9" t="s">
        <v>229</v>
      </c>
      <c r="D234" s="29">
        <v>8177300</v>
      </c>
      <c r="E234" s="10">
        <v>42806</v>
      </c>
      <c r="F234" s="9">
        <v>100</v>
      </c>
      <c r="G234" s="9">
        <v>64</v>
      </c>
      <c r="H234" s="9">
        <v>20</v>
      </c>
      <c r="I234" s="9">
        <v>44</v>
      </c>
      <c r="J234" s="9">
        <f t="shared" si="24"/>
        <v>64</v>
      </c>
      <c r="K234" s="9">
        <v>101</v>
      </c>
      <c r="L234" s="9">
        <v>263</v>
      </c>
      <c r="M234" s="41">
        <f t="shared" si="25"/>
        <v>314</v>
      </c>
      <c r="N234" s="9">
        <f t="shared" si="29"/>
        <v>314</v>
      </c>
      <c r="O234" s="9">
        <v>5</v>
      </c>
      <c r="P234" s="41">
        <f t="shared" si="26"/>
        <v>45.714285714285708</v>
      </c>
      <c r="Q234" s="9" t="s">
        <v>196</v>
      </c>
      <c r="R234" s="11"/>
      <c r="S234" s="12" t="s">
        <v>200</v>
      </c>
      <c r="U234" s="9" t="str">
        <f t="shared" si="28"/>
        <v>Argia</v>
      </c>
    </row>
    <row r="235" spans="1:21" x14ac:dyDescent="0.25">
      <c r="A235" s="9">
        <v>3</v>
      </c>
      <c r="B235" s="9" t="s">
        <v>48</v>
      </c>
      <c r="C235" s="9" t="s">
        <v>229</v>
      </c>
      <c r="D235" s="29">
        <v>8177300</v>
      </c>
      <c r="E235" s="10">
        <v>42806</v>
      </c>
      <c r="F235" s="9">
        <v>100</v>
      </c>
      <c r="G235" s="9">
        <v>64</v>
      </c>
      <c r="H235" s="9">
        <v>20</v>
      </c>
      <c r="I235" s="9">
        <v>44</v>
      </c>
      <c r="J235" s="9">
        <f t="shared" si="24"/>
        <v>64</v>
      </c>
      <c r="K235" s="9">
        <v>101</v>
      </c>
      <c r="L235" s="9">
        <v>263</v>
      </c>
      <c r="M235" s="41">
        <f t="shared" si="25"/>
        <v>314</v>
      </c>
      <c r="N235" s="9">
        <f t="shared" si="29"/>
        <v>314</v>
      </c>
      <c r="O235" s="9">
        <v>3</v>
      </c>
      <c r="P235" s="41">
        <f t="shared" si="26"/>
        <v>27.428571428571427</v>
      </c>
      <c r="Q235" s="9" t="s">
        <v>171</v>
      </c>
      <c r="R235" s="11"/>
      <c r="S235" s="12" t="s">
        <v>182</v>
      </c>
      <c r="U235" s="9" t="str">
        <f t="shared" si="28"/>
        <v>Baetis</v>
      </c>
    </row>
    <row r="236" spans="1:21" x14ac:dyDescent="0.25">
      <c r="A236" s="9">
        <v>3</v>
      </c>
      <c r="B236" s="9" t="s">
        <v>84</v>
      </c>
      <c r="C236" s="9" t="s">
        <v>229</v>
      </c>
      <c r="D236" s="29">
        <v>8177300</v>
      </c>
      <c r="E236" s="10">
        <v>42806</v>
      </c>
      <c r="F236" s="9">
        <v>300</v>
      </c>
      <c r="G236" s="9">
        <v>64</v>
      </c>
      <c r="H236" s="9">
        <v>20</v>
      </c>
      <c r="I236" s="9">
        <v>44</v>
      </c>
      <c r="J236" s="9">
        <f t="shared" si="24"/>
        <v>64</v>
      </c>
      <c r="K236" s="9">
        <v>101</v>
      </c>
      <c r="L236" s="9">
        <v>263</v>
      </c>
      <c r="M236" s="41">
        <f t="shared" si="25"/>
        <v>314</v>
      </c>
      <c r="N236" s="9">
        <f t="shared" si="29"/>
        <v>314</v>
      </c>
      <c r="O236" s="9">
        <v>5</v>
      </c>
      <c r="P236" s="41">
        <f t="shared" si="26"/>
        <v>45.714285714285708</v>
      </c>
      <c r="Q236" s="9" t="s">
        <v>171</v>
      </c>
      <c r="R236" s="11"/>
      <c r="S236" s="12" t="s">
        <v>174</v>
      </c>
      <c r="U236" s="9" t="str">
        <f t="shared" si="28"/>
        <v>Brachycerus</v>
      </c>
    </row>
    <row r="237" spans="1:21" x14ac:dyDescent="0.25">
      <c r="A237" s="9">
        <v>3</v>
      </c>
      <c r="B237" s="9" t="s">
        <v>72</v>
      </c>
      <c r="C237" s="9" t="s">
        <v>229</v>
      </c>
      <c r="D237" s="29">
        <v>8177300</v>
      </c>
      <c r="E237" s="10">
        <v>42806</v>
      </c>
      <c r="F237" s="9">
        <v>300</v>
      </c>
      <c r="G237" s="9">
        <v>64</v>
      </c>
      <c r="H237" s="9">
        <v>20</v>
      </c>
      <c r="I237" s="9">
        <v>44</v>
      </c>
      <c r="J237" s="9">
        <f t="shared" si="24"/>
        <v>64</v>
      </c>
      <c r="K237" s="9">
        <v>101</v>
      </c>
      <c r="L237" s="9">
        <v>263</v>
      </c>
      <c r="M237" s="41">
        <f t="shared" si="25"/>
        <v>314</v>
      </c>
      <c r="N237" s="9">
        <f t="shared" si="29"/>
        <v>314</v>
      </c>
      <c r="O237" s="9">
        <v>16</v>
      </c>
      <c r="P237" s="41">
        <f t="shared" si="26"/>
        <v>146.28571428571428</v>
      </c>
      <c r="Q237" s="9" t="s">
        <v>171</v>
      </c>
      <c r="R237" s="11"/>
      <c r="S237" s="12" t="s">
        <v>174</v>
      </c>
      <c r="U237" s="9" t="str">
        <f t="shared" si="28"/>
        <v>Brachycerus</v>
      </c>
    </row>
    <row r="238" spans="1:21" x14ac:dyDescent="0.25">
      <c r="A238" s="9">
        <v>3</v>
      </c>
      <c r="B238" s="9" t="s">
        <v>45</v>
      </c>
      <c r="C238" s="9" t="s">
        <v>229</v>
      </c>
      <c r="D238" s="29">
        <v>8177300</v>
      </c>
      <c r="E238" s="10">
        <v>42806</v>
      </c>
      <c r="F238" s="9">
        <v>100</v>
      </c>
      <c r="G238" s="9">
        <v>64</v>
      </c>
      <c r="H238" s="9">
        <v>20</v>
      </c>
      <c r="I238" s="9">
        <v>44</v>
      </c>
      <c r="J238" s="9">
        <f t="shared" si="24"/>
        <v>64</v>
      </c>
      <c r="K238" s="9">
        <v>101</v>
      </c>
      <c r="L238" s="9">
        <v>263</v>
      </c>
      <c r="M238" s="41">
        <f t="shared" si="25"/>
        <v>314</v>
      </c>
      <c r="N238" s="9">
        <f t="shared" si="29"/>
        <v>314</v>
      </c>
      <c r="O238" s="9">
        <v>2</v>
      </c>
      <c r="P238" s="41">
        <f t="shared" si="26"/>
        <v>18.285714285714285</v>
      </c>
      <c r="Q238" s="9" t="s">
        <v>171</v>
      </c>
      <c r="R238" s="11"/>
      <c r="S238" s="12" t="s">
        <v>177</v>
      </c>
      <c r="U238" s="9" t="str">
        <f t="shared" si="28"/>
        <v>Cercobrachys</v>
      </c>
    </row>
    <row r="239" spans="1:21" x14ac:dyDescent="0.25">
      <c r="A239" s="9">
        <v>1</v>
      </c>
      <c r="B239" s="9" t="s">
        <v>48</v>
      </c>
      <c r="C239" s="9" t="s">
        <v>229</v>
      </c>
      <c r="D239" s="29">
        <v>8177300</v>
      </c>
      <c r="E239" s="10">
        <v>42806</v>
      </c>
      <c r="F239" s="9">
        <v>100</v>
      </c>
      <c r="G239" s="9">
        <v>64</v>
      </c>
      <c r="H239" s="9">
        <v>20</v>
      </c>
      <c r="I239" s="9">
        <v>44</v>
      </c>
      <c r="J239" s="9">
        <f t="shared" si="24"/>
        <v>64</v>
      </c>
      <c r="K239" s="9">
        <v>101</v>
      </c>
      <c r="L239" s="9">
        <v>263</v>
      </c>
      <c r="M239" s="41">
        <f t="shared" si="25"/>
        <v>314</v>
      </c>
      <c r="N239" s="9">
        <f t="shared" si="29"/>
        <v>314</v>
      </c>
      <c r="O239" s="9">
        <v>10</v>
      </c>
      <c r="P239" s="41">
        <f t="shared" si="26"/>
        <v>91.428571428571416</v>
      </c>
      <c r="Q239" s="9" t="s">
        <v>135</v>
      </c>
      <c r="R239" s="11"/>
      <c r="S239" s="12" t="s">
        <v>136</v>
      </c>
      <c r="U239" s="9" t="str">
        <f t="shared" si="28"/>
        <v>Cheumatopsyche</v>
      </c>
    </row>
    <row r="240" spans="1:21" x14ac:dyDescent="0.25">
      <c r="A240" s="9">
        <v>6</v>
      </c>
      <c r="B240" s="9" t="s">
        <v>44</v>
      </c>
      <c r="C240" s="9" t="s">
        <v>229</v>
      </c>
      <c r="D240" s="29">
        <v>8177300</v>
      </c>
      <c r="E240" s="10">
        <v>42806</v>
      </c>
      <c r="F240" s="9">
        <v>100</v>
      </c>
      <c r="G240" s="9">
        <v>64</v>
      </c>
      <c r="H240" s="9">
        <v>20</v>
      </c>
      <c r="I240" s="9">
        <v>44</v>
      </c>
      <c r="J240" s="9">
        <f t="shared" si="24"/>
        <v>64</v>
      </c>
      <c r="K240" s="9">
        <v>101</v>
      </c>
      <c r="L240" s="9">
        <v>263</v>
      </c>
      <c r="M240" s="41">
        <f t="shared" si="25"/>
        <v>314</v>
      </c>
      <c r="N240" s="9">
        <f t="shared" si="29"/>
        <v>314</v>
      </c>
      <c r="O240" s="9">
        <v>3</v>
      </c>
      <c r="P240" s="41">
        <f t="shared" si="26"/>
        <v>27.428571428571427</v>
      </c>
      <c r="Q240" s="9" t="s">
        <v>94</v>
      </c>
      <c r="R240" s="11"/>
      <c r="S240" s="12" t="s">
        <v>95</v>
      </c>
      <c r="U240" s="9" t="str">
        <f t="shared" si="28"/>
        <v>Corbicula</v>
      </c>
    </row>
    <row r="241" spans="1:21" x14ac:dyDescent="0.25">
      <c r="A241" s="9">
        <v>7</v>
      </c>
      <c r="B241" s="9" t="s">
        <v>55</v>
      </c>
      <c r="C241" s="9" t="s">
        <v>229</v>
      </c>
      <c r="D241" s="29">
        <v>8177300</v>
      </c>
      <c r="E241" s="10">
        <v>42806</v>
      </c>
      <c r="F241" s="9">
        <v>300</v>
      </c>
      <c r="G241" s="9">
        <v>64</v>
      </c>
      <c r="H241" s="9">
        <v>20</v>
      </c>
      <c r="I241" s="9">
        <v>44</v>
      </c>
      <c r="J241" s="9">
        <f t="shared" si="24"/>
        <v>64</v>
      </c>
      <c r="K241" s="9">
        <v>101</v>
      </c>
      <c r="L241" s="9">
        <v>263</v>
      </c>
      <c r="M241" s="41">
        <f t="shared" si="25"/>
        <v>314</v>
      </c>
      <c r="N241" s="9">
        <f t="shared" si="29"/>
        <v>314</v>
      </c>
      <c r="O241" s="9">
        <v>2</v>
      </c>
      <c r="P241" s="41">
        <f t="shared" si="26"/>
        <v>18.285714285714285</v>
      </c>
      <c r="Q241" s="9" t="s">
        <v>94</v>
      </c>
      <c r="R241" s="11"/>
      <c r="S241" s="12" t="s">
        <v>95</v>
      </c>
      <c r="U241" s="9" t="str">
        <f t="shared" si="28"/>
        <v>Corbicula</v>
      </c>
    </row>
    <row r="242" spans="1:21" x14ac:dyDescent="0.25">
      <c r="A242" s="9">
        <v>3</v>
      </c>
      <c r="B242" s="9" t="s">
        <v>68</v>
      </c>
      <c r="C242" s="9" t="s">
        <v>229</v>
      </c>
      <c r="D242" s="29">
        <v>8177300</v>
      </c>
      <c r="E242" s="10">
        <v>42806</v>
      </c>
      <c r="F242" s="9">
        <v>100</v>
      </c>
      <c r="G242" s="9">
        <v>64</v>
      </c>
      <c r="H242" s="9">
        <v>20</v>
      </c>
      <c r="I242" s="9">
        <v>44</v>
      </c>
      <c r="J242" s="9">
        <f t="shared" si="24"/>
        <v>64</v>
      </c>
      <c r="K242" s="9">
        <v>101</v>
      </c>
      <c r="L242" s="9">
        <v>263</v>
      </c>
      <c r="M242" s="41">
        <f t="shared" si="25"/>
        <v>314</v>
      </c>
      <c r="N242" s="9">
        <f t="shared" si="29"/>
        <v>314</v>
      </c>
      <c r="O242" s="9">
        <v>30</v>
      </c>
      <c r="P242" s="41">
        <f t="shared" si="26"/>
        <v>274.28571428571428</v>
      </c>
      <c r="Q242" s="9" t="s">
        <v>171</v>
      </c>
      <c r="R242" s="11"/>
      <c r="S242" s="12" t="s">
        <v>188</v>
      </c>
      <c r="U242" s="9" t="str">
        <f t="shared" si="28"/>
        <v>Fallceon</v>
      </c>
    </row>
    <row r="243" spans="1:21" x14ac:dyDescent="0.25">
      <c r="A243" s="9">
        <v>3</v>
      </c>
      <c r="B243" s="9" t="s">
        <v>73</v>
      </c>
      <c r="C243" s="9" t="s">
        <v>229</v>
      </c>
      <c r="D243" s="29">
        <v>8177300</v>
      </c>
      <c r="E243" s="10">
        <v>42806</v>
      </c>
      <c r="F243" s="9">
        <v>300</v>
      </c>
      <c r="G243" s="9">
        <v>64</v>
      </c>
      <c r="H243" s="9">
        <v>20</v>
      </c>
      <c r="I243" s="9">
        <v>44</v>
      </c>
      <c r="J243" s="9">
        <f t="shared" si="24"/>
        <v>64</v>
      </c>
      <c r="K243" s="9">
        <v>101</v>
      </c>
      <c r="L243" s="9">
        <v>263</v>
      </c>
      <c r="M243" s="41">
        <f t="shared" si="25"/>
        <v>314</v>
      </c>
      <c r="N243" s="9">
        <f t="shared" si="29"/>
        <v>314</v>
      </c>
      <c r="O243" s="9">
        <v>19</v>
      </c>
      <c r="P243" s="41">
        <f t="shared" si="26"/>
        <v>173.71428571428569</v>
      </c>
      <c r="Q243" s="9" t="s">
        <v>171</v>
      </c>
      <c r="R243" s="11"/>
      <c r="S243" s="12" t="s">
        <v>188</v>
      </c>
      <c r="U243" s="9" t="str">
        <f t="shared" si="28"/>
        <v>Fallceon</v>
      </c>
    </row>
    <row r="244" spans="1:21" x14ac:dyDescent="0.25">
      <c r="A244" s="9">
        <v>3</v>
      </c>
      <c r="B244" s="9" t="s">
        <v>98</v>
      </c>
      <c r="C244" s="9" t="s">
        <v>229</v>
      </c>
      <c r="D244" s="29">
        <v>8177300</v>
      </c>
      <c r="E244" s="10">
        <v>42806</v>
      </c>
      <c r="F244" s="9">
        <v>300</v>
      </c>
      <c r="G244" s="9">
        <v>64</v>
      </c>
      <c r="H244" s="9">
        <v>20</v>
      </c>
      <c r="I244" s="9">
        <v>44</v>
      </c>
      <c r="J244" s="9">
        <f t="shared" si="24"/>
        <v>64</v>
      </c>
      <c r="K244" s="9">
        <v>101</v>
      </c>
      <c r="L244" s="9">
        <v>263</v>
      </c>
      <c r="M244" s="41">
        <f t="shared" si="25"/>
        <v>314</v>
      </c>
      <c r="N244" s="9">
        <f t="shared" si="29"/>
        <v>314</v>
      </c>
      <c r="O244" s="9">
        <v>1</v>
      </c>
      <c r="P244" s="41">
        <f t="shared" si="26"/>
        <v>9.1428571428571423</v>
      </c>
      <c r="Q244" s="9" t="s">
        <v>171</v>
      </c>
      <c r="R244" s="11"/>
      <c r="S244" s="12" t="s">
        <v>297</v>
      </c>
      <c r="U244" s="9" t="str">
        <f t="shared" si="28"/>
        <v>Baetidae</v>
      </c>
    </row>
    <row r="245" spans="1:21" x14ac:dyDescent="0.25">
      <c r="A245" s="9">
        <v>3</v>
      </c>
      <c r="B245" s="9" t="s">
        <v>46</v>
      </c>
      <c r="C245" s="9" t="s">
        <v>229</v>
      </c>
      <c r="D245" s="29">
        <v>8177300</v>
      </c>
      <c r="E245" s="10">
        <v>42806</v>
      </c>
      <c r="F245" s="9">
        <v>100</v>
      </c>
      <c r="G245" s="9">
        <v>64</v>
      </c>
      <c r="H245" s="9">
        <v>20</v>
      </c>
      <c r="I245" s="9">
        <v>44</v>
      </c>
      <c r="J245" s="9">
        <f t="shared" si="24"/>
        <v>64</v>
      </c>
      <c r="K245" s="9">
        <v>101</v>
      </c>
      <c r="L245" s="9">
        <v>263</v>
      </c>
      <c r="M245" s="41">
        <f t="shared" si="25"/>
        <v>314</v>
      </c>
      <c r="N245" s="9">
        <f t="shared" si="29"/>
        <v>314</v>
      </c>
      <c r="O245" s="9">
        <v>1</v>
      </c>
      <c r="P245" s="41">
        <f t="shared" si="26"/>
        <v>9.1428571428571423</v>
      </c>
      <c r="Q245" s="9" t="s">
        <v>171</v>
      </c>
      <c r="R245" s="11"/>
      <c r="S245" s="12" t="s">
        <v>184</v>
      </c>
      <c r="U245" s="9" t="str">
        <f t="shared" si="28"/>
        <v>Farrodes</v>
      </c>
    </row>
    <row r="246" spans="1:21" x14ac:dyDescent="0.25">
      <c r="A246" s="9">
        <v>6</v>
      </c>
      <c r="B246" s="9" t="s">
        <v>45</v>
      </c>
      <c r="C246" s="9" t="s">
        <v>229</v>
      </c>
      <c r="D246" s="29">
        <v>8177300</v>
      </c>
      <c r="E246" s="10">
        <v>42806</v>
      </c>
      <c r="F246" s="9">
        <v>100</v>
      </c>
      <c r="G246" s="9">
        <v>64</v>
      </c>
      <c r="H246" s="9">
        <v>20</v>
      </c>
      <c r="I246" s="9">
        <v>44</v>
      </c>
      <c r="J246" s="9">
        <f t="shared" si="24"/>
        <v>64</v>
      </c>
      <c r="K246" s="9">
        <v>101</v>
      </c>
      <c r="L246" s="9">
        <v>263</v>
      </c>
      <c r="M246" s="41">
        <f t="shared" si="25"/>
        <v>314</v>
      </c>
      <c r="N246" s="9">
        <f t="shared" si="29"/>
        <v>314</v>
      </c>
      <c r="O246" s="9">
        <v>3</v>
      </c>
      <c r="P246" s="41">
        <f t="shared" si="26"/>
        <v>27.428571428571427</v>
      </c>
      <c r="Q246" s="9" t="s">
        <v>109</v>
      </c>
      <c r="R246" s="11"/>
      <c r="S246" s="12" t="s">
        <v>110</v>
      </c>
      <c r="U246" s="9" t="str">
        <f t="shared" si="28"/>
        <v>Helisoma</v>
      </c>
    </row>
    <row r="247" spans="1:21" x14ac:dyDescent="0.25">
      <c r="A247" s="9">
        <v>7</v>
      </c>
      <c r="B247" s="9" t="s">
        <v>56</v>
      </c>
      <c r="C247" s="9" t="s">
        <v>229</v>
      </c>
      <c r="D247" s="29">
        <v>8177300</v>
      </c>
      <c r="E247" s="10">
        <v>42806</v>
      </c>
      <c r="F247" s="9">
        <v>300</v>
      </c>
      <c r="G247" s="9">
        <v>64</v>
      </c>
      <c r="H247" s="9">
        <v>20</v>
      </c>
      <c r="I247" s="9">
        <v>44</v>
      </c>
      <c r="J247" s="9">
        <f t="shared" si="24"/>
        <v>64</v>
      </c>
      <c r="K247" s="9">
        <v>101</v>
      </c>
      <c r="L247" s="9">
        <v>263</v>
      </c>
      <c r="M247" s="41">
        <f t="shared" si="25"/>
        <v>314</v>
      </c>
      <c r="N247" s="9">
        <f t="shared" si="29"/>
        <v>314</v>
      </c>
      <c r="O247" s="9">
        <v>5</v>
      </c>
      <c r="P247" s="41">
        <f t="shared" si="26"/>
        <v>45.714285714285708</v>
      </c>
      <c r="Q247" s="9" t="s">
        <v>109</v>
      </c>
      <c r="R247" s="11"/>
      <c r="S247" s="12" t="s">
        <v>110</v>
      </c>
      <c r="U247" s="9" t="str">
        <f t="shared" si="28"/>
        <v>Helisoma</v>
      </c>
    </row>
    <row r="248" spans="1:21" x14ac:dyDescent="0.25">
      <c r="A248" s="9">
        <v>8</v>
      </c>
      <c r="B248" s="9" t="s">
        <v>51</v>
      </c>
      <c r="C248" s="9" t="s">
        <v>229</v>
      </c>
      <c r="D248" s="29">
        <v>8177300</v>
      </c>
      <c r="E248" s="10">
        <v>42806</v>
      </c>
      <c r="F248" s="9">
        <v>300</v>
      </c>
      <c r="G248" s="9">
        <v>64</v>
      </c>
      <c r="H248" s="9">
        <v>20</v>
      </c>
      <c r="I248" s="9">
        <v>44</v>
      </c>
      <c r="J248" s="9">
        <f t="shared" si="24"/>
        <v>64</v>
      </c>
      <c r="K248" s="9">
        <v>101</v>
      </c>
      <c r="L248" s="9">
        <v>263</v>
      </c>
      <c r="M248" s="41">
        <f t="shared" si="25"/>
        <v>314</v>
      </c>
      <c r="N248" s="9">
        <f t="shared" si="29"/>
        <v>314</v>
      </c>
      <c r="O248" s="9">
        <v>14</v>
      </c>
      <c r="P248" s="41">
        <f t="shared" si="26"/>
        <v>127.99999999999999</v>
      </c>
      <c r="Q248" s="12" t="s">
        <v>11</v>
      </c>
      <c r="R248" s="13"/>
      <c r="S248" s="12" t="s">
        <v>12</v>
      </c>
      <c r="U248" s="9" t="str">
        <f t="shared" ref="U248:U269" si="30">_xlfn.TEXTJOIN(" ",TRUE,S248,T248)</f>
        <v>Hyalella</v>
      </c>
    </row>
    <row r="249" spans="1:21" x14ac:dyDescent="0.25">
      <c r="A249" s="9">
        <v>8</v>
      </c>
      <c r="B249" s="9" t="s">
        <v>65</v>
      </c>
      <c r="C249" s="9" t="s">
        <v>229</v>
      </c>
      <c r="D249" s="29">
        <v>8177300</v>
      </c>
      <c r="E249" s="10">
        <v>42806</v>
      </c>
      <c r="F249" s="9">
        <v>100</v>
      </c>
      <c r="G249" s="9">
        <v>64</v>
      </c>
      <c r="H249" s="9">
        <v>20</v>
      </c>
      <c r="I249" s="9">
        <v>44</v>
      </c>
      <c r="J249" s="9">
        <f t="shared" si="24"/>
        <v>64</v>
      </c>
      <c r="K249" s="9">
        <v>101</v>
      </c>
      <c r="L249" s="9">
        <v>263</v>
      </c>
      <c r="M249" s="41">
        <f t="shared" si="25"/>
        <v>314</v>
      </c>
      <c r="N249" s="9">
        <f t="shared" si="29"/>
        <v>314</v>
      </c>
      <c r="O249" s="9">
        <v>13</v>
      </c>
      <c r="P249" s="41">
        <f t="shared" si="26"/>
        <v>118.85714285714285</v>
      </c>
      <c r="Q249" s="12" t="s">
        <v>11</v>
      </c>
      <c r="R249" s="13"/>
      <c r="S249" s="12" t="s">
        <v>12</v>
      </c>
      <c r="U249" s="9" t="str">
        <f t="shared" si="30"/>
        <v>Hyalella</v>
      </c>
    </row>
    <row r="250" spans="1:21" x14ac:dyDescent="0.25">
      <c r="A250" s="9">
        <v>1</v>
      </c>
      <c r="B250" s="9" t="s">
        <v>97</v>
      </c>
      <c r="C250" s="9" t="s">
        <v>229</v>
      </c>
      <c r="D250" s="29">
        <v>8177300</v>
      </c>
      <c r="E250" s="10">
        <v>42806</v>
      </c>
      <c r="F250" s="9">
        <v>100</v>
      </c>
      <c r="G250" s="9">
        <v>64</v>
      </c>
      <c r="H250" s="9">
        <v>20</v>
      </c>
      <c r="I250" s="9">
        <v>44</v>
      </c>
      <c r="J250" s="9">
        <f t="shared" si="24"/>
        <v>64</v>
      </c>
      <c r="K250" s="9">
        <v>101</v>
      </c>
      <c r="L250" s="9">
        <v>263</v>
      </c>
      <c r="M250" s="41">
        <f t="shared" si="25"/>
        <v>314</v>
      </c>
      <c r="N250" s="9">
        <f t="shared" si="29"/>
        <v>314</v>
      </c>
      <c r="O250" s="9">
        <v>1</v>
      </c>
      <c r="P250" s="41">
        <f t="shared" si="26"/>
        <v>9.1428571428571423</v>
      </c>
      <c r="Q250" s="9" t="s">
        <v>207</v>
      </c>
      <c r="R250" s="11"/>
      <c r="S250" s="12" t="s">
        <v>217</v>
      </c>
      <c r="U250" s="9" t="str">
        <f t="shared" si="30"/>
        <v>Hydraena</v>
      </c>
    </row>
    <row r="251" spans="1:21" x14ac:dyDescent="0.25">
      <c r="A251" s="9">
        <v>3</v>
      </c>
      <c r="B251" s="9" t="s">
        <v>71</v>
      </c>
      <c r="C251" s="9" t="s">
        <v>229</v>
      </c>
      <c r="D251" s="29">
        <v>8177300</v>
      </c>
      <c r="E251" s="10">
        <v>42806</v>
      </c>
      <c r="F251" s="9">
        <v>300</v>
      </c>
      <c r="G251" s="9">
        <v>64</v>
      </c>
      <c r="H251" s="9">
        <v>20</v>
      </c>
      <c r="I251" s="9">
        <v>44</v>
      </c>
      <c r="J251" s="9">
        <f t="shared" si="24"/>
        <v>64</v>
      </c>
      <c r="K251" s="9">
        <v>101</v>
      </c>
      <c r="L251" s="9">
        <v>263</v>
      </c>
      <c r="M251" s="41">
        <f t="shared" si="25"/>
        <v>314</v>
      </c>
      <c r="N251" s="9">
        <f t="shared" si="29"/>
        <v>314</v>
      </c>
      <c r="O251" s="9">
        <v>2</v>
      </c>
      <c r="P251" s="41">
        <f t="shared" si="26"/>
        <v>18.285714285714285</v>
      </c>
      <c r="Q251" s="9" t="s">
        <v>171</v>
      </c>
      <c r="R251" s="11"/>
      <c r="S251" s="12" t="s">
        <v>191</v>
      </c>
      <c r="U251" s="9" t="str">
        <f t="shared" si="30"/>
        <v>Leptohyphes</v>
      </c>
    </row>
    <row r="252" spans="1:21" x14ac:dyDescent="0.25">
      <c r="A252" s="9">
        <v>2</v>
      </c>
      <c r="B252" s="9" t="s">
        <v>44</v>
      </c>
      <c r="C252" s="9" t="s">
        <v>229</v>
      </c>
      <c r="D252" s="29">
        <v>8177300</v>
      </c>
      <c r="E252" s="10">
        <v>42806</v>
      </c>
      <c r="F252" s="9">
        <v>100</v>
      </c>
      <c r="G252" s="9">
        <v>64</v>
      </c>
      <c r="H252" s="9">
        <v>20</v>
      </c>
      <c r="I252" s="9">
        <v>44</v>
      </c>
      <c r="J252" s="9">
        <f t="shared" si="24"/>
        <v>64</v>
      </c>
      <c r="K252" s="9">
        <v>101</v>
      </c>
      <c r="L252" s="9">
        <v>263</v>
      </c>
      <c r="M252" s="41">
        <f t="shared" si="25"/>
        <v>314</v>
      </c>
      <c r="N252" s="9">
        <f t="shared" si="29"/>
        <v>314</v>
      </c>
      <c r="O252" s="9">
        <v>1</v>
      </c>
      <c r="P252" s="41">
        <f t="shared" si="26"/>
        <v>9.1428571428571423</v>
      </c>
      <c r="Q252" s="9" t="s">
        <v>154</v>
      </c>
      <c r="R252" s="11"/>
      <c r="S252" s="12" t="s">
        <v>167</v>
      </c>
      <c r="U252" s="9" t="str">
        <f t="shared" si="30"/>
        <v>Limnoporus</v>
      </c>
    </row>
    <row r="253" spans="1:21" x14ac:dyDescent="0.25">
      <c r="A253" s="9">
        <v>2</v>
      </c>
      <c r="B253" s="9" t="s">
        <v>54</v>
      </c>
      <c r="C253" s="9" t="s">
        <v>229</v>
      </c>
      <c r="D253" s="29">
        <v>8177300</v>
      </c>
      <c r="E253" s="10">
        <v>42806</v>
      </c>
      <c r="F253" s="9">
        <v>300</v>
      </c>
      <c r="G253" s="9">
        <v>64</v>
      </c>
      <c r="H253" s="9">
        <v>20</v>
      </c>
      <c r="I253" s="9">
        <v>44</v>
      </c>
      <c r="J253" s="9">
        <f t="shared" si="24"/>
        <v>64</v>
      </c>
      <c r="K253" s="9">
        <v>101</v>
      </c>
      <c r="L253" s="9">
        <v>263</v>
      </c>
      <c r="M253" s="41">
        <f t="shared" si="25"/>
        <v>314</v>
      </c>
      <c r="N253" s="9">
        <f t="shared" si="29"/>
        <v>314</v>
      </c>
      <c r="O253" s="9">
        <v>1</v>
      </c>
      <c r="P253" s="41">
        <f t="shared" si="26"/>
        <v>9.1428571428571423</v>
      </c>
      <c r="Q253" s="9" t="s">
        <v>154</v>
      </c>
      <c r="R253" s="11"/>
      <c r="S253" s="12" t="s">
        <v>167</v>
      </c>
      <c r="U253" s="9" t="str">
        <f t="shared" si="30"/>
        <v>Limnoporus</v>
      </c>
    </row>
    <row r="254" spans="1:21" x14ac:dyDescent="0.25">
      <c r="A254" s="9">
        <v>2</v>
      </c>
      <c r="B254" s="9" t="s">
        <v>56</v>
      </c>
      <c r="C254" s="9" t="s">
        <v>229</v>
      </c>
      <c r="D254" s="29">
        <v>8177300</v>
      </c>
      <c r="E254" s="10">
        <v>42806</v>
      </c>
      <c r="F254" s="9">
        <v>300</v>
      </c>
      <c r="G254" s="9">
        <v>64</v>
      </c>
      <c r="H254" s="9">
        <v>20</v>
      </c>
      <c r="I254" s="9">
        <v>44</v>
      </c>
      <c r="J254" s="9">
        <f t="shared" si="24"/>
        <v>64</v>
      </c>
      <c r="K254" s="9">
        <v>101</v>
      </c>
      <c r="L254" s="9">
        <v>263</v>
      </c>
      <c r="M254" s="41">
        <f t="shared" si="25"/>
        <v>314</v>
      </c>
      <c r="N254" s="9">
        <f t="shared" si="29"/>
        <v>314</v>
      </c>
      <c r="O254" s="9">
        <v>1</v>
      </c>
      <c r="P254" s="41">
        <f t="shared" si="26"/>
        <v>9.1428571428571423</v>
      </c>
      <c r="Q254" s="9" t="s">
        <v>154</v>
      </c>
      <c r="R254" s="11"/>
      <c r="S254" s="12" t="s">
        <v>167</v>
      </c>
      <c r="U254" s="9" t="str">
        <f t="shared" si="30"/>
        <v>Limnoporus</v>
      </c>
    </row>
    <row r="255" spans="1:21" x14ac:dyDescent="0.25">
      <c r="A255" s="9">
        <v>6</v>
      </c>
      <c r="B255" s="9" t="s">
        <v>43</v>
      </c>
      <c r="C255" s="9" t="s">
        <v>229</v>
      </c>
      <c r="D255" s="29">
        <v>8177300</v>
      </c>
      <c r="E255" s="10">
        <v>42806</v>
      </c>
      <c r="F255" s="9">
        <v>100</v>
      </c>
      <c r="G255" s="9">
        <v>64</v>
      </c>
      <c r="H255" s="9">
        <v>20</v>
      </c>
      <c r="I255" s="9">
        <v>44</v>
      </c>
      <c r="J255" s="9">
        <f t="shared" si="24"/>
        <v>64</v>
      </c>
      <c r="K255" s="9">
        <v>101</v>
      </c>
      <c r="L255" s="9">
        <v>263</v>
      </c>
      <c r="M255" s="41">
        <f t="shared" si="25"/>
        <v>314</v>
      </c>
      <c r="N255" s="9">
        <f t="shared" si="29"/>
        <v>314</v>
      </c>
      <c r="O255" s="9">
        <v>24</v>
      </c>
      <c r="P255" s="41">
        <f t="shared" si="26"/>
        <v>219.42857142857142</v>
      </c>
      <c r="Q255" s="9" t="s">
        <v>115</v>
      </c>
      <c r="R255" s="11"/>
      <c r="S255" s="12" t="s">
        <v>116</v>
      </c>
      <c r="T255" s="12" t="s">
        <v>249</v>
      </c>
      <c r="U255" s="9" t="str">
        <f t="shared" si="30"/>
        <v>Melanoides tuberculata</v>
      </c>
    </row>
    <row r="256" spans="1:21" x14ac:dyDescent="0.25">
      <c r="A256" s="9">
        <v>7</v>
      </c>
      <c r="B256" s="9" t="s">
        <v>52</v>
      </c>
      <c r="C256" s="9" t="s">
        <v>229</v>
      </c>
      <c r="D256" s="29">
        <v>8177300</v>
      </c>
      <c r="E256" s="10">
        <v>42806</v>
      </c>
      <c r="F256" s="9">
        <v>300</v>
      </c>
      <c r="G256" s="9">
        <v>64</v>
      </c>
      <c r="H256" s="9">
        <v>20</v>
      </c>
      <c r="I256" s="9">
        <v>44</v>
      </c>
      <c r="J256" s="9">
        <f t="shared" si="24"/>
        <v>64</v>
      </c>
      <c r="K256" s="9">
        <v>101</v>
      </c>
      <c r="L256" s="9">
        <v>263</v>
      </c>
      <c r="M256" s="41">
        <f t="shared" si="25"/>
        <v>314</v>
      </c>
      <c r="N256" s="9">
        <f t="shared" si="29"/>
        <v>314</v>
      </c>
      <c r="O256" s="9">
        <v>37</v>
      </c>
      <c r="P256" s="41">
        <f t="shared" si="26"/>
        <v>338.28571428571428</v>
      </c>
      <c r="Q256" s="9" t="s">
        <v>115</v>
      </c>
      <c r="R256" s="11"/>
      <c r="S256" s="12" t="s">
        <v>116</v>
      </c>
      <c r="T256" s="12" t="s">
        <v>249</v>
      </c>
      <c r="U256" s="9" t="str">
        <f t="shared" si="30"/>
        <v>Melanoides tuberculata</v>
      </c>
    </row>
    <row r="257" spans="1:21" x14ac:dyDescent="0.25">
      <c r="A257" s="9">
        <v>1</v>
      </c>
      <c r="B257" s="9" t="s">
        <v>45</v>
      </c>
      <c r="C257" s="9" t="s">
        <v>229</v>
      </c>
      <c r="D257" s="29">
        <v>8177300</v>
      </c>
      <c r="E257" s="10">
        <v>42806</v>
      </c>
      <c r="F257" s="9">
        <v>100</v>
      </c>
      <c r="G257" s="9">
        <v>64</v>
      </c>
      <c r="H257" s="9">
        <v>20</v>
      </c>
      <c r="I257" s="9">
        <v>44</v>
      </c>
      <c r="J257" s="9">
        <f t="shared" si="24"/>
        <v>64</v>
      </c>
      <c r="K257" s="9">
        <v>101</v>
      </c>
      <c r="L257" s="9">
        <v>263</v>
      </c>
      <c r="M257" s="41">
        <f t="shared" si="25"/>
        <v>314</v>
      </c>
      <c r="N257" s="9">
        <f t="shared" si="29"/>
        <v>314</v>
      </c>
      <c r="O257" s="9">
        <v>4</v>
      </c>
      <c r="P257" s="41">
        <f t="shared" si="26"/>
        <v>36.571428571428569</v>
      </c>
      <c r="Q257" s="9" t="s">
        <v>135</v>
      </c>
      <c r="R257" s="11"/>
      <c r="S257" s="12" t="s">
        <v>146</v>
      </c>
      <c r="U257" s="9" t="str">
        <f t="shared" si="30"/>
        <v>Metrichia</v>
      </c>
    </row>
    <row r="258" spans="1:21" x14ac:dyDescent="0.25">
      <c r="A258" s="9">
        <v>1</v>
      </c>
      <c r="B258" s="9" t="s">
        <v>44</v>
      </c>
      <c r="C258" s="9" t="s">
        <v>229</v>
      </c>
      <c r="D258" s="29">
        <v>8177300</v>
      </c>
      <c r="E258" s="10">
        <v>42806</v>
      </c>
      <c r="F258" s="9">
        <v>300</v>
      </c>
      <c r="G258" s="9">
        <v>64</v>
      </c>
      <c r="H258" s="9">
        <v>20</v>
      </c>
      <c r="I258" s="9">
        <v>44</v>
      </c>
      <c r="J258" s="9">
        <f t="shared" si="24"/>
        <v>64</v>
      </c>
      <c r="K258" s="9">
        <v>101</v>
      </c>
      <c r="L258" s="9">
        <v>263</v>
      </c>
      <c r="M258" s="41">
        <f t="shared" si="25"/>
        <v>314</v>
      </c>
      <c r="N258" s="9">
        <f t="shared" si="29"/>
        <v>314</v>
      </c>
      <c r="O258" s="9">
        <v>4</v>
      </c>
      <c r="P258" s="41">
        <f t="shared" si="26"/>
        <v>36.571428571428569</v>
      </c>
      <c r="Q258" s="9" t="s">
        <v>135</v>
      </c>
      <c r="R258" s="11"/>
      <c r="S258" s="12" t="s">
        <v>303</v>
      </c>
      <c r="U258" s="9" t="str">
        <f t="shared" si="30"/>
        <v>METRICA</v>
      </c>
    </row>
    <row r="259" spans="1:21" x14ac:dyDescent="0.25">
      <c r="A259" s="9">
        <v>2</v>
      </c>
      <c r="B259" s="9" t="s">
        <v>57</v>
      </c>
      <c r="C259" s="9" t="s">
        <v>229</v>
      </c>
      <c r="D259" s="29">
        <v>8177300</v>
      </c>
      <c r="E259" s="10">
        <v>42806</v>
      </c>
      <c r="F259" s="9">
        <v>300</v>
      </c>
      <c r="G259" s="9">
        <v>64</v>
      </c>
      <c r="H259" s="9">
        <v>20</v>
      </c>
      <c r="I259" s="9">
        <v>44</v>
      </c>
      <c r="J259" s="9">
        <f t="shared" ref="J259:J320" si="31">I259+H259</f>
        <v>64</v>
      </c>
      <c r="K259" s="9">
        <v>101</v>
      </c>
      <c r="L259" s="9">
        <v>263</v>
      </c>
      <c r="M259" s="41">
        <f t="shared" ref="M259:M320" si="32">G259*N259/J259</f>
        <v>314</v>
      </c>
      <c r="N259" s="9">
        <f t="shared" si="29"/>
        <v>314</v>
      </c>
      <c r="O259" s="9">
        <v>1</v>
      </c>
      <c r="P259" s="41">
        <f t="shared" ref="P259:P320" si="33">(G259*N259/7)*(O259/N259)</f>
        <v>9.1428571428571423</v>
      </c>
      <c r="Q259" s="9" t="s">
        <v>154</v>
      </c>
      <c r="R259" s="11"/>
      <c r="S259" s="12" t="s">
        <v>170</v>
      </c>
      <c r="U259" s="9" t="str">
        <f t="shared" si="30"/>
        <v>Microvelia</v>
      </c>
    </row>
    <row r="260" spans="1:21" x14ac:dyDescent="0.25">
      <c r="A260" s="9">
        <v>2</v>
      </c>
      <c r="B260" s="9" t="s">
        <v>46</v>
      </c>
      <c r="C260" s="9" t="s">
        <v>229</v>
      </c>
      <c r="D260" s="29">
        <v>8177300</v>
      </c>
      <c r="E260" s="10">
        <v>42806</v>
      </c>
      <c r="F260" s="9">
        <v>100</v>
      </c>
      <c r="G260" s="9">
        <v>64</v>
      </c>
      <c r="H260" s="9">
        <v>20</v>
      </c>
      <c r="I260" s="9">
        <v>44</v>
      </c>
      <c r="J260" s="9">
        <f t="shared" si="31"/>
        <v>64</v>
      </c>
      <c r="K260" s="9">
        <v>101</v>
      </c>
      <c r="L260" s="9">
        <v>263</v>
      </c>
      <c r="M260" s="41">
        <f t="shared" si="32"/>
        <v>314</v>
      </c>
      <c r="N260" s="9">
        <f t="shared" si="29"/>
        <v>314</v>
      </c>
      <c r="O260" s="9">
        <v>1</v>
      </c>
      <c r="P260" s="41">
        <f t="shared" si="33"/>
        <v>9.1428571428571423</v>
      </c>
      <c r="Q260" s="9" t="s">
        <v>154</v>
      </c>
      <c r="R260" s="11"/>
      <c r="S260" s="12" t="s">
        <v>162</v>
      </c>
      <c r="U260" s="9" t="str">
        <f t="shared" si="30"/>
        <v>Neoplea</v>
      </c>
    </row>
    <row r="261" spans="1:21" x14ac:dyDescent="0.25">
      <c r="A261" s="9">
        <v>8</v>
      </c>
      <c r="B261" s="9" t="s">
        <v>49</v>
      </c>
      <c r="C261" s="9" t="s">
        <v>229</v>
      </c>
      <c r="D261" s="29">
        <v>8177300</v>
      </c>
      <c r="E261" s="10">
        <v>42806</v>
      </c>
      <c r="F261" s="9">
        <v>300</v>
      </c>
      <c r="G261" s="9">
        <v>64</v>
      </c>
      <c r="H261" s="9">
        <v>20</v>
      </c>
      <c r="I261" s="9">
        <v>44</v>
      </c>
      <c r="J261" s="9">
        <f t="shared" si="31"/>
        <v>64</v>
      </c>
      <c r="K261" s="9">
        <v>101</v>
      </c>
      <c r="L261" s="9">
        <v>263</v>
      </c>
      <c r="M261" s="41">
        <f t="shared" si="32"/>
        <v>314</v>
      </c>
      <c r="N261" s="9">
        <f t="shared" si="29"/>
        <v>314</v>
      </c>
      <c r="O261" s="9">
        <v>3</v>
      </c>
      <c r="P261" s="41">
        <f t="shared" si="33"/>
        <v>27.428571428571427</v>
      </c>
      <c r="Q261" s="12" t="s">
        <v>14</v>
      </c>
      <c r="R261" s="13"/>
      <c r="S261" s="12" t="s">
        <v>15</v>
      </c>
      <c r="T261" s="12" t="s">
        <v>245</v>
      </c>
      <c r="U261" s="9" t="str">
        <f t="shared" si="30"/>
        <v>Palaemonetes kadiakensis</v>
      </c>
    </row>
    <row r="262" spans="1:21" x14ac:dyDescent="0.25">
      <c r="A262" s="9">
        <v>6</v>
      </c>
      <c r="B262" s="9" t="s">
        <v>41</v>
      </c>
      <c r="C262" s="9" t="s">
        <v>229</v>
      </c>
      <c r="D262" s="29">
        <v>8177300</v>
      </c>
      <c r="E262" s="10">
        <v>42806</v>
      </c>
      <c r="F262" s="9">
        <v>100</v>
      </c>
      <c r="G262" s="9">
        <v>64</v>
      </c>
      <c r="H262" s="9">
        <v>20</v>
      </c>
      <c r="I262" s="9">
        <v>44</v>
      </c>
      <c r="J262" s="9">
        <f t="shared" si="31"/>
        <v>64</v>
      </c>
      <c r="K262" s="9">
        <v>101</v>
      </c>
      <c r="L262" s="9">
        <v>263</v>
      </c>
      <c r="M262" s="41">
        <f t="shared" si="32"/>
        <v>314</v>
      </c>
      <c r="N262" s="9">
        <f t="shared" si="29"/>
        <v>314</v>
      </c>
      <c r="O262" s="9">
        <v>4</v>
      </c>
      <c r="P262" s="41">
        <f t="shared" si="33"/>
        <v>36.571428571428569</v>
      </c>
      <c r="Q262" s="12" t="s">
        <v>242</v>
      </c>
      <c r="R262" s="11" t="s">
        <v>234</v>
      </c>
      <c r="S262" s="12" t="s">
        <v>120</v>
      </c>
      <c r="U262" s="9" t="str">
        <f t="shared" si="30"/>
        <v>Physa</v>
      </c>
    </row>
    <row r="263" spans="1:21" x14ac:dyDescent="0.25">
      <c r="A263" s="9">
        <v>7</v>
      </c>
      <c r="B263" s="9" t="s">
        <v>53</v>
      </c>
      <c r="C263" s="9" t="s">
        <v>229</v>
      </c>
      <c r="D263" s="29">
        <v>8177300</v>
      </c>
      <c r="E263" s="10">
        <v>42806</v>
      </c>
      <c r="F263" s="9">
        <v>300</v>
      </c>
      <c r="G263" s="9">
        <v>64</v>
      </c>
      <c r="H263" s="9">
        <v>20</v>
      </c>
      <c r="I263" s="9">
        <v>44</v>
      </c>
      <c r="J263" s="9">
        <f t="shared" si="31"/>
        <v>64</v>
      </c>
      <c r="K263" s="9">
        <v>101</v>
      </c>
      <c r="L263" s="9">
        <v>263</v>
      </c>
      <c r="M263" s="41">
        <f t="shared" si="32"/>
        <v>314</v>
      </c>
      <c r="N263" s="9">
        <f t="shared" si="29"/>
        <v>314</v>
      </c>
      <c r="O263" s="9">
        <v>1</v>
      </c>
      <c r="P263" s="41">
        <f t="shared" si="33"/>
        <v>9.1428571428571423</v>
      </c>
      <c r="Q263" s="12" t="s">
        <v>242</v>
      </c>
      <c r="R263" s="11" t="s">
        <v>234</v>
      </c>
      <c r="S263" s="12" t="s">
        <v>120</v>
      </c>
      <c r="U263" s="9" t="str">
        <f t="shared" si="30"/>
        <v>Physa</v>
      </c>
    </row>
    <row r="264" spans="1:21" x14ac:dyDescent="0.25">
      <c r="A264" s="9">
        <v>7</v>
      </c>
      <c r="B264" s="9" t="s">
        <v>54</v>
      </c>
      <c r="C264" s="9" t="s">
        <v>229</v>
      </c>
      <c r="D264" s="29">
        <v>8177300</v>
      </c>
      <c r="E264" s="10">
        <v>42806</v>
      </c>
      <c r="F264" s="9">
        <v>300</v>
      </c>
      <c r="G264" s="9">
        <v>64</v>
      </c>
      <c r="H264" s="9">
        <v>20</v>
      </c>
      <c r="I264" s="9">
        <v>44</v>
      </c>
      <c r="J264" s="9">
        <f t="shared" si="31"/>
        <v>64</v>
      </c>
      <c r="K264" s="9">
        <v>101</v>
      </c>
      <c r="L264" s="9">
        <v>263</v>
      </c>
      <c r="M264" s="41">
        <f t="shared" si="32"/>
        <v>314</v>
      </c>
      <c r="N264" s="9">
        <f t="shared" si="29"/>
        <v>314</v>
      </c>
      <c r="O264" s="9">
        <v>14</v>
      </c>
      <c r="P264" s="41">
        <f t="shared" si="33"/>
        <v>127.99999999999999</v>
      </c>
      <c r="Q264" s="12" t="s">
        <v>242</v>
      </c>
      <c r="R264" s="11" t="s">
        <v>234</v>
      </c>
      <c r="S264" s="12" t="s">
        <v>123</v>
      </c>
      <c r="T264" s="12" t="s">
        <v>251</v>
      </c>
      <c r="U264" s="9" t="str">
        <f t="shared" si="30"/>
        <v>Physella virgata</v>
      </c>
    </row>
    <row r="265" spans="1:21" x14ac:dyDescent="0.25">
      <c r="A265" s="9">
        <v>3</v>
      </c>
      <c r="B265" s="9" t="s">
        <v>75</v>
      </c>
      <c r="C265" s="9" t="s">
        <v>229</v>
      </c>
      <c r="D265" s="29">
        <v>8177300</v>
      </c>
      <c r="E265" s="10">
        <v>42806</v>
      </c>
      <c r="F265" s="9">
        <v>300</v>
      </c>
      <c r="G265" s="9">
        <v>64</v>
      </c>
      <c r="H265" s="9">
        <v>20</v>
      </c>
      <c r="I265" s="9">
        <v>44</v>
      </c>
      <c r="J265" s="9">
        <f t="shared" si="31"/>
        <v>64</v>
      </c>
      <c r="K265" s="9">
        <v>101</v>
      </c>
      <c r="L265" s="9">
        <v>263</v>
      </c>
      <c r="M265" s="41">
        <f t="shared" si="32"/>
        <v>314</v>
      </c>
      <c r="N265" s="9">
        <f t="shared" si="29"/>
        <v>314</v>
      </c>
      <c r="O265" s="9">
        <v>8</v>
      </c>
      <c r="P265" s="41">
        <f t="shared" si="33"/>
        <v>73.142857142857139</v>
      </c>
      <c r="Q265" s="9" t="s">
        <v>171</v>
      </c>
      <c r="R265" s="11"/>
      <c r="S265" s="12" t="s">
        <v>296</v>
      </c>
      <c r="U265" s="9" t="str">
        <f t="shared" si="30"/>
        <v>Plauditus</v>
      </c>
    </row>
    <row r="266" spans="1:21" x14ac:dyDescent="0.25">
      <c r="A266" s="9">
        <v>3</v>
      </c>
      <c r="B266" s="9" t="s">
        <v>69</v>
      </c>
      <c r="C266" s="9" t="s">
        <v>229</v>
      </c>
      <c r="D266" s="29">
        <v>8177300</v>
      </c>
      <c r="E266" s="10">
        <v>42806</v>
      </c>
      <c r="F266" s="9">
        <v>300</v>
      </c>
      <c r="G266" s="9">
        <v>64</v>
      </c>
      <c r="H266" s="9">
        <v>20</v>
      </c>
      <c r="I266" s="9">
        <v>44</v>
      </c>
      <c r="J266" s="9">
        <f t="shared" si="31"/>
        <v>64</v>
      </c>
      <c r="K266" s="9">
        <v>101</v>
      </c>
      <c r="L266" s="9">
        <v>263</v>
      </c>
      <c r="M266" s="41">
        <f t="shared" si="32"/>
        <v>314</v>
      </c>
      <c r="N266" s="9">
        <f t="shared" si="29"/>
        <v>314</v>
      </c>
      <c r="O266" s="9">
        <v>60</v>
      </c>
      <c r="P266" s="41">
        <f t="shared" si="33"/>
        <v>548.57142857142856</v>
      </c>
      <c r="Q266" s="9" t="s">
        <v>171</v>
      </c>
      <c r="R266" s="11"/>
      <c r="S266" s="12" t="s">
        <v>190</v>
      </c>
      <c r="U266" s="9" t="str">
        <f t="shared" si="30"/>
        <v>Pseudocloeon</v>
      </c>
    </row>
    <row r="267" spans="1:21" x14ac:dyDescent="0.25">
      <c r="A267" s="9">
        <v>7</v>
      </c>
      <c r="B267" s="9" t="s">
        <v>57</v>
      </c>
      <c r="C267" s="9" t="s">
        <v>229</v>
      </c>
      <c r="D267" s="29">
        <v>8177300</v>
      </c>
      <c r="E267" s="10">
        <v>42806</v>
      </c>
      <c r="F267" s="9">
        <v>300</v>
      </c>
      <c r="G267" s="9">
        <v>64</v>
      </c>
      <c r="H267" s="9">
        <v>20</v>
      </c>
      <c r="I267" s="9">
        <v>44</v>
      </c>
      <c r="J267" s="9">
        <f t="shared" si="31"/>
        <v>64</v>
      </c>
      <c r="K267" s="9">
        <v>101</v>
      </c>
      <c r="L267" s="9">
        <v>263</v>
      </c>
      <c r="M267" s="41">
        <f t="shared" si="32"/>
        <v>314</v>
      </c>
      <c r="N267" s="9">
        <f t="shared" si="29"/>
        <v>314</v>
      </c>
      <c r="O267" s="9">
        <v>1</v>
      </c>
      <c r="P267" s="41">
        <f t="shared" si="33"/>
        <v>9.1428571428571423</v>
      </c>
      <c r="Q267" s="12" t="s">
        <v>242</v>
      </c>
      <c r="R267" s="11" t="s">
        <v>240</v>
      </c>
      <c r="S267" s="12" t="s">
        <v>131</v>
      </c>
      <c r="T267" s="12" t="s">
        <v>254</v>
      </c>
      <c r="U267" s="9" t="str">
        <f t="shared" si="30"/>
        <v>Strobilops texasiana</v>
      </c>
    </row>
    <row r="268" spans="1:21" x14ac:dyDescent="0.25">
      <c r="A268" s="9">
        <v>2</v>
      </c>
      <c r="B268" s="9" t="s">
        <v>45</v>
      </c>
      <c r="C268" s="9" t="s">
        <v>229</v>
      </c>
      <c r="D268" s="29">
        <v>8177300</v>
      </c>
      <c r="E268" s="10">
        <v>42806</v>
      </c>
      <c r="F268" s="9">
        <v>100</v>
      </c>
      <c r="G268" s="9">
        <v>64</v>
      </c>
      <c r="H268" s="9">
        <v>20</v>
      </c>
      <c r="I268" s="9">
        <v>44</v>
      </c>
      <c r="J268" s="9">
        <f t="shared" si="31"/>
        <v>64</v>
      </c>
      <c r="K268" s="9">
        <v>101</v>
      </c>
      <c r="L268" s="9">
        <v>263</v>
      </c>
      <c r="M268" s="41">
        <f t="shared" si="32"/>
        <v>314</v>
      </c>
      <c r="N268" s="9">
        <f t="shared" si="29"/>
        <v>314</v>
      </c>
      <c r="O268" s="9">
        <v>2</v>
      </c>
      <c r="P268" s="41">
        <f t="shared" si="33"/>
        <v>18.285714285714285</v>
      </c>
      <c r="Q268" s="9" t="s">
        <v>154</v>
      </c>
      <c r="R268" s="11"/>
      <c r="S268" s="12" t="s">
        <v>161</v>
      </c>
      <c r="U268" s="9" t="str">
        <f t="shared" si="30"/>
        <v>Trepobates</v>
      </c>
    </row>
    <row r="269" spans="1:21" x14ac:dyDescent="0.25">
      <c r="A269" s="9">
        <v>2</v>
      </c>
      <c r="B269" s="9" t="s">
        <v>55</v>
      </c>
      <c r="C269" s="9" t="s">
        <v>229</v>
      </c>
      <c r="D269" s="29">
        <v>8177300</v>
      </c>
      <c r="E269" s="10">
        <v>42806</v>
      </c>
      <c r="F269" s="9">
        <v>300</v>
      </c>
      <c r="G269" s="9">
        <v>64</v>
      </c>
      <c r="H269" s="9">
        <v>20</v>
      </c>
      <c r="I269" s="9">
        <v>44</v>
      </c>
      <c r="J269" s="9">
        <f t="shared" si="31"/>
        <v>64</v>
      </c>
      <c r="K269" s="9">
        <v>101</v>
      </c>
      <c r="L269" s="9">
        <v>263</v>
      </c>
      <c r="M269" s="41">
        <f t="shared" si="32"/>
        <v>314</v>
      </c>
      <c r="N269" s="9">
        <f t="shared" si="29"/>
        <v>314</v>
      </c>
      <c r="O269" s="9">
        <v>2</v>
      </c>
      <c r="P269" s="41">
        <f t="shared" si="33"/>
        <v>18.285714285714285</v>
      </c>
      <c r="Q269" s="9" t="s">
        <v>154</v>
      </c>
      <c r="R269" s="11"/>
      <c r="S269" s="12" t="s">
        <v>161</v>
      </c>
      <c r="U269" s="9" t="str">
        <f t="shared" si="30"/>
        <v>Trepobates</v>
      </c>
    </row>
    <row r="270" spans="1:21" x14ac:dyDescent="0.25">
      <c r="A270" s="9">
        <v>1</v>
      </c>
      <c r="B270" s="9" t="s">
        <v>46</v>
      </c>
      <c r="C270" s="9" t="s">
        <v>229</v>
      </c>
      <c r="D270" s="29">
        <v>8177300</v>
      </c>
      <c r="E270" s="10">
        <v>42806</v>
      </c>
      <c r="F270" s="9">
        <v>100</v>
      </c>
      <c r="G270" s="9">
        <v>64</v>
      </c>
      <c r="H270" s="9">
        <v>20</v>
      </c>
      <c r="I270" s="9">
        <v>44</v>
      </c>
      <c r="J270" s="9">
        <f t="shared" si="31"/>
        <v>64</v>
      </c>
      <c r="K270" s="9">
        <v>101</v>
      </c>
      <c r="L270" s="9">
        <v>263</v>
      </c>
      <c r="M270" s="41">
        <f t="shared" si="32"/>
        <v>314</v>
      </c>
      <c r="N270" s="9">
        <f t="shared" si="29"/>
        <v>314</v>
      </c>
      <c r="O270" s="9">
        <v>1</v>
      </c>
      <c r="P270" s="41">
        <f t="shared" si="33"/>
        <v>9.1428571428571423</v>
      </c>
      <c r="Q270" s="9" t="s">
        <v>135</v>
      </c>
      <c r="R270" s="11"/>
      <c r="S270" s="13"/>
      <c r="U270" s="9" t="s">
        <v>135</v>
      </c>
    </row>
    <row r="271" spans="1:21" x14ac:dyDescent="0.25">
      <c r="A271" s="9">
        <v>7</v>
      </c>
      <c r="B271" s="9" t="s">
        <v>34</v>
      </c>
      <c r="C271" s="9" t="s">
        <v>230</v>
      </c>
      <c r="D271" s="29">
        <v>8164800</v>
      </c>
      <c r="E271" s="10">
        <v>42827</v>
      </c>
      <c r="F271" s="9">
        <v>300</v>
      </c>
      <c r="G271" s="9">
        <v>32</v>
      </c>
      <c r="H271" s="9">
        <v>3</v>
      </c>
      <c r="I271" s="9">
        <v>9</v>
      </c>
      <c r="J271" s="9">
        <f t="shared" si="31"/>
        <v>12</v>
      </c>
      <c r="K271" s="9">
        <v>112</v>
      </c>
      <c r="L271" s="9">
        <v>316</v>
      </c>
      <c r="M271" s="41">
        <f t="shared" si="32"/>
        <v>392</v>
      </c>
      <c r="N271" s="9">
        <f>SUM(O$271:O$282)</f>
        <v>147</v>
      </c>
      <c r="O271" s="9">
        <v>3</v>
      </c>
      <c r="P271" s="41">
        <f t="shared" si="33"/>
        <v>13.714285714285714</v>
      </c>
      <c r="Q271" s="12" t="s">
        <v>242</v>
      </c>
      <c r="R271" s="11" t="s">
        <v>237</v>
      </c>
      <c r="S271" s="12" t="s">
        <v>83</v>
      </c>
      <c r="U271" s="9" t="str">
        <f t="shared" ref="U271:U302" si="34">_xlfn.TEXTJOIN(" ",TRUE,S271,T271)</f>
        <v>Amnicola</v>
      </c>
    </row>
    <row r="272" spans="1:21" x14ac:dyDescent="0.25">
      <c r="A272" s="9">
        <v>7</v>
      </c>
      <c r="B272" s="9" t="s">
        <v>37</v>
      </c>
      <c r="C272" s="9" t="s">
        <v>230</v>
      </c>
      <c r="D272" s="29">
        <v>8164800</v>
      </c>
      <c r="E272" s="10">
        <v>42827</v>
      </c>
      <c r="F272" s="9">
        <v>300</v>
      </c>
      <c r="G272" s="9">
        <v>32</v>
      </c>
      <c r="H272" s="9">
        <v>3</v>
      </c>
      <c r="I272" s="9">
        <v>9</v>
      </c>
      <c r="J272" s="9">
        <f t="shared" si="31"/>
        <v>12</v>
      </c>
      <c r="K272" s="9">
        <v>112</v>
      </c>
      <c r="L272" s="9">
        <v>316</v>
      </c>
      <c r="M272" s="41">
        <f t="shared" si="32"/>
        <v>392</v>
      </c>
      <c r="N272" s="9">
        <f t="shared" ref="N272:N282" si="35">SUM(O$271:O$282)</f>
        <v>147</v>
      </c>
      <c r="O272" s="9">
        <v>2</v>
      </c>
      <c r="P272" s="41">
        <f t="shared" si="33"/>
        <v>9.1428571428571423</v>
      </c>
      <c r="Q272" s="12" t="s">
        <v>242</v>
      </c>
      <c r="R272" s="11" t="s">
        <v>233</v>
      </c>
      <c r="S272" s="12" t="s">
        <v>305</v>
      </c>
      <c r="T272" s="12" t="s">
        <v>246</v>
      </c>
      <c r="U272" s="9" t="str">
        <f t="shared" si="34"/>
        <v>POMATOPSIS tentaculata</v>
      </c>
    </row>
    <row r="273" spans="1:21" x14ac:dyDescent="0.25">
      <c r="A273" s="9">
        <v>7</v>
      </c>
      <c r="B273" s="9" t="s">
        <v>32</v>
      </c>
      <c r="C273" s="9" t="s">
        <v>230</v>
      </c>
      <c r="D273" s="29">
        <v>8164800</v>
      </c>
      <c r="E273" s="10">
        <v>42827</v>
      </c>
      <c r="F273" s="9">
        <v>300</v>
      </c>
      <c r="G273" s="9">
        <v>32</v>
      </c>
      <c r="H273" s="9">
        <v>3</v>
      </c>
      <c r="I273" s="9">
        <v>9</v>
      </c>
      <c r="J273" s="9">
        <f t="shared" si="31"/>
        <v>12</v>
      </c>
      <c r="K273" s="9">
        <v>112</v>
      </c>
      <c r="L273" s="9">
        <v>316</v>
      </c>
      <c r="M273" s="41">
        <f t="shared" si="32"/>
        <v>392</v>
      </c>
      <c r="N273" s="9">
        <f t="shared" si="35"/>
        <v>147</v>
      </c>
      <c r="O273" s="9">
        <v>1</v>
      </c>
      <c r="P273" s="41">
        <f t="shared" si="33"/>
        <v>4.5714285714285712</v>
      </c>
      <c r="Q273" s="12" t="s">
        <v>242</v>
      </c>
      <c r="R273" s="11" t="s">
        <v>238</v>
      </c>
      <c r="S273" s="12" t="s">
        <v>92</v>
      </c>
      <c r="U273" s="9" t="str">
        <f t="shared" si="34"/>
        <v>Campeloma</v>
      </c>
    </row>
    <row r="274" spans="1:21" x14ac:dyDescent="0.25">
      <c r="A274" s="9">
        <v>1</v>
      </c>
      <c r="B274" s="9" t="s">
        <v>52</v>
      </c>
      <c r="C274" s="9" t="s">
        <v>230</v>
      </c>
      <c r="D274" s="29">
        <v>8164800</v>
      </c>
      <c r="E274" s="10">
        <v>42827</v>
      </c>
      <c r="F274" s="9">
        <v>300</v>
      </c>
      <c r="G274" s="9">
        <v>32</v>
      </c>
      <c r="H274" s="9">
        <v>3</v>
      </c>
      <c r="I274" s="9">
        <v>9</v>
      </c>
      <c r="J274" s="9">
        <f t="shared" si="31"/>
        <v>12</v>
      </c>
      <c r="K274" s="9">
        <v>112</v>
      </c>
      <c r="L274" s="9">
        <v>316</v>
      </c>
      <c r="M274" s="41">
        <f t="shared" si="32"/>
        <v>392</v>
      </c>
      <c r="N274" s="9">
        <f t="shared" si="35"/>
        <v>147</v>
      </c>
      <c r="O274" s="9">
        <v>30</v>
      </c>
      <c r="P274" s="41">
        <f t="shared" si="33"/>
        <v>137.14285714285714</v>
      </c>
      <c r="Q274" s="9" t="s">
        <v>135</v>
      </c>
      <c r="R274" s="11"/>
      <c r="S274" s="12" t="s">
        <v>136</v>
      </c>
      <c r="U274" s="9" t="str">
        <f t="shared" si="34"/>
        <v>Cheumatopsyche</v>
      </c>
    </row>
    <row r="275" spans="1:21" x14ac:dyDescent="0.25">
      <c r="A275" s="9">
        <v>5</v>
      </c>
      <c r="B275" s="9" t="s">
        <v>68</v>
      </c>
      <c r="C275" s="9" t="s">
        <v>230</v>
      </c>
      <c r="D275" s="29">
        <v>8164800</v>
      </c>
      <c r="E275" s="10">
        <v>42827</v>
      </c>
      <c r="F275" s="9">
        <v>300</v>
      </c>
      <c r="G275" s="9">
        <v>32</v>
      </c>
      <c r="H275" s="9">
        <v>3</v>
      </c>
      <c r="I275" s="9">
        <v>9</v>
      </c>
      <c r="J275" s="9">
        <f t="shared" si="31"/>
        <v>12</v>
      </c>
      <c r="K275" s="9">
        <v>112</v>
      </c>
      <c r="L275" s="9">
        <v>316</v>
      </c>
      <c r="M275" s="41">
        <f t="shared" si="32"/>
        <v>392</v>
      </c>
      <c r="N275" s="9">
        <f t="shared" si="35"/>
        <v>147</v>
      </c>
      <c r="O275" s="9">
        <v>5</v>
      </c>
      <c r="P275" s="41">
        <f t="shared" si="33"/>
        <v>22.857142857142858</v>
      </c>
      <c r="Q275" s="9" t="s">
        <v>207</v>
      </c>
      <c r="R275" s="11"/>
      <c r="S275" s="12" t="s">
        <v>215</v>
      </c>
      <c r="U275" s="9" t="str">
        <f t="shared" si="34"/>
        <v>Cyphon</v>
      </c>
    </row>
    <row r="276" spans="1:21" x14ac:dyDescent="0.25">
      <c r="A276" s="9">
        <v>5</v>
      </c>
      <c r="B276" s="9" t="s">
        <v>67</v>
      </c>
      <c r="C276" s="9" t="s">
        <v>230</v>
      </c>
      <c r="D276" s="29">
        <v>8164800</v>
      </c>
      <c r="E276" s="10">
        <v>42827</v>
      </c>
      <c r="F276" s="9">
        <v>300</v>
      </c>
      <c r="G276" s="9">
        <v>32</v>
      </c>
      <c r="H276" s="9">
        <v>3</v>
      </c>
      <c r="I276" s="9">
        <v>9</v>
      </c>
      <c r="J276" s="9">
        <f t="shared" si="31"/>
        <v>12</v>
      </c>
      <c r="K276" s="9">
        <v>112</v>
      </c>
      <c r="L276" s="9">
        <v>316</v>
      </c>
      <c r="M276" s="41">
        <f t="shared" si="32"/>
        <v>392</v>
      </c>
      <c r="N276" s="9">
        <f t="shared" si="35"/>
        <v>147</v>
      </c>
      <c r="O276" s="9">
        <v>1</v>
      </c>
      <c r="P276" s="41">
        <f t="shared" si="33"/>
        <v>4.5714285714285712</v>
      </c>
      <c r="Q276" s="9" t="s">
        <v>207</v>
      </c>
      <c r="R276" s="11"/>
      <c r="S276" s="12" t="s">
        <v>220</v>
      </c>
      <c r="U276" s="9" t="str">
        <f t="shared" si="34"/>
        <v>Dubiraphia</v>
      </c>
    </row>
    <row r="277" spans="1:21" x14ac:dyDescent="0.25">
      <c r="A277" s="9">
        <v>7</v>
      </c>
      <c r="B277" s="9" t="s">
        <v>31</v>
      </c>
      <c r="C277" s="9" t="s">
        <v>230</v>
      </c>
      <c r="D277" s="29">
        <v>8164800</v>
      </c>
      <c r="E277" s="10">
        <v>42827</v>
      </c>
      <c r="F277" s="9">
        <v>300</v>
      </c>
      <c r="G277" s="9">
        <v>32</v>
      </c>
      <c r="H277" s="9">
        <v>3</v>
      </c>
      <c r="I277" s="9">
        <v>9</v>
      </c>
      <c r="J277" s="9">
        <f t="shared" si="31"/>
        <v>12</v>
      </c>
      <c r="K277" s="9">
        <v>112</v>
      </c>
      <c r="L277" s="9">
        <v>316</v>
      </c>
      <c r="M277" s="41">
        <f t="shared" si="32"/>
        <v>392</v>
      </c>
      <c r="N277" s="9">
        <f t="shared" si="35"/>
        <v>147</v>
      </c>
      <c r="O277" s="9">
        <v>2</v>
      </c>
      <c r="P277" s="41">
        <f t="shared" si="33"/>
        <v>9.1428571428571423</v>
      </c>
      <c r="Q277" s="9" t="s">
        <v>109</v>
      </c>
      <c r="R277" s="11"/>
      <c r="S277" s="12" t="s">
        <v>110</v>
      </c>
      <c r="T277" s="12" t="s">
        <v>256</v>
      </c>
      <c r="U277" s="9" t="str">
        <f t="shared" si="34"/>
        <v>Helisoma anceps</v>
      </c>
    </row>
    <row r="278" spans="1:21" x14ac:dyDescent="0.25">
      <c r="A278" s="9">
        <v>8</v>
      </c>
      <c r="B278" s="9" t="s">
        <v>55</v>
      </c>
      <c r="C278" s="9" t="s">
        <v>230</v>
      </c>
      <c r="D278" s="29">
        <v>8164800</v>
      </c>
      <c r="E278" s="10">
        <v>42827</v>
      </c>
      <c r="F278" s="9">
        <v>300</v>
      </c>
      <c r="G278" s="9">
        <v>32</v>
      </c>
      <c r="H278" s="9">
        <v>3</v>
      </c>
      <c r="I278" s="9">
        <v>9</v>
      </c>
      <c r="J278" s="9">
        <f t="shared" si="31"/>
        <v>12</v>
      </c>
      <c r="K278" s="9">
        <v>112</v>
      </c>
      <c r="L278" s="9">
        <v>316</v>
      </c>
      <c r="M278" s="41">
        <f t="shared" si="32"/>
        <v>392</v>
      </c>
      <c r="N278" s="9">
        <f t="shared" si="35"/>
        <v>147</v>
      </c>
      <c r="O278" s="9">
        <v>12</v>
      </c>
      <c r="P278" s="41">
        <f t="shared" si="33"/>
        <v>54.857142857142854</v>
      </c>
      <c r="Q278" s="12" t="s">
        <v>11</v>
      </c>
      <c r="R278" s="13"/>
      <c r="S278" s="12" t="s">
        <v>12</v>
      </c>
      <c r="U278" s="9" t="str">
        <f t="shared" si="34"/>
        <v>Hyalella</v>
      </c>
    </row>
    <row r="279" spans="1:21" x14ac:dyDescent="0.25">
      <c r="A279" s="9">
        <v>8</v>
      </c>
      <c r="B279" s="9" t="s">
        <v>54</v>
      </c>
      <c r="C279" s="9" t="s">
        <v>230</v>
      </c>
      <c r="D279" s="29">
        <v>8164800</v>
      </c>
      <c r="E279" s="10">
        <v>42827</v>
      </c>
      <c r="F279" s="9">
        <v>300</v>
      </c>
      <c r="G279" s="9">
        <v>32</v>
      </c>
      <c r="H279" s="9">
        <v>3</v>
      </c>
      <c r="I279" s="9">
        <v>9</v>
      </c>
      <c r="J279" s="9">
        <f t="shared" si="31"/>
        <v>12</v>
      </c>
      <c r="K279" s="9">
        <v>112</v>
      </c>
      <c r="L279" s="9">
        <v>316</v>
      </c>
      <c r="M279" s="41">
        <f t="shared" si="32"/>
        <v>392</v>
      </c>
      <c r="N279" s="9">
        <f t="shared" si="35"/>
        <v>147</v>
      </c>
      <c r="O279" s="9">
        <v>1</v>
      </c>
      <c r="P279" s="41">
        <f t="shared" si="33"/>
        <v>4.5714285714285712</v>
      </c>
      <c r="Q279" s="12" t="s">
        <v>14</v>
      </c>
      <c r="R279" s="13"/>
      <c r="S279" s="12" t="s">
        <v>15</v>
      </c>
      <c r="T279" s="12" t="s">
        <v>245</v>
      </c>
      <c r="U279" s="9" t="str">
        <f t="shared" si="34"/>
        <v>Palaemonetes kadiakensis</v>
      </c>
    </row>
    <row r="280" spans="1:21" x14ac:dyDescent="0.25">
      <c r="A280" s="9">
        <v>7</v>
      </c>
      <c r="B280" s="9" t="s">
        <v>28</v>
      </c>
      <c r="C280" s="9" t="s">
        <v>230</v>
      </c>
      <c r="D280" s="29">
        <v>8164800</v>
      </c>
      <c r="E280" s="10">
        <v>42827</v>
      </c>
      <c r="F280" s="9">
        <v>300</v>
      </c>
      <c r="G280" s="9">
        <v>32</v>
      </c>
      <c r="H280" s="9">
        <v>3</v>
      </c>
      <c r="I280" s="9">
        <v>9</v>
      </c>
      <c r="J280" s="9">
        <f t="shared" si="31"/>
        <v>12</v>
      </c>
      <c r="K280" s="9">
        <v>112</v>
      </c>
      <c r="L280" s="9">
        <v>316</v>
      </c>
      <c r="M280" s="41">
        <f t="shared" si="32"/>
        <v>392</v>
      </c>
      <c r="N280" s="9">
        <f t="shared" si="35"/>
        <v>147</v>
      </c>
      <c r="O280" s="9">
        <v>54</v>
      </c>
      <c r="P280" s="41">
        <f t="shared" si="33"/>
        <v>246.85714285714286</v>
      </c>
      <c r="Q280" s="9" t="s">
        <v>94</v>
      </c>
      <c r="R280" s="11"/>
      <c r="S280" s="12" t="s">
        <v>304</v>
      </c>
      <c r="U280" s="9" t="str">
        <f t="shared" si="34"/>
        <v>Pisidium</v>
      </c>
    </row>
    <row r="281" spans="1:21" x14ac:dyDescent="0.25">
      <c r="A281" s="9">
        <v>1</v>
      </c>
      <c r="B281" s="9" t="s">
        <v>64</v>
      </c>
      <c r="C281" s="9" t="s">
        <v>230</v>
      </c>
      <c r="D281" s="29">
        <v>8164800</v>
      </c>
      <c r="E281" s="10">
        <v>42827</v>
      </c>
      <c r="F281" s="9">
        <v>300</v>
      </c>
      <c r="G281" s="9">
        <v>32</v>
      </c>
      <c r="H281" s="9">
        <v>3</v>
      </c>
      <c r="I281" s="9">
        <v>9</v>
      </c>
      <c r="J281" s="9">
        <f t="shared" si="31"/>
        <v>12</v>
      </c>
      <c r="K281" s="9">
        <v>112</v>
      </c>
      <c r="L281" s="9">
        <v>316</v>
      </c>
      <c r="M281" s="41">
        <f t="shared" si="32"/>
        <v>392</v>
      </c>
      <c r="N281" s="9">
        <f t="shared" si="35"/>
        <v>147</v>
      </c>
      <c r="O281" s="9">
        <v>1</v>
      </c>
      <c r="P281" s="41">
        <f t="shared" si="33"/>
        <v>4.5714285714285712</v>
      </c>
      <c r="Q281" s="9" t="s">
        <v>135</v>
      </c>
      <c r="R281" s="11"/>
      <c r="S281" s="12" t="s">
        <v>152</v>
      </c>
      <c r="U281" s="9" t="str">
        <f t="shared" si="34"/>
        <v>Stactobiella</v>
      </c>
    </row>
    <row r="282" spans="1:21" x14ac:dyDescent="0.25">
      <c r="A282" s="9">
        <v>5</v>
      </c>
      <c r="B282" s="9" t="s">
        <v>69</v>
      </c>
      <c r="C282" s="9" t="s">
        <v>230</v>
      </c>
      <c r="D282" s="29">
        <v>8164800</v>
      </c>
      <c r="E282" s="10">
        <v>42827</v>
      </c>
      <c r="F282" s="9">
        <v>300</v>
      </c>
      <c r="G282" s="9">
        <v>32</v>
      </c>
      <c r="H282" s="9">
        <v>3</v>
      </c>
      <c r="I282" s="9">
        <v>9</v>
      </c>
      <c r="J282" s="9">
        <f t="shared" si="31"/>
        <v>12</v>
      </c>
      <c r="K282" s="9">
        <v>112</v>
      </c>
      <c r="L282" s="9">
        <v>316</v>
      </c>
      <c r="M282" s="41">
        <f t="shared" si="32"/>
        <v>392</v>
      </c>
      <c r="N282" s="9">
        <f t="shared" si="35"/>
        <v>147</v>
      </c>
      <c r="O282" s="9">
        <v>35</v>
      </c>
      <c r="P282" s="41">
        <f t="shared" si="33"/>
        <v>160</v>
      </c>
      <c r="Q282" s="9" t="s">
        <v>207</v>
      </c>
      <c r="R282" s="11"/>
      <c r="S282" s="12" t="s">
        <v>210</v>
      </c>
      <c r="U282" s="9" t="str">
        <f t="shared" si="34"/>
        <v>Stenelmis</v>
      </c>
    </row>
    <row r="283" spans="1:21" x14ac:dyDescent="0.25">
      <c r="A283" s="9">
        <v>1</v>
      </c>
      <c r="B283" s="9" t="s">
        <v>54</v>
      </c>
      <c r="C283" s="9" t="s">
        <v>42</v>
      </c>
      <c r="D283" s="29">
        <v>8211900</v>
      </c>
      <c r="E283" s="10">
        <v>42810</v>
      </c>
      <c r="F283" s="9">
        <v>100</v>
      </c>
      <c r="G283" s="9">
        <v>64</v>
      </c>
      <c r="H283" s="9">
        <v>4</v>
      </c>
      <c r="I283" s="9">
        <v>7</v>
      </c>
      <c r="J283" s="9">
        <f t="shared" si="31"/>
        <v>11</v>
      </c>
      <c r="K283" s="9">
        <v>102</v>
      </c>
      <c r="L283" s="9">
        <v>307</v>
      </c>
      <c r="M283" s="41">
        <f t="shared" si="32"/>
        <v>756.36363636363637</v>
      </c>
      <c r="N283" s="9">
        <f>SUM(O$283:O$310)</f>
        <v>130</v>
      </c>
      <c r="O283" s="9">
        <v>1</v>
      </c>
      <c r="P283" s="41">
        <f t="shared" si="33"/>
        <v>9.1428571428571441</v>
      </c>
      <c r="Q283" s="9" t="s">
        <v>135</v>
      </c>
      <c r="R283" s="11"/>
      <c r="S283" s="12" t="s">
        <v>148</v>
      </c>
      <c r="T283" s="12" t="s">
        <v>250</v>
      </c>
      <c r="U283" s="9" t="str">
        <f t="shared" si="34"/>
        <v>Alisotricha arizonica</v>
      </c>
    </row>
    <row r="284" spans="1:21" x14ac:dyDescent="0.25">
      <c r="A284" s="9">
        <v>7</v>
      </c>
      <c r="B284" s="9" t="s">
        <v>84</v>
      </c>
      <c r="C284" s="9" t="s">
        <v>42</v>
      </c>
      <c r="D284" s="29">
        <v>8211900</v>
      </c>
      <c r="E284" s="10">
        <v>42810</v>
      </c>
      <c r="F284" s="9">
        <v>100</v>
      </c>
      <c r="G284" s="9">
        <v>64</v>
      </c>
      <c r="H284" s="9">
        <v>4</v>
      </c>
      <c r="I284" s="9">
        <v>7</v>
      </c>
      <c r="J284" s="9">
        <f t="shared" si="31"/>
        <v>11</v>
      </c>
      <c r="K284" s="9">
        <v>102</v>
      </c>
      <c r="L284" s="9">
        <v>307</v>
      </c>
      <c r="M284" s="41">
        <f t="shared" si="32"/>
        <v>756.36363636363637</v>
      </c>
      <c r="N284" s="9">
        <f t="shared" ref="N284:N310" si="36">SUM(O$283:O$310)</f>
        <v>130</v>
      </c>
      <c r="O284" s="9">
        <v>2</v>
      </c>
      <c r="P284" s="41">
        <f t="shared" si="33"/>
        <v>18.285714285714288</v>
      </c>
      <c r="Q284" s="12" t="s">
        <v>242</v>
      </c>
      <c r="R284" s="11" t="s">
        <v>237</v>
      </c>
      <c r="S284" s="12" t="s">
        <v>83</v>
      </c>
      <c r="U284" s="9" t="str">
        <f t="shared" si="34"/>
        <v>Amnicola</v>
      </c>
    </row>
    <row r="285" spans="1:21" x14ac:dyDescent="0.25">
      <c r="A285" s="9">
        <v>5</v>
      </c>
      <c r="B285" s="9" t="s">
        <v>98</v>
      </c>
      <c r="C285" s="9" t="s">
        <v>42</v>
      </c>
      <c r="D285" s="29">
        <v>8211900</v>
      </c>
      <c r="E285" s="10">
        <v>42810</v>
      </c>
      <c r="F285" s="9">
        <v>100</v>
      </c>
      <c r="G285" s="9">
        <v>64</v>
      </c>
      <c r="H285" s="9">
        <v>4</v>
      </c>
      <c r="I285" s="9">
        <v>7</v>
      </c>
      <c r="J285" s="9">
        <f t="shared" si="31"/>
        <v>11</v>
      </c>
      <c r="K285" s="9">
        <v>102</v>
      </c>
      <c r="L285" s="9">
        <v>307</v>
      </c>
      <c r="M285" s="41">
        <f t="shared" si="32"/>
        <v>756.36363636363637</v>
      </c>
      <c r="N285" s="9">
        <f t="shared" si="36"/>
        <v>130</v>
      </c>
      <c r="O285" s="9">
        <v>1</v>
      </c>
      <c r="P285" s="41">
        <f t="shared" si="33"/>
        <v>9.1428571428571441</v>
      </c>
      <c r="Q285" s="9" t="s">
        <v>196</v>
      </c>
      <c r="R285" s="11"/>
      <c r="S285" s="12" t="s">
        <v>200</v>
      </c>
      <c r="U285" s="9" t="str">
        <f t="shared" si="34"/>
        <v>Argia</v>
      </c>
    </row>
    <row r="286" spans="1:21" x14ac:dyDescent="0.25">
      <c r="A286" s="9">
        <v>5</v>
      </c>
      <c r="B286" s="9" t="s">
        <v>24</v>
      </c>
      <c r="C286" s="9" t="s">
        <v>42</v>
      </c>
      <c r="D286" s="29">
        <v>8211900</v>
      </c>
      <c r="E286" s="10">
        <v>42810</v>
      </c>
      <c r="F286" s="9">
        <v>300</v>
      </c>
      <c r="G286" s="9">
        <v>64</v>
      </c>
      <c r="H286" s="9">
        <v>4</v>
      </c>
      <c r="I286" s="9">
        <v>7</v>
      </c>
      <c r="J286" s="9">
        <f t="shared" si="31"/>
        <v>11</v>
      </c>
      <c r="K286" s="9">
        <v>102</v>
      </c>
      <c r="L286" s="9">
        <v>307</v>
      </c>
      <c r="M286" s="41">
        <f t="shared" si="32"/>
        <v>756.36363636363637</v>
      </c>
      <c r="N286" s="9">
        <f t="shared" si="36"/>
        <v>130</v>
      </c>
      <c r="O286" s="9">
        <v>4</v>
      </c>
      <c r="P286" s="41">
        <f t="shared" si="33"/>
        <v>36.571428571428577</v>
      </c>
      <c r="Q286" s="9" t="s">
        <v>196</v>
      </c>
      <c r="R286" s="11"/>
      <c r="S286" s="12" t="s">
        <v>200</v>
      </c>
      <c r="U286" s="9" t="str">
        <f t="shared" si="34"/>
        <v>Argia</v>
      </c>
    </row>
    <row r="287" spans="1:21" x14ac:dyDescent="0.25">
      <c r="A287" s="9">
        <v>5</v>
      </c>
      <c r="B287" s="9" t="s">
        <v>9</v>
      </c>
      <c r="C287" s="9" t="s">
        <v>42</v>
      </c>
      <c r="D287" s="29">
        <v>8211900</v>
      </c>
      <c r="E287" s="10">
        <v>42810</v>
      </c>
      <c r="F287" s="9">
        <v>100</v>
      </c>
      <c r="G287" s="9">
        <v>64</v>
      </c>
      <c r="H287" s="9">
        <v>4</v>
      </c>
      <c r="I287" s="9">
        <v>7</v>
      </c>
      <c r="J287" s="9">
        <f t="shared" si="31"/>
        <v>11</v>
      </c>
      <c r="K287" s="9">
        <v>102</v>
      </c>
      <c r="L287" s="9">
        <v>307</v>
      </c>
      <c r="M287" s="41">
        <f t="shared" si="32"/>
        <v>756.36363636363637</v>
      </c>
      <c r="N287" s="9">
        <f t="shared" si="36"/>
        <v>130</v>
      </c>
      <c r="O287" s="9">
        <v>1</v>
      </c>
      <c r="P287" s="41">
        <f t="shared" si="33"/>
        <v>9.1428571428571441</v>
      </c>
      <c r="Q287" s="9" t="s">
        <v>196</v>
      </c>
      <c r="R287" s="11"/>
      <c r="S287" s="12" t="s">
        <v>197</v>
      </c>
      <c r="U287" s="9" t="str">
        <f t="shared" si="34"/>
        <v>Brechmorhoga</v>
      </c>
    </row>
    <row r="288" spans="1:21" x14ac:dyDescent="0.25">
      <c r="A288" s="9">
        <v>8</v>
      </c>
      <c r="B288" s="9" t="s">
        <v>43</v>
      </c>
      <c r="C288" s="9" t="s">
        <v>42</v>
      </c>
      <c r="D288" s="29">
        <v>8211900</v>
      </c>
      <c r="E288" s="10">
        <v>42810</v>
      </c>
      <c r="F288" s="9">
        <v>100</v>
      </c>
      <c r="G288" s="9">
        <v>64</v>
      </c>
      <c r="H288" s="9">
        <v>4</v>
      </c>
      <c r="I288" s="9">
        <v>7</v>
      </c>
      <c r="J288" s="9">
        <f t="shared" si="31"/>
        <v>11</v>
      </c>
      <c r="K288" s="9">
        <v>102</v>
      </c>
      <c r="L288" s="9">
        <v>307</v>
      </c>
      <c r="M288" s="41">
        <f t="shared" si="32"/>
        <v>756.36363636363637</v>
      </c>
      <c r="N288" s="9">
        <f t="shared" si="36"/>
        <v>130</v>
      </c>
      <c r="O288" s="9">
        <v>3</v>
      </c>
      <c r="P288" s="41">
        <f t="shared" si="33"/>
        <v>27.428571428571431</v>
      </c>
      <c r="Q288" s="12" t="s">
        <v>29</v>
      </c>
      <c r="R288" s="13"/>
      <c r="S288" s="12" t="s">
        <v>30</v>
      </c>
      <c r="U288" s="9" t="str">
        <f t="shared" si="34"/>
        <v>Caecidotea</v>
      </c>
    </row>
    <row r="289" spans="1:21" x14ac:dyDescent="0.25">
      <c r="A289" s="9">
        <v>8</v>
      </c>
      <c r="B289" s="9" t="s">
        <v>48</v>
      </c>
      <c r="C289" s="9" t="s">
        <v>42</v>
      </c>
      <c r="D289" s="29">
        <v>8211900</v>
      </c>
      <c r="E289" s="10">
        <v>42810</v>
      </c>
      <c r="F289" s="9">
        <v>300</v>
      </c>
      <c r="G289" s="9">
        <v>64</v>
      </c>
      <c r="H289" s="9">
        <v>4</v>
      </c>
      <c r="I289" s="9">
        <v>7</v>
      </c>
      <c r="J289" s="9">
        <f t="shared" si="31"/>
        <v>11</v>
      </c>
      <c r="K289" s="9">
        <v>102</v>
      </c>
      <c r="L289" s="9">
        <v>307</v>
      </c>
      <c r="M289" s="41">
        <f t="shared" si="32"/>
        <v>756.36363636363637</v>
      </c>
      <c r="N289" s="9">
        <f t="shared" si="36"/>
        <v>130</v>
      </c>
      <c r="O289" s="9">
        <v>2</v>
      </c>
      <c r="P289" s="41">
        <f t="shared" si="33"/>
        <v>18.285714285714288</v>
      </c>
      <c r="Q289" s="12" t="s">
        <v>29</v>
      </c>
      <c r="R289" s="13"/>
      <c r="S289" s="12" t="s">
        <v>30</v>
      </c>
      <c r="U289" s="9" t="str">
        <f t="shared" si="34"/>
        <v>Caecidotea</v>
      </c>
    </row>
    <row r="290" spans="1:21" x14ac:dyDescent="0.25">
      <c r="A290" s="9">
        <v>1</v>
      </c>
      <c r="B290" s="9" t="s">
        <v>55</v>
      </c>
      <c r="C290" s="9" t="s">
        <v>42</v>
      </c>
      <c r="D290" s="29">
        <v>8211900</v>
      </c>
      <c r="E290" s="10">
        <v>42810</v>
      </c>
      <c r="F290" s="9">
        <v>100</v>
      </c>
      <c r="G290" s="9">
        <v>64</v>
      </c>
      <c r="H290" s="9">
        <v>4</v>
      </c>
      <c r="I290" s="9">
        <v>7</v>
      </c>
      <c r="J290" s="9">
        <f t="shared" si="31"/>
        <v>11</v>
      </c>
      <c r="K290" s="9">
        <v>102</v>
      </c>
      <c r="L290" s="9">
        <v>307</v>
      </c>
      <c r="M290" s="41">
        <f t="shared" si="32"/>
        <v>756.36363636363637</v>
      </c>
      <c r="N290" s="9">
        <f t="shared" si="36"/>
        <v>130</v>
      </c>
      <c r="O290" s="9">
        <v>16</v>
      </c>
      <c r="P290" s="41">
        <f t="shared" si="33"/>
        <v>146.28571428571431</v>
      </c>
      <c r="Q290" s="9" t="s">
        <v>135</v>
      </c>
      <c r="R290" s="11"/>
      <c r="S290" s="12" t="s">
        <v>136</v>
      </c>
      <c r="U290" s="9" t="str">
        <f t="shared" si="34"/>
        <v>Cheumatopsyche</v>
      </c>
    </row>
    <row r="291" spans="1:21" x14ac:dyDescent="0.25">
      <c r="A291" s="9">
        <v>1</v>
      </c>
      <c r="B291" s="9" t="s">
        <v>56</v>
      </c>
      <c r="C291" s="9" t="s">
        <v>42</v>
      </c>
      <c r="D291" s="29">
        <v>8211900</v>
      </c>
      <c r="E291" s="10">
        <v>42810</v>
      </c>
      <c r="F291" s="9">
        <v>300</v>
      </c>
      <c r="G291" s="9">
        <v>64</v>
      </c>
      <c r="H291" s="9">
        <v>4</v>
      </c>
      <c r="I291" s="9">
        <v>7</v>
      </c>
      <c r="J291" s="9">
        <f t="shared" si="31"/>
        <v>11</v>
      </c>
      <c r="K291" s="9">
        <v>102</v>
      </c>
      <c r="L291" s="9">
        <v>307</v>
      </c>
      <c r="M291" s="41">
        <f t="shared" si="32"/>
        <v>756.36363636363637</v>
      </c>
      <c r="N291" s="9">
        <f t="shared" si="36"/>
        <v>130</v>
      </c>
      <c r="O291" s="9">
        <v>18</v>
      </c>
      <c r="P291" s="41">
        <f t="shared" si="33"/>
        <v>164.57142857142858</v>
      </c>
      <c r="Q291" s="9" t="s">
        <v>135</v>
      </c>
      <c r="R291" s="11"/>
      <c r="S291" s="12" t="s">
        <v>136</v>
      </c>
      <c r="U291" s="9" t="str">
        <f t="shared" si="34"/>
        <v>Cheumatopsyche</v>
      </c>
    </row>
    <row r="292" spans="1:21" x14ac:dyDescent="0.25">
      <c r="A292" s="9">
        <v>6</v>
      </c>
      <c r="B292" s="9" t="s">
        <v>93</v>
      </c>
      <c r="C292" s="9" t="s">
        <v>42</v>
      </c>
      <c r="D292" s="29">
        <v>8211900</v>
      </c>
      <c r="E292" s="10">
        <v>42810</v>
      </c>
      <c r="F292" s="9">
        <v>300</v>
      </c>
      <c r="G292" s="9">
        <v>64</v>
      </c>
      <c r="H292" s="9">
        <v>4</v>
      </c>
      <c r="I292" s="9">
        <v>7</v>
      </c>
      <c r="J292" s="9">
        <f t="shared" si="31"/>
        <v>11</v>
      </c>
      <c r="K292" s="9">
        <v>102</v>
      </c>
      <c r="L292" s="9">
        <v>307</v>
      </c>
      <c r="M292" s="41">
        <f t="shared" si="32"/>
        <v>756.36363636363637</v>
      </c>
      <c r="N292" s="9">
        <f t="shared" si="36"/>
        <v>130</v>
      </c>
      <c r="O292" s="9">
        <v>1</v>
      </c>
      <c r="P292" s="41">
        <f t="shared" si="33"/>
        <v>9.1428571428571441</v>
      </c>
      <c r="Q292" s="9" t="s">
        <v>94</v>
      </c>
      <c r="R292" s="11"/>
      <c r="S292" s="12" t="s">
        <v>95</v>
      </c>
      <c r="U292" s="9" t="str">
        <f t="shared" si="34"/>
        <v>Corbicula</v>
      </c>
    </row>
    <row r="293" spans="1:21" x14ac:dyDescent="0.25">
      <c r="A293" s="9">
        <v>5</v>
      </c>
      <c r="B293" s="9" t="s">
        <v>84</v>
      </c>
      <c r="C293" s="9" t="s">
        <v>42</v>
      </c>
      <c r="D293" s="29">
        <v>8211900</v>
      </c>
      <c r="E293" s="10">
        <v>42810</v>
      </c>
      <c r="F293" s="9">
        <v>100</v>
      </c>
      <c r="G293" s="9">
        <v>64</v>
      </c>
      <c r="H293" s="9">
        <v>4</v>
      </c>
      <c r="I293" s="9">
        <v>7</v>
      </c>
      <c r="J293" s="9">
        <f t="shared" si="31"/>
        <v>11</v>
      </c>
      <c r="K293" s="9">
        <v>102</v>
      </c>
      <c r="L293" s="9">
        <v>307</v>
      </c>
      <c r="M293" s="41">
        <f t="shared" si="32"/>
        <v>756.36363636363637</v>
      </c>
      <c r="N293" s="9">
        <f t="shared" si="36"/>
        <v>130</v>
      </c>
      <c r="O293" s="9">
        <v>1</v>
      </c>
      <c r="P293" s="41">
        <f t="shared" si="33"/>
        <v>9.1428571428571441</v>
      </c>
      <c r="Q293" s="9" t="s">
        <v>196</v>
      </c>
      <c r="R293" s="11"/>
      <c r="S293" s="12" t="s">
        <v>199</v>
      </c>
      <c r="U293" s="9" t="str">
        <f t="shared" si="34"/>
        <v>Erpetogomphus</v>
      </c>
    </row>
    <row r="294" spans="1:21" x14ac:dyDescent="0.25">
      <c r="A294" s="9">
        <v>5</v>
      </c>
      <c r="B294" s="9" t="s">
        <v>21</v>
      </c>
      <c r="C294" s="9" t="s">
        <v>42</v>
      </c>
      <c r="D294" s="29">
        <v>8211900</v>
      </c>
      <c r="E294" s="10">
        <v>42810</v>
      </c>
      <c r="F294" s="9">
        <v>300</v>
      </c>
      <c r="G294" s="9">
        <v>64</v>
      </c>
      <c r="H294" s="9">
        <v>4</v>
      </c>
      <c r="I294" s="9">
        <v>7</v>
      </c>
      <c r="J294" s="9">
        <f t="shared" si="31"/>
        <v>11</v>
      </c>
      <c r="K294" s="9">
        <v>102</v>
      </c>
      <c r="L294" s="9">
        <v>307</v>
      </c>
      <c r="M294" s="41">
        <f t="shared" si="32"/>
        <v>756.36363636363637</v>
      </c>
      <c r="N294" s="9">
        <f t="shared" si="36"/>
        <v>130</v>
      </c>
      <c r="O294" s="9">
        <v>1</v>
      </c>
      <c r="P294" s="41">
        <f t="shared" si="33"/>
        <v>9.1428571428571441</v>
      </c>
      <c r="Q294" s="9" t="s">
        <v>196</v>
      </c>
      <c r="R294" s="11"/>
      <c r="S294" s="12" t="s">
        <v>199</v>
      </c>
      <c r="U294" s="9" t="str">
        <f t="shared" si="34"/>
        <v>Erpetogomphus</v>
      </c>
    </row>
    <row r="295" spans="1:21" x14ac:dyDescent="0.25">
      <c r="A295" s="9">
        <v>8</v>
      </c>
      <c r="B295" s="9" t="s">
        <v>46</v>
      </c>
      <c r="C295" s="9" t="s">
        <v>42</v>
      </c>
      <c r="D295" s="29">
        <v>8211900</v>
      </c>
      <c r="E295" s="10">
        <v>42810</v>
      </c>
      <c r="F295" s="9">
        <v>300</v>
      </c>
      <c r="G295" s="9">
        <v>64</v>
      </c>
      <c r="H295" s="9">
        <v>4</v>
      </c>
      <c r="I295" s="9">
        <v>7</v>
      </c>
      <c r="J295" s="9">
        <f t="shared" si="31"/>
        <v>11</v>
      </c>
      <c r="K295" s="9">
        <v>102</v>
      </c>
      <c r="L295" s="9">
        <v>307</v>
      </c>
      <c r="M295" s="41">
        <f t="shared" si="32"/>
        <v>756.36363636363637</v>
      </c>
      <c r="N295" s="9">
        <f t="shared" si="36"/>
        <v>130</v>
      </c>
      <c r="O295" s="9">
        <v>3</v>
      </c>
      <c r="P295" s="41">
        <f t="shared" si="33"/>
        <v>27.428571428571431</v>
      </c>
      <c r="Q295" s="12" t="s">
        <v>11</v>
      </c>
      <c r="R295" s="13"/>
      <c r="S295" s="12" t="s">
        <v>39</v>
      </c>
      <c r="U295" s="9" t="str">
        <f t="shared" si="34"/>
        <v>Gammarus</v>
      </c>
    </row>
    <row r="296" spans="1:21" x14ac:dyDescent="0.25">
      <c r="A296" s="9">
        <v>2</v>
      </c>
      <c r="B296" s="9" t="s">
        <v>13</v>
      </c>
      <c r="C296" s="9" t="s">
        <v>42</v>
      </c>
      <c r="D296" s="29">
        <v>8211900</v>
      </c>
      <c r="E296" s="10">
        <v>42810</v>
      </c>
      <c r="F296" s="9">
        <v>300</v>
      </c>
      <c r="G296" s="9">
        <v>64</v>
      </c>
      <c r="H296" s="9">
        <v>4</v>
      </c>
      <c r="I296" s="9">
        <v>7</v>
      </c>
      <c r="J296" s="9">
        <f t="shared" si="31"/>
        <v>11</v>
      </c>
      <c r="K296" s="9">
        <v>102</v>
      </c>
      <c r="L296" s="9">
        <v>307</v>
      </c>
      <c r="M296" s="41">
        <f t="shared" si="32"/>
        <v>756.36363636363637</v>
      </c>
      <c r="N296" s="9">
        <f t="shared" si="36"/>
        <v>130</v>
      </c>
      <c r="O296" s="9">
        <v>1</v>
      </c>
      <c r="P296" s="41">
        <f t="shared" si="33"/>
        <v>9.1428571428571441</v>
      </c>
      <c r="Q296" s="9" t="s">
        <v>154</v>
      </c>
      <c r="R296" s="11"/>
      <c r="S296" s="12" t="s">
        <v>156</v>
      </c>
      <c r="U296" s="9" t="str">
        <f t="shared" si="34"/>
        <v>Hebrus</v>
      </c>
    </row>
    <row r="297" spans="1:21" x14ac:dyDescent="0.25">
      <c r="A297" s="9">
        <v>8</v>
      </c>
      <c r="B297" s="9" t="s">
        <v>41</v>
      </c>
      <c r="C297" s="9" t="s">
        <v>42</v>
      </c>
      <c r="D297" s="29">
        <v>8211900</v>
      </c>
      <c r="E297" s="10">
        <v>42810</v>
      </c>
      <c r="F297" s="9">
        <v>100</v>
      </c>
      <c r="G297" s="9">
        <v>64</v>
      </c>
      <c r="H297" s="9">
        <v>4</v>
      </c>
      <c r="I297" s="9">
        <v>7</v>
      </c>
      <c r="J297" s="9">
        <f t="shared" si="31"/>
        <v>11</v>
      </c>
      <c r="K297" s="9">
        <v>102</v>
      </c>
      <c r="L297" s="9">
        <v>307</v>
      </c>
      <c r="M297" s="41">
        <f t="shared" si="32"/>
        <v>756.36363636363637</v>
      </c>
      <c r="N297" s="9">
        <f t="shared" si="36"/>
        <v>130</v>
      </c>
      <c r="O297" s="9">
        <v>2</v>
      </c>
      <c r="P297" s="41">
        <f t="shared" si="33"/>
        <v>18.285714285714288</v>
      </c>
      <c r="Q297" s="12" t="s">
        <v>11</v>
      </c>
      <c r="R297" s="13"/>
      <c r="S297" s="12" t="s">
        <v>12</v>
      </c>
      <c r="U297" s="9" t="str">
        <f t="shared" si="34"/>
        <v>Hyalella</v>
      </c>
    </row>
    <row r="298" spans="1:21" x14ac:dyDescent="0.25">
      <c r="A298" s="9">
        <v>1</v>
      </c>
      <c r="B298" s="9" t="s">
        <v>61</v>
      </c>
      <c r="C298" s="9" t="s">
        <v>42</v>
      </c>
      <c r="D298" s="29">
        <v>8211900</v>
      </c>
      <c r="E298" s="10">
        <v>42810</v>
      </c>
      <c r="F298" s="9">
        <v>100</v>
      </c>
      <c r="G298" s="9">
        <v>64</v>
      </c>
      <c r="H298" s="9">
        <v>4</v>
      </c>
      <c r="I298" s="9">
        <v>7</v>
      </c>
      <c r="J298" s="9">
        <f t="shared" si="31"/>
        <v>11</v>
      </c>
      <c r="K298" s="9">
        <v>102</v>
      </c>
      <c r="L298" s="9">
        <v>307</v>
      </c>
      <c r="M298" s="41">
        <f t="shared" si="32"/>
        <v>756.36363636363637</v>
      </c>
      <c r="N298" s="9">
        <f t="shared" si="36"/>
        <v>130</v>
      </c>
      <c r="O298" s="9">
        <v>1</v>
      </c>
      <c r="P298" s="41">
        <f t="shared" si="33"/>
        <v>9.1428571428571441</v>
      </c>
      <c r="Q298" s="9" t="s">
        <v>135</v>
      </c>
      <c r="R298" s="11"/>
      <c r="S298" s="12" t="s">
        <v>151</v>
      </c>
      <c r="U298" s="9" t="str">
        <f t="shared" si="34"/>
        <v>Leptonema</v>
      </c>
    </row>
    <row r="299" spans="1:21" x14ac:dyDescent="0.25">
      <c r="A299" s="9">
        <v>7</v>
      </c>
      <c r="B299" s="9" t="s">
        <v>9</v>
      </c>
      <c r="C299" s="9" t="s">
        <v>42</v>
      </c>
      <c r="D299" s="29">
        <v>8211900</v>
      </c>
      <c r="E299" s="10">
        <v>42810</v>
      </c>
      <c r="F299" s="9">
        <v>100</v>
      </c>
      <c r="G299" s="9">
        <v>64</v>
      </c>
      <c r="H299" s="9">
        <v>4</v>
      </c>
      <c r="I299" s="9">
        <v>7</v>
      </c>
      <c r="J299" s="9">
        <f t="shared" si="31"/>
        <v>11</v>
      </c>
      <c r="K299" s="9">
        <v>102</v>
      </c>
      <c r="L299" s="9">
        <v>307</v>
      </c>
      <c r="M299" s="41">
        <f t="shared" si="32"/>
        <v>756.36363636363637</v>
      </c>
      <c r="N299" s="9">
        <f t="shared" si="36"/>
        <v>130</v>
      </c>
      <c r="O299" s="9">
        <v>16</v>
      </c>
      <c r="P299" s="41">
        <f t="shared" si="33"/>
        <v>146.28571428571431</v>
      </c>
      <c r="Q299" s="9" t="s">
        <v>115</v>
      </c>
      <c r="R299" s="11"/>
      <c r="S299" s="12" t="s">
        <v>116</v>
      </c>
      <c r="T299" s="12" t="s">
        <v>249</v>
      </c>
      <c r="U299" s="9" t="str">
        <f t="shared" si="34"/>
        <v>Melanoides tuberculata</v>
      </c>
    </row>
    <row r="300" spans="1:21" x14ac:dyDescent="0.25">
      <c r="A300" s="9">
        <v>6</v>
      </c>
      <c r="B300" s="9" t="s">
        <v>98</v>
      </c>
      <c r="C300" s="9" t="s">
        <v>42</v>
      </c>
      <c r="D300" s="29">
        <v>8211900</v>
      </c>
      <c r="E300" s="10">
        <v>42810</v>
      </c>
      <c r="F300" s="9">
        <v>300</v>
      </c>
      <c r="G300" s="9">
        <v>64</v>
      </c>
      <c r="H300" s="9">
        <v>4</v>
      </c>
      <c r="I300" s="9">
        <v>7</v>
      </c>
      <c r="J300" s="9">
        <f t="shared" si="31"/>
        <v>11</v>
      </c>
      <c r="K300" s="9">
        <v>102</v>
      </c>
      <c r="L300" s="9">
        <v>307</v>
      </c>
      <c r="M300" s="41">
        <f t="shared" si="32"/>
        <v>756.36363636363637</v>
      </c>
      <c r="N300" s="9">
        <f t="shared" si="36"/>
        <v>130</v>
      </c>
      <c r="O300" s="9">
        <v>14</v>
      </c>
      <c r="P300" s="41">
        <f t="shared" si="33"/>
        <v>128.00000000000003</v>
      </c>
      <c r="Q300" s="9" t="s">
        <v>115</v>
      </c>
      <c r="R300" s="11"/>
      <c r="S300" s="12" t="s">
        <v>116</v>
      </c>
      <c r="T300" s="12" t="s">
        <v>249</v>
      </c>
      <c r="U300" s="9" t="str">
        <f t="shared" si="34"/>
        <v>Melanoides tuberculata</v>
      </c>
    </row>
    <row r="301" spans="1:21" x14ac:dyDescent="0.25">
      <c r="A301" s="9">
        <v>5</v>
      </c>
      <c r="B301" s="9" t="s">
        <v>13</v>
      </c>
      <c r="C301" s="9" t="s">
        <v>42</v>
      </c>
      <c r="D301" s="29">
        <v>8211900</v>
      </c>
      <c r="E301" s="10">
        <v>42810</v>
      </c>
      <c r="F301" s="9">
        <v>100</v>
      </c>
      <c r="G301" s="9">
        <v>64</v>
      </c>
      <c r="H301" s="9">
        <v>4</v>
      </c>
      <c r="I301" s="9">
        <v>7</v>
      </c>
      <c r="J301" s="9">
        <f t="shared" si="31"/>
        <v>11</v>
      </c>
      <c r="K301" s="9">
        <v>102</v>
      </c>
      <c r="L301" s="9">
        <v>307</v>
      </c>
      <c r="M301" s="41">
        <f t="shared" si="32"/>
        <v>756.36363636363637</v>
      </c>
      <c r="N301" s="9">
        <f t="shared" si="36"/>
        <v>130</v>
      </c>
      <c r="O301" s="9">
        <v>1</v>
      </c>
      <c r="P301" s="41">
        <f t="shared" si="33"/>
        <v>9.1428571428571441</v>
      </c>
      <c r="Q301" s="9" t="s">
        <v>196</v>
      </c>
      <c r="R301" s="11"/>
      <c r="S301" s="12" t="s">
        <v>198</v>
      </c>
      <c r="U301" s="9" t="str">
        <f t="shared" si="34"/>
        <v>Neoneura</v>
      </c>
    </row>
    <row r="302" spans="1:21" x14ac:dyDescent="0.25">
      <c r="A302" s="9">
        <v>8</v>
      </c>
      <c r="B302" s="9" t="s">
        <v>44</v>
      </c>
      <c r="C302" s="9" t="s">
        <v>42</v>
      </c>
      <c r="D302" s="29">
        <v>8211900</v>
      </c>
      <c r="E302" s="10">
        <v>42810</v>
      </c>
      <c r="F302" s="9">
        <v>100</v>
      </c>
      <c r="G302" s="9">
        <v>64</v>
      </c>
      <c r="H302" s="9">
        <v>4</v>
      </c>
      <c r="I302" s="9">
        <v>7</v>
      </c>
      <c r="J302" s="9">
        <f t="shared" si="31"/>
        <v>11</v>
      </c>
      <c r="K302" s="9">
        <v>102</v>
      </c>
      <c r="L302" s="9">
        <v>307</v>
      </c>
      <c r="M302" s="41">
        <f t="shared" si="32"/>
        <v>756.36363636363637</v>
      </c>
      <c r="N302" s="9">
        <f t="shared" si="36"/>
        <v>130</v>
      </c>
      <c r="O302" s="9">
        <v>1</v>
      </c>
      <c r="P302" s="41">
        <f t="shared" si="33"/>
        <v>9.1428571428571441</v>
      </c>
      <c r="Q302" s="12" t="s">
        <v>14</v>
      </c>
      <c r="R302" s="13"/>
      <c r="S302" s="12" t="s">
        <v>18</v>
      </c>
      <c r="U302" s="9" t="str">
        <f t="shared" si="34"/>
        <v>Orconectes</v>
      </c>
    </row>
    <row r="303" spans="1:21" x14ac:dyDescent="0.25">
      <c r="A303" s="9">
        <v>8</v>
      </c>
      <c r="B303" s="9" t="s">
        <v>45</v>
      </c>
      <c r="C303" s="9" t="s">
        <v>42</v>
      </c>
      <c r="D303" s="29">
        <v>8211900</v>
      </c>
      <c r="E303" s="10">
        <v>42810</v>
      </c>
      <c r="F303" s="9">
        <v>100</v>
      </c>
      <c r="G303" s="9">
        <v>64</v>
      </c>
      <c r="H303" s="9">
        <v>4</v>
      </c>
      <c r="I303" s="9">
        <v>7</v>
      </c>
      <c r="J303" s="9">
        <f t="shared" si="31"/>
        <v>11</v>
      </c>
      <c r="K303" s="9">
        <v>102</v>
      </c>
      <c r="L303" s="9">
        <v>307</v>
      </c>
      <c r="M303" s="41">
        <f t="shared" si="32"/>
        <v>756.36363636363637</v>
      </c>
      <c r="N303" s="9">
        <f t="shared" si="36"/>
        <v>130</v>
      </c>
      <c r="O303" s="9">
        <v>2</v>
      </c>
      <c r="P303" s="41">
        <f t="shared" si="33"/>
        <v>18.285714285714288</v>
      </c>
      <c r="Q303" s="12" t="s">
        <v>14</v>
      </c>
      <c r="R303" s="13"/>
      <c r="S303" s="12" t="s">
        <v>15</v>
      </c>
      <c r="T303" s="12" t="s">
        <v>245</v>
      </c>
      <c r="U303" s="9" t="str">
        <f t="shared" ref="U303:U320" si="37">_xlfn.TEXTJOIN(" ",TRUE,S303,T303)</f>
        <v>Palaemonetes kadiakensis</v>
      </c>
    </row>
    <row r="304" spans="1:21" x14ac:dyDescent="0.25">
      <c r="A304" s="9">
        <v>7</v>
      </c>
      <c r="B304" s="9" t="s">
        <v>13</v>
      </c>
      <c r="C304" s="9" t="s">
        <v>42</v>
      </c>
      <c r="D304" s="29">
        <v>8211900</v>
      </c>
      <c r="E304" s="10">
        <v>42810</v>
      </c>
      <c r="F304" s="9">
        <v>100</v>
      </c>
      <c r="G304" s="9">
        <v>64</v>
      </c>
      <c r="H304" s="9">
        <v>4</v>
      </c>
      <c r="I304" s="9">
        <v>7</v>
      </c>
      <c r="J304" s="9">
        <f t="shared" si="31"/>
        <v>11</v>
      </c>
      <c r="K304" s="9">
        <v>102</v>
      </c>
      <c r="L304" s="9">
        <v>307</v>
      </c>
      <c r="M304" s="41">
        <f t="shared" si="32"/>
        <v>756.36363636363637</v>
      </c>
      <c r="N304" s="9">
        <f t="shared" si="36"/>
        <v>130</v>
      </c>
      <c r="O304" s="9">
        <v>7</v>
      </c>
      <c r="P304" s="41">
        <f t="shared" si="33"/>
        <v>64.000000000000014</v>
      </c>
      <c r="Q304" s="9" t="s">
        <v>94</v>
      </c>
      <c r="R304" s="11"/>
      <c r="S304" s="12" t="s">
        <v>125</v>
      </c>
      <c r="U304" s="9" t="str">
        <f t="shared" si="37"/>
        <v>Pisidum</v>
      </c>
    </row>
    <row r="305" spans="1:21" x14ac:dyDescent="0.25">
      <c r="A305" s="9">
        <v>6</v>
      </c>
      <c r="B305" s="9" t="s">
        <v>9</v>
      </c>
      <c r="C305" s="9" t="s">
        <v>42</v>
      </c>
      <c r="D305" s="29">
        <v>8211900</v>
      </c>
      <c r="E305" s="10">
        <v>42810</v>
      </c>
      <c r="F305" s="9">
        <v>300</v>
      </c>
      <c r="G305" s="9">
        <v>64</v>
      </c>
      <c r="H305" s="9">
        <v>4</v>
      </c>
      <c r="I305" s="9">
        <v>7</v>
      </c>
      <c r="J305" s="9">
        <f t="shared" si="31"/>
        <v>11</v>
      </c>
      <c r="K305" s="9">
        <v>102</v>
      </c>
      <c r="L305" s="9">
        <v>307</v>
      </c>
      <c r="M305" s="41">
        <f t="shared" si="32"/>
        <v>756.36363636363637</v>
      </c>
      <c r="N305" s="9">
        <f t="shared" si="36"/>
        <v>130</v>
      </c>
      <c r="O305" s="9">
        <v>14</v>
      </c>
      <c r="P305" s="41">
        <f t="shared" si="33"/>
        <v>128.00000000000003</v>
      </c>
      <c r="Q305" s="9" t="s">
        <v>94</v>
      </c>
      <c r="R305" s="11"/>
      <c r="S305" s="12" t="s">
        <v>125</v>
      </c>
      <c r="U305" s="9" t="str">
        <f t="shared" si="37"/>
        <v>Pisidum</v>
      </c>
    </row>
    <row r="306" spans="1:21" x14ac:dyDescent="0.25">
      <c r="A306" s="9">
        <v>2</v>
      </c>
      <c r="B306" s="9" t="s">
        <v>9</v>
      </c>
      <c r="C306" s="9" t="s">
        <v>42</v>
      </c>
      <c r="D306" s="29">
        <v>8211900</v>
      </c>
      <c r="E306" s="10">
        <v>42810</v>
      </c>
      <c r="F306" s="9">
        <v>300</v>
      </c>
      <c r="G306" s="9">
        <v>64</v>
      </c>
      <c r="H306" s="9">
        <v>4</v>
      </c>
      <c r="I306" s="9">
        <v>7</v>
      </c>
      <c r="J306" s="9">
        <f t="shared" si="31"/>
        <v>11</v>
      </c>
      <c r="K306" s="9">
        <v>102</v>
      </c>
      <c r="L306" s="9">
        <v>307</v>
      </c>
      <c r="M306" s="41">
        <f t="shared" si="32"/>
        <v>756.36363636363637</v>
      </c>
      <c r="N306" s="9">
        <f t="shared" si="36"/>
        <v>130</v>
      </c>
      <c r="O306" s="9">
        <v>9</v>
      </c>
      <c r="P306" s="41">
        <f t="shared" si="33"/>
        <v>82.285714285714292</v>
      </c>
      <c r="Q306" s="9" t="s">
        <v>154</v>
      </c>
      <c r="R306" s="11"/>
      <c r="S306" s="12" t="s">
        <v>155</v>
      </c>
      <c r="U306" s="9" t="str">
        <f t="shared" si="37"/>
        <v>Rhagovelia</v>
      </c>
    </row>
    <row r="307" spans="1:21" x14ac:dyDescent="0.25">
      <c r="A307" s="9">
        <v>2</v>
      </c>
      <c r="B307" s="9" t="s">
        <v>53</v>
      </c>
      <c r="C307" s="9" t="s">
        <v>42</v>
      </c>
      <c r="D307" s="29">
        <v>8211900</v>
      </c>
      <c r="E307" s="10">
        <v>42810</v>
      </c>
      <c r="F307" s="9">
        <v>100</v>
      </c>
      <c r="G307" s="9">
        <v>64</v>
      </c>
      <c r="H307" s="9">
        <v>4</v>
      </c>
      <c r="I307" s="9">
        <v>7</v>
      </c>
      <c r="J307" s="9">
        <f t="shared" si="31"/>
        <v>11</v>
      </c>
      <c r="K307" s="9">
        <v>102</v>
      </c>
      <c r="L307" s="9">
        <v>307</v>
      </c>
      <c r="M307" s="41">
        <f t="shared" si="32"/>
        <v>756.36363636363637</v>
      </c>
      <c r="N307" s="9">
        <f t="shared" si="36"/>
        <v>130</v>
      </c>
      <c r="O307" s="9">
        <v>2</v>
      </c>
      <c r="P307" s="41">
        <f t="shared" si="33"/>
        <v>18.285714285714288</v>
      </c>
      <c r="Q307" s="9" t="s">
        <v>154</v>
      </c>
      <c r="R307" s="11"/>
      <c r="S307" s="12" t="s">
        <v>155</v>
      </c>
      <c r="U307" s="9" t="str">
        <f t="shared" si="37"/>
        <v>Rhagovelia</v>
      </c>
    </row>
    <row r="308" spans="1:21" x14ac:dyDescent="0.25">
      <c r="A308" s="9">
        <v>3</v>
      </c>
      <c r="B308" s="9" t="s">
        <v>54</v>
      </c>
      <c r="C308" s="9" t="s">
        <v>42</v>
      </c>
      <c r="D308" s="29">
        <v>8211900</v>
      </c>
      <c r="E308" s="10">
        <v>42810</v>
      </c>
      <c r="F308" s="9">
        <v>100</v>
      </c>
      <c r="G308" s="9">
        <v>64</v>
      </c>
      <c r="H308" s="9">
        <v>4</v>
      </c>
      <c r="I308" s="9">
        <v>7</v>
      </c>
      <c r="J308" s="9">
        <f t="shared" si="31"/>
        <v>11</v>
      </c>
      <c r="K308" s="9">
        <v>102</v>
      </c>
      <c r="L308" s="9">
        <v>307</v>
      </c>
      <c r="M308" s="41">
        <f t="shared" si="32"/>
        <v>756.36363636363637</v>
      </c>
      <c r="N308" s="9">
        <f t="shared" si="36"/>
        <v>130</v>
      </c>
      <c r="O308" s="9">
        <v>1</v>
      </c>
      <c r="P308" s="41">
        <f t="shared" si="33"/>
        <v>9.1428571428571441</v>
      </c>
      <c r="Q308" s="9" t="s">
        <v>171</v>
      </c>
      <c r="R308" s="11"/>
      <c r="S308" s="12" t="s">
        <v>186</v>
      </c>
      <c r="U308" s="9" t="str">
        <f t="shared" si="37"/>
        <v>Siphlonurus</v>
      </c>
    </row>
    <row r="309" spans="1:21" x14ac:dyDescent="0.25">
      <c r="A309" s="9">
        <v>1</v>
      </c>
      <c r="B309" s="9" t="s">
        <v>68</v>
      </c>
      <c r="C309" s="9" t="s">
        <v>42</v>
      </c>
      <c r="D309" s="29">
        <v>8211900</v>
      </c>
      <c r="E309" s="10">
        <v>42810</v>
      </c>
      <c r="F309" s="9">
        <v>300</v>
      </c>
      <c r="G309" s="9">
        <v>64</v>
      </c>
      <c r="H309" s="9">
        <v>4</v>
      </c>
      <c r="I309" s="9">
        <v>7</v>
      </c>
      <c r="J309" s="9">
        <f t="shared" si="31"/>
        <v>11</v>
      </c>
      <c r="K309" s="9">
        <v>102</v>
      </c>
      <c r="L309" s="9">
        <v>307</v>
      </c>
      <c r="M309" s="41">
        <f t="shared" si="32"/>
        <v>756.36363636363637</v>
      </c>
      <c r="N309" s="9">
        <f t="shared" si="36"/>
        <v>130</v>
      </c>
      <c r="O309" s="9">
        <v>3</v>
      </c>
      <c r="P309" s="41">
        <f t="shared" si="33"/>
        <v>27.428571428571431</v>
      </c>
      <c r="Q309" s="9" t="s">
        <v>207</v>
      </c>
      <c r="R309" s="11"/>
      <c r="S309" s="12" t="s">
        <v>210</v>
      </c>
      <c r="U309" s="9" t="str">
        <f t="shared" si="37"/>
        <v>Stenelmis</v>
      </c>
    </row>
    <row r="310" spans="1:21" x14ac:dyDescent="0.25">
      <c r="A310" s="9">
        <v>1</v>
      </c>
      <c r="B310" s="9" t="s">
        <v>102</v>
      </c>
      <c r="C310" s="9" t="s">
        <v>42</v>
      </c>
      <c r="D310" s="29">
        <v>8211900</v>
      </c>
      <c r="E310" s="10">
        <v>42810</v>
      </c>
      <c r="F310" s="9">
        <v>100</v>
      </c>
      <c r="G310" s="9">
        <v>64</v>
      </c>
      <c r="H310" s="9">
        <v>4</v>
      </c>
      <c r="I310" s="9">
        <v>7</v>
      </c>
      <c r="J310" s="9">
        <f t="shared" si="31"/>
        <v>11</v>
      </c>
      <c r="K310" s="9">
        <v>102</v>
      </c>
      <c r="L310" s="9">
        <v>307</v>
      </c>
      <c r="M310" s="41">
        <f t="shared" si="32"/>
        <v>756.36363636363637</v>
      </c>
      <c r="N310" s="9">
        <f t="shared" si="36"/>
        <v>130</v>
      </c>
      <c r="O310" s="9">
        <v>2</v>
      </c>
      <c r="P310" s="41">
        <f t="shared" si="33"/>
        <v>18.285714285714288</v>
      </c>
      <c r="Q310" s="9" t="s">
        <v>207</v>
      </c>
      <c r="R310" s="11"/>
      <c r="S310" s="12" t="s">
        <v>210</v>
      </c>
      <c r="U310" s="9" t="str">
        <f t="shared" si="37"/>
        <v>Stenelmis</v>
      </c>
    </row>
    <row r="311" spans="1:21" x14ac:dyDescent="0.25">
      <c r="A311" s="9">
        <v>6</v>
      </c>
      <c r="B311" s="9" t="s">
        <v>77</v>
      </c>
      <c r="C311" s="9" t="s">
        <v>81</v>
      </c>
      <c r="D311" s="29">
        <v>8212300</v>
      </c>
      <c r="E311" s="10">
        <v>42816</v>
      </c>
      <c r="F311" s="9">
        <v>300</v>
      </c>
      <c r="G311" s="9">
        <v>64</v>
      </c>
      <c r="H311" s="9">
        <v>3</v>
      </c>
      <c r="I311" s="9">
        <v>3</v>
      </c>
      <c r="J311" s="9">
        <f t="shared" si="31"/>
        <v>6</v>
      </c>
      <c r="K311" s="9">
        <v>133</v>
      </c>
      <c r="L311" s="9">
        <v>310</v>
      </c>
      <c r="M311" s="41">
        <f t="shared" si="32"/>
        <v>3328</v>
      </c>
      <c r="N311" s="9">
        <f>SUM(O$311:O$320)</f>
        <v>312</v>
      </c>
      <c r="O311" s="9">
        <v>1</v>
      </c>
      <c r="P311" s="41">
        <f t="shared" si="33"/>
        <v>9.1428571428571423</v>
      </c>
      <c r="Q311" s="12" t="s">
        <v>242</v>
      </c>
      <c r="R311" s="11" t="s">
        <v>237</v>
      </c>
      <c r="S311" s="12" t="s">
        <v>83</v>
      </c>
      <c r="U311" s="9" t="str">
        <f t="shared" si="37"/>
        <v>Amnicola</v>
      </c>
    </row>
    <row r="312" spans="1:21" x14ac:dyDescent="0.25">
      <c r="A312" s="9">
        <v>6</v>
      </c>
      <c r="B312" s="9" t="s">
        <v>37</v>
      </c>
      <c r="C312" s="9" t="s">
        <v>81</v>
      </c>
      <c r="D312" s="29">
        <v>8212300</v>
      </c>
      <c r="E312" s="10">
        <v>42816</v>
      </c>
      <c r="F312" s="9">
        <v>100</v>
      </c>
      <c r="G312" s="9">
        <v>64</v>
      </c>
      <c r="H312" s="9">
        <v>3</v>
      </c>
      <c r="I312" s="9">
        <v>3</v>
      </c>
      <c r="J312" s="9">
        <f t="shared" si="31"/>
        <v>6</v>
      </c>
      <c r="K312" s="9">
        <v>133</v>
      </c>
      <c r="L312" s="9">
        <v>310</v>
      </c>
      <c r="M312" s="41">
        <f t="shared" si="32"/>
        <v>3328</v>
      </c>
      <c r="N312" s="9">
        <f t="shared" ref="N312:N320" si="38">SUM(O$311:O$320)</f>
        <v>312</v>
      </c>
      <c r="O312" s="9">
        <v>1</v>
      </c>
      <c r="P312" s="41">
        <f t="shared" si="33"/>
        <v>9.1428571428571423</v>
      </c>
      <c r="Q312" s="12" t="s">
        <v>242</v>
      </c>
      <c r="R312" s="11" t="s">
        <v>234</v>
      </c>
      <c r="S312" s="12" t="s">
        <v>87</v>
      </c>
      <c r="U312" s="9" t="str">
        <f t="shared" si="37"/>
        <v>Biomphalaria</v>
      </c>
    </row>
    <row r="313" spans="1:21" x14ac:dyDescent="0.25">
      <c r="A313" s="9">
        <v>6</v>
      </c>
      <c r="B313" s="9" t="s">
        <v>75</v>
      </c>
      <c r="C313" s="9" t="s">
        <v>81</v>
      </c>
      <c r="D313" s="29">
        <v>8212300</v>
      </c>
      <c r="E313" s="10">
        <v>42816</v>
      </c>
      <c r="F313" s="9">
        <v>300</v>
      </c>
      <c r="G313" s="9">
        <v>64</v>
      </c>
      <c r="H313" s="9">
        <v>3</v>
      </c>
      <c r="I313" s="9">
        <v>3</v>
      </c>
      <c r="J313" s="9">
        <f t="shared" si="31"/>
        <v>6</v>
      </c>
      <c r="K313" s="9">
        <v>133</v>
      </c>
      <c r="L313" s="9">
        <v>310</v>
      </c>
      <c r="M313" s="41">
        <f t="shared" si="32"/>
        <v>3328</v>
      </c>
      <c r="N313" s="9">
        <f t="shared" si="38"/>
        <v>312</v>
      </c>
      <c r="O313" s="9">
        <v>33</v>
      </c>
      <c r="P313" s="41">
        <f t="shared" si="33"/>
        <v>301.71428571428572</v>
      </c>
      <c r="Q313" s="12" t="s">
        <v>242</v>
      </c>
      <c r="R313" s="11" t="s">
        <v>233</v>
      </c>
      <c r="S313" s="12" t="s">
        <v>89</v>
      </c>
      <c r="T313" s="12" t="s">
        <v>246</v>
      </c>
      <c r="U313" s="9" t="str">
        <f t="shared" si="37"/>
        <v>Bithynia tentaculata</v>
      </c>
    </row>
    <row r="314" spans="1:21" x14ac:dyDescent="0.25">
      <c r="A314" s="9">
        <v>6</v>
      </c>
      <c r="B314" s="9" t="s">
        <v>73</v>
      </c>
      <c r="C314" s="9" t="s">
        <v>81</v>
      </c>
      <c r="D314" s="29">
        <v>8212300</v>
      </c>
      <c r="E314" s="10">
        <v>42816</v>
      </c>
      <c r="F314" s="9">
        <v>300</v>
      </c>
      <c r="G314" s="9">
        <v>64</v>
      </c>
      <c r="H314" s="9">
        <v>3</v>
      </c>
      <c r="I314" s="9">
        <v>3</v>
      </c>
      <c r="J314" s="9">
        <f t="shared" si="31"/>
        <v>6</v>
      </c>
      <c r="K314" s="9">
        <v>133</v>
      </c>
      <c r="L314" s="9">
        <v>310</v>
      </c>
      <c r="M314" s="41">
        <f t="shared" si="32"/>
        <v>3328</v>
      </c>
      <c r="N314" s="9">
        <f t="shared" si="38"/>
        <v>312</v>
      </c>
      <c r="O314" s="9">
        <v>1</v>
      </c>
      <c r="P314" s="41">
        <f t="shared" si="33"/>
        <v>9.1428571428571423</v>
      </c>
      <c r="Q314" s="12" t="s">
        <v>242</v>
      </c>
      <c r="R314" s="11" t="s">
        <v>238</v>
      </c>
      <c r="S314" s="12" t="s">
        <v>92</v>
      </c>
      <c r="U314" s="9" t="str">
        <f t="shared" si="37"/>
        <v>Campeloma</v>
      </c>
    </row>
    <row r="315" spans="1:21" x14ac:dyDescent="0.25">
      <c r="A315" s="9">
        <v>6</v>
      </c>
      <c r="B315" s="9" t="s">
        <v>31</v>
      </c>
      <c r="C315" s="9" t="s">
        <v>81</v>
      </c>
      <c r="D315" s="29">
        <v>8212300</v>
      </c>
      <c r="E315" s="10">
        <v>42816</v>
      </c>
      <c r="F315" s="9">
        <v>100</v>
      </c>
      <c r="G315" s="9">
        <v>64</v>
      </c>
      <c r="H315" s="9">
        <v>3</v>
      </c>
      <c r="I315" s="9">
        <v>3</v>
      </c>
      <c r="J315" s="9">
        <f t="shared" si="31"/>
        <v>6</v>
      </c>
      <c r="K315" s="9">
        <v>133</v>
      </c>
      <c r="L315" s="9">
        <v>310</v>
      </c>
      <c r="M315" s="41">
        <f t="shared" si="32"/>
        <v>3328</v>
      </c>
      <c r="N315" s="9">
        <f t="shared" si="38"/>
        <v>312</v>
      </c>
      <c r="O315" s="9">
        <v>17</v>
      </c>
      <c r="P315" s="41">
        <f t="shared" si="33"/>
        <v>155.42857142857142</v>
      </c>
      <c r="Q315" s="12" t="s">
        <v>242</v>
      </c>
      <c r="R315" s="11" t="s">
        <v>236</v>
      </c>
      <c r="S315" s="12" t="s">
        <v>104</v>
      </c>
      <c r="U315" s="9" t="str">
        <f t="shared" si="37"/>
        <v>Fossaria</v>
      </c>
    </row>
    <row r="316" spans="1:21" x14ac:dyDescent="0.25">
      <c r="A316" s="9">
        <v>6</v>
      </c>
      <c r="B316" s="9" t="s">
        <v>32</v>
      </c>
      <c r="C316" s="9" t="s">
        <v>81</v>
      </c>
      <c r="D316" s="29">
        <v>8212300</v>
      </c>
      <c r="E316" s="10">
        <v>42816</v>
      </c>
      <c r="F316" s="9">
        <v>100</v>
      </c>
      <c r="G316" s="9">
        <v>64</v>
      </c>
      <c r="H316" s="9">
        <v>3</v>
      </c>
      <c r="I316" s="9">
        <v>3</v>
      </c>
      <c r="J316" s="9">
        <f t="shared" si="31"/>
        <v>6</v>
      </c>
      <c r="K316" s="9">
        <v>133</v>
      </c>
      <c r="L316" s="9">
        <v>310</v>
      </c>
      <c r="M316" s="41">
        <f t="shared" si="32"/>
        <v>3328</v>
      </c>
      <c r="N316" s="9">
        <f t="shared" si="38"/>
        <v>312</v>
      </c>
      <c r="O316" s="9">
        <v>85</v>
      </c>
      <c r="P316" s="41">
        <f t="shared" si="33"/>
        <v>777.142857142857</v>
      </c>
      <c r="Q316" s="9" t="s">
        <v>115</v>
      </c>
      <c r="R316" s="11"/>
      <c r="S316" s="12" t="s">
        <v>116</v>
      </c>
      <c r="T316" s="12" t="s">
        <v>249</v>
      </c>
      <c r="U316" s="9" t="str">
        <f t="shared" si="37"/>
        <v>Melanoides tuberculata</v>
      </c>
    </row>
    <row r="317" spans="1:21" x14ac:dyDescent="0.25">
      <c r="A317" s="9">
        <v>6</v>
      </c>
      <c r="B317" s="9" t="s">
        <v>34</v>
      </c>
      <c r="C317" s="9" t="s">
        <v>81</v>
      </c>
      <c r="D317" s="29">
        <v>8212300</v>
      </c>
      <c r="E317" s="10">
        <v>42816</v>
      </c>
      <c r="F317" s="9">
        <v>100</v>
      </c>
      <c r="G317" s="9">
        <v>64</v>
      </c>
      <c r="H317" s="9">
        <v>3</v>
      </c>
      <c r="I317" s="9">
        <v>3</v>
      </c>
      <c r="J317" s="9">
        <f t="shared" si="31"/>
        <v>6</v>
      </c>
      <c r="K317" s="9">
        <v>133</v>
      </c>
      <c r="L317" s="9">
        <v>310</v>
      </c>
      <c r="M317" s="41">
        <f t="shared" si="32"/>
        <v>3328</v>
      </c>
      <c r="N317" s="9">
        <f t="shared" si="38"/>
        <v>312</v>
      </c>
      <c r="O317" s="9">
        <v>44</v>
      </c>
      <c r="P317" s="41">
        <f t="shared" si="33"/>
        <v>402.28571428571428</v>
      </c>
      <c r="Q317" s="9" t="s">
        <v>115</v>
      </c>
      <c r="R317" s="11"/>
      <c r="S317" s="12" t="s">
        <v>116</v>
      </c>
      <c r="T317" s="12" t="s">
        <v>249</v>
      </c>
      <c r="U317" s="9" t="str">
        <f t="shared" si="37"/>
        <v>Melanoides tuberculata</v>
      </c>
    </row>
    <row r="318" spans="1:21" x14ac:dyDescent="0.25">
      <c r="A318" s="9">
        <v>6</v>
      </c>
      <c r="B318" s="9" t="s">
        <v>72</v>
      </c>
      <c r="C318" s="9" t="s">
        <v>81</v>
      </c>
      <c r="D318" s="29">
        <v>8212300</v>
      </c>
      <c r="E318" s="10">
        <v>42816</v>
      </c>
      <c r="F318" s="9">
        <v>300</v>
      </c>
      <c r="G318" s="9">
        <v>64</v>
      </c>
      <c r="H318" s="9">
        <v>3</v>
      </c>
      <c r="I318" s="9">
        <v>3</v>
      </c>
      <c r="J318" s="9">
        <f t="shared" si="31"/>
        <v>6</v>
      </c>
      <c r="K318" s="9">
        <v>133</v>
      </c>
      <c r="L318" s="9">
        <v>310</v>
      </c>
      <c r="M318" s="41">
        <f t="shared" si="32"/>
        <v>3328</v>
      </c>
      <c r="N318" s="9">
        <f t="shared" si="38"/>
        <v>312</v>
      </c>
      <c r="O318" s="9">
        <v>127</v>
      </c>
      <c r="P318" s="41">
        <f t="shared" si="33"/>
        <v>1161.1428571428571</v>
      </c>
      <c r="Q318" s="9" t="s">
        <v>115</v>
      </c>
      <c r="R318" s="11"/>
      <c r="S318" s="12" t="s">
        <v>116</v>
      </c>
      <c r="T318" s="12" t="s">
        <v>249</v>
      </c>
      <c r="U318" s="9" t="str">
        <f t="shared" si="37"/>
        <v>Melanoides tuberculata</v>
      </c>
    </row>
    <row r="319" spans="1:21" x14ac:dyDescent="0.25">
      <c r="A319" s="9">
        <v>6</v>
      </c>
      <c r="B319" s="9" t="s">
        <v>40</v>
      </c>
      <c r="C319" s="9" t="s">
        <v>81</v>
      </c>
      <c r="D319" s="29">
        <v>8212300</v>
      </c>
      <c r="E319" s="10">
        <v>42816</v>
      </c>
      <c r="F319" s="9">
        <v>100</v>
      </c>
      <c r="G319" s="9">
        <v>64</v>
      </c>
      <c r="H319" s="9">
        <v>3</v>
      </c>
      <c r="I319" s="9">
        <v>3</v>
      </c>
      <c r="J319" s="9">
        <f t="shared" si="31"/>
        <v>6</v>
      </c>
      <c r="K319" s="9">
        <v>133</v>
      </c>
      <c r="L319" s="9">
        <v>310</v>
      </c>
      <c r="M319" s="41">
        <f t="shared" si="32"/>
        <v>3328</v>
      </c>
      <c r="N319" s="9">
        <f t="shared" si="38"/>
        <v>312</v>
      </c>
      <c r="O319" s="9">
        <v>2</v>
      </c>
      <c r="P319" s="41">
        <f t="shared" si="33"/>
        <v>18.285714285714285</v>
      </c>
      <c r="Q319" s="12" t="s">
        <v>242</v>
      </c>
      <c r="R319" s="11" t="s">
        <v>237</v>
      </c>
      <c r="S319" s="12" t="s">
        <v>306</v>
      </c>
      <c r="U319" s="9" t="str">
        <f t="shared" si="37"/>
        <v>Rissooidea Pomatiopsis</v>
      </c>
    </row>
    <row r="320" spans="1:21" x14ac:dyDescent="0.25">
      <c r="A320" s="9">
        <v>6</v>
      </c>
      <c r="B320" s="9" t="s">
        <v>76</v>
      </c>
      <c r="C320" s="9" t="s">
        <v>81</v>
      </c>
      <c r="D320" s="29">
        <v>8212300</v>
      </c>
      <c r="E320" s="10">
        <v>42816</v>
      </c>
      <c r="F320" s="9">
        <v>300</v>
      </c>
      <c r="G320" s="9">
        <v>64</v>
      </c>
      <c r="H320" s="9">
        <v>3</v>
      </c>
      <c r="I320" s="9">
        <v>3</v>
      </c>
      <c r="J320" s="9">
        <f t="shared" si="31"/>
        <v>6</v>
      </c>
      <c r="K320" s="9">
        <v>133</v>
      </c>
      <c r="L320" s="9">
        <v>310</v>
      </c>
      <c r="M320" s="41">
        <f t="shared" si="32"/>
        <v>3328</v>
      </c>
      <c r="N320" s="9">
        <f t="shared" si="38"/>
        <v>312</v>
      </c>
      <c r="O320" s="9">
        <v>1</v>
      </c>
      <c r="P320" s="41">
        <f t="shared" si="33"/>
        <v>9.1428571428571423</v>
      </c>
      <c r="Q320" s="12" t="s">
        <v>242</v>
      </c>
      <c r="R320" s="11" t="s">
        <v>236</v>
      </c>
      <c r="S320" s="12" t="s">
        <v>128</v>
      </c>
      <c r="U320" s="9" t="str">
        <f t="shared" si="37"/>
        <v>Pseudosuccinea</v>
      </c>
    </row>
  </sheetData>
  <sortState xmlns:xlrd2="http://schemas.microsoft.com/office/spreadsheetml/2017/richdata2" ref="A2:V321">
    <sortCondition ref="C2:C321"/>
    <sortCondition ref="U2:U32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5AD4-A0EF-44DB-96DF-41CE4454E6DB}">
  <dimension ref="A3:DB75"/>
  <sheetViews>
    <sheetView workbookViewId="0">
      <selection activeCell="B4" sqref="B4:DB4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9.5703125" bestFit="1" customWidth="1"/>
    <col min="4" max="4" width="10.85546875" bestFit="1" customWidth="1"/>
    <col min="5" max="5" width="9.28515625" bestFit="1" customWidth="1"/>
    <col min="6" max="6" width="12.42578125" bestFit="1" customWidth="1"/>
    <col min="7" max="7" width="10.28515625" bestFit="1" customWidth="1"/>
    <col min="8" max="8" width="5.5703125" bestFit="1" customWidth="1"/>
    <col min="9" max="9" width="8.85546875" bestFit="1" customWidth="1"/>
    <col min="10" max="10" width="6.42578125" bestFit="1" customWidth="1"/>
    <col min="11" max="11" width="9.28515625" bestFit="1" customWidth="1"/>
    <col min="12" max="12" width="10.28515625" bestFit="1" customWidth="1"/>
    <col min="13" max="13" width="8" bestFit="1" customWidth="1"/>
    <col min="14" max="14" width="12.7109375" bestFit="1" customWidth="1"/>
    <col min="15" max="15" width="8.28515625" bestFit="1" customWidth="1"/>
    <col min="16" max="16" width="11.5703125" bestFit="1" customWidth="1"/>
    <col min="17" max="17" width="14" bestFit="1" customWidth="1"/>
    <col min="18" max="18" width="10.85546875" bestFit="1" customWidth="1"/>
    <col min="19" max="19" width="6.85546875" bestFit="1" customWidth="1"/>
    <col min="20" max="20" width="10.5703125" bestFit="1" customWidth="1"/>
    <col min="21" max="21" width="16.140625" bestFit="1" customWidth="1"/>
    <col min="22" max="22" width="11.5703125" bestFit="1" customWidth="1"/>
    <col min="23" max="23" width="12.85546875" bestFit="1" customWidth="1"/>
    <col min="24" max="24" width="12.7109375" bestFit="1" customWidth="1"/>
    <col min="25" max="25" width="16.42578125" bestFit="1" customWidth="1"/>
    <col min="26" max="26" width="9" bestFit="1" customWidth="1"/>
    <col min="27" max="27" width="12.42578125" bestFit="1" customWidth="1"/>
    <col min="28" max="28" width="7.28515625" bestFit="1" customWidth="1"/>
    <col min="29" max="29" width="9.28515625" bestFit="1" customWidth="1"/>
    <col min="30" max="30" width="7.7109375" bestFit="1" customWidth="1"/>
    <col min="31" max="31" width="10.7109375" bestFit="1" customWidth="1"/>
    <col min="32" max="32" width="6.85546875" bestFit="1" customWidth="1"/>
    <col min="33" max="33" width="15.140625" bestFit="1" customWidth="1"/>
    <col min="34" max="34" width="9.85546875" bestFit="1" customWidth="1"/>
    <col min="35" max="35" width="8.42578125" bestFit="1" customWidth="1"/>
    <col min="36" max="36" width="8.7109375" bestFit="1" customWidth="1"/>
    <col min="37" max="37" width="8.42578125" bestFit="1" customWidth="1"/>
    <col min="38" max="38" width="8.140625" bestFit="1" customWidth="1"/>
    <col min="39" max="39" width="10.5703125" bestFit="1" customWidth="1"/>
    <col min="40" max="40" width="12.5703125" bestFit="1" customWidth="1"/>
    <col min="41" max="41" width="8.85546875" bestFit="1" customWidth="1"/>
    <col min="42" max="42" width="8" bestFit="1" customWidth="1"/>
    <col min="43" max="43" width="7.28515625" bestFit="1" customWidth="1"/>
    <col min="44" max="44" width="8.140625" bestFit="1" customWidth="1"/>
    <col min="45" max="45" width="9.28515625" bestFit="1" customWidth="1"/>
    <col min="46" max="46" width="9.7109375" bestFit="1" customWidth="1"/>
    <col min="47" max="47" width="10.85546875" bestFit="1" customWidth="1"/>
    <col min="48" max="48" width="8.140625" bestFit="1" customWidth="1"/>
    <col min="49" max="49" width="9.42578125" bestFit="1" customWidth="1"/>
    <col min="50" max="50" width="10" bestFit="1" customWidth="1"/>
    <col min="51" max="51" width="13.7109375" bestFit="1" customWidth="1"/>
    <col min="52" max="52" width="12.42578125" bestFit="1" customWidth="1"/>
    <col min="53" max="53" width="13.28515625" bestFit="1" customWidth="1"/>
    <col min="54" max="54" width="9.28515625" bestFit="1" customWidth="1"/>
    <col min="55" max="55" width="12.140625" bestFit="1" customWidth="1"/>
    <col min="56" max="56" width="12.5703125" bestFit="1" customWidth="1"/>
    <col min="57" max="57" width="12.42578125" bestFit="1" customWidth="1"/>
    <col min="58" max="58" width="11" bestFit="1" customWidth="1"/>
    <col min="59" max="59" width="10.5703125" bestFit="1" customWidth="1"/>
    <col min="60" max="60" width="11.42578125" bestFit="1" customWidth="1"/>
    <col min="61" max="61" width="6" bestFit="1" customWidth="1"/>
    <col min="62" max="62" width="12.85546875" bestFit="1" customWidth="1"/>
    <col min="63" max="63" width="10.28515625" bestFit="1" customWidth="1"/>
    <col min="64" max="64" width="12.7109375" bestFit="1" customWidth="1"/>
    <col min="65" max="65" width="11.5703125" bestFit="1" customWidth="1"/>
    <col min="66" max="66" width="9" bestFit="1" customWidth="1"/>
    <col min="67" max="67" width="10.28515625" bestFit="1" customWidth="1"/>
    <col min="68" max="68" width="9.5703125" bestFit="1" customWidth="1"/>
    <col min="69" max="69" width="8.42578125" bestFit="1" customWidth="1"/>
    <col min="70" max="70" width="10.42578125" bestFit="1" customWidth="1"/>
    <col min="71" max="71" width="13.5703125" bestFit="1" customWidth="1"/>
    <col min="72" max="72" width="12.42578125" bestFit="1" customWidth="1"/>
    <col min="73" max="73" width="9.5703125" bestFit="1" customWidth="1"/>
    <col min="74" max="74" width="9.85546875" bestFit="1" customWidth="1"/>
    <col min="75" max="75" width="8.5703125" bestFit="1" customWidth="1"/>
    <col min="76" max="76" width="11" bestFit="1" customWidth="1"/>
    <col min="77" max="77" width="13.85546875" bestFit="1" customWidth="1"/>
    <col min="78" max="78" width="9.140625" bestFit="1" customWidth="1"/>
    <col min="79" max="79" width="10.5703125" bestFit="1" customWidth="1"/>
    <col min="80" max="80" width="15.28515625" bestFit="1" customWidth="1"/>
    <col min="81" max="81" width="6.140625" bestFit="1" customWidth="1"/>
    <col min="82" max="82" width="8.42578125" bestFit="1" customWidth="1"/>
    <col min="83" max="83" width="8.140625" bestFit="1" customWidth="1"/>
    <col min="84" max="84" width="10.5703125" bestFit="1" customWidth="1"/>
    <col min="85" max="85" width="9.28515625" bestFit="1" customWidth="1"/>
    <col min="86" max="86" width="11.28515625" bestFit="1" customWidth="1"/>
    <col min="87" max="87" width="9.28515625" bestFit="1" customWidth="1"/>
    <col min="88" max="88" width="10" bestFit="1" customWidth="1"/>
    <col min="89" max="89" width="13.7109375" bestFit="1" customWidth="1"/>
    <col min="90" max="90" width="15.28515625" bestFit="1" customWidth="1"/>
    <col min="91" max="91" width="7.7109375" bestFit="1" customWidth="1"/>
    <col min="92" max="92" width="10.7109375" bestFit="1" customWidth="1"/>
    <col min="93" max="93" width="15.140625" bestFit="1" customWidth="1"/>
    <col min="94" max="94" width="6.85546875" bestFit="1" customWidth="1"/>
    <col min="95" max="95" width="11.5703125" bestFit="1" customWidth="1"/>
    <col min="96" max="96" width="9.140625" bestFit="1" customWidth="1"/>
    <col min="97" max="97" width="13.42578125" bestFit="1" customWidth="1"/>
    <col min="98" max="98" width="11.42578125" bestFit="1" customWidth="1"/>
    <col min="99" max="99" width="9.85546875" bestFit="1" customWidth="1"/>
    <col min="100" max="100" width="11.140625" bestFit="1" customWidth="1"/>
    <col min="101" max="101" width="10" bestFit="1" customWidth="1"/>
    <col min="102" max="102" width="13.140625" bestFit="1" customWidth="1"/>
    <col min="103" max="103" width="11" bestFit="1" customWidth="1"/>
    <col min="104" max="104" width="7.5703125" bestFit="1" customWidth="1"/>
    <col min="105" max="105" width="7.28515625" bestFit="1" customWidth="1"/>
    <col min="106" max="106" width="11.28515625" bestFit="1" customWidth="1"/>
    <col min="107" max="107" width="18.28515625" bestFit="1" customWidth="1"/>
    <col min="108" max="108" width="11.140625" bestFit="1" customWidth="1"/>
    <col min="109" max="109" width="14.28515625" bestFit="1" customWidth="1"/>
    <col min="110" max="110" width="14.42578125" bestFit="1" customWidth="1"/>
    <col min="111" max="111" width="17.7109375" bestFit="1" customWidth="1"/>
    <col min="112" max="112" width="14.28515625" bestFit="1" customWidth="1"/>
    <col min="113" max="113" width="17.5703125" bestFit="1" customWidth="1"/>
    <col min="114" max="114" width="12.85546875" bestFit="1" customWidth="1"/>
    <col min="115" max="115" width="16" bestFit="1" customWidth="1"/>
    <col min="116" max="116" width="12.42578125" bestFit="1" customWidth="1"/>
    <col min="117" max="117" width="15.5703125" bestFit="1" customWidth="1"/>
    <col min="118" max="118" width="13.28515625" bestFit="1" customWidth="1"/>
    <col min="119" max="119" width="16.42578125" bestFit="1" customWidth="1"/>
    <col min="120" max="120" width="17" bestFit="1" customWidth="1"/>
    <col min="121" max="121" width="20.140625" bestFit="1" customWidth="1"/>
    <col min="122" max="122" width="14.7109375" bestFit="1" customWidth="1"/>
    <col min="123" max="123" width="18" bestFit="1" customWidth="1"/>
    <col min="124" max="124" width="12.140625" bestFit="1" customWidth="1"/>
    <col min="125" max="125" width="15.28515625" bestFit="1" customWidth="1"/>
    <col min="126" max="126" width="14.5703125" bestFit="1" customWidth="1"/>
    <col min="127" max="127" width="17.85546875" bestFit="1" customWidth="1"/>
    <col min="128" max="128" width="24.5703125" bestFit="1" customWidth="1"/>
    <col min="129" max="129" width="27.7109375" bestFit="1" customWidth="1"/>
    <col min="130" max="130" width="19.42578125" bestFit="1" customWidth="1"/>
    <col min="131" max="131" width="22.5703125" bestFit="1" customWidth="1"/>
    <col min="132" max="132" width="12.140625" bestFit="1" customWidth="1"/>
    <col min="133" max="133" width="15.28515625" bestFit="1" customWidth="1"/>
    <col min="134" max="134" width="11.42578125" bestFit="1" customWidth="1"/>
    <col min="135" max="135" width="14.5703125" bestFit="1" customWidth="1"/>
    <col min="136" max="136" width="10.28515625" bestFit="1" customWidth="1"/>
    <col min="137" max="137" width="13.42578125" bestFit="1" customWidth="1"/>
    <col min="138" max="138" width="12.28515625" bestFit="1" customWidth="1"/>
    <col min="139" max="140" width="15.42578125" bestFit="1" customWidth="1"/>
    <col min="141" max="141" width="18.5703125" bestFit="1" customWidth="1"/>
    <col min="142" max="142" width="14.28515625" bestFit="1" customWidth="1"/>
    <col min="143" max="143" width="17.5703125" bestFit="1" customWidth="1"/>
    <col min="144" max="144" width="11.42578125" bestFit="1" customWidth="1"/>
    <col min="145" max="145" width="14.5703125" bestFit="1" customWidth="1"/>
    <col min="146" max="146" width="11.7109375" bestFit="1" customWidth="1"/>
    <col min="147" max="147" width="14.85546875" bestFit="1" customWidth="1"/>
    <col min="148" max="148" width="10.42578125" bestFit="1" customWidth="1"/>
    <col min="149" max="149" width="13.5703125" bestFit="1" customWidth="1"/>
    <col min="150" max="150" width="12.85546875" bestFit="1" customWidth="1"/>
    <col min="151" max="151" width="16" bestFit="1" customWidth="1"/>
    <col min="152" max="152" width="26.85546875" bestFit="1" customWidth="1"/>
    <col min="153" max="153" width="30.140625" bestFit="1" customWidth="1"/>
    <col min="154" max="154" width="11" bestFit="1" customWidth="1"/>
    <col min="155" max="155" width="14.140625" bestFit="1" customWidth="1"/>
    <col min="156" max="156" width="12.42578125" bestFit="1" customWidth="1"/>
    <col min="157" max="157" width="15.5703125" bestFit="1" customWidth="1"/>
    <col min="158" max="158" width="17.140625" bestFit="1" customWidth="1"/>
    <col min="159" max="159" width="20.28515625" bestFit="1" customWidth="1"/>
    <col min="160" max="160" width="8" bestFit="1" customWidth="1"/>
    <col min="161" max="161" width="11" bestFit="1" customWidth="1"/>
    <col min="162" max="162" width="18.42578125" bestFit="1" customWidth="1"/>
    <col min="163" max="163" width="21.7109375" bestFit="1" customWidth="1"/>
    <col min="164" max="164" width="10.28515625" bestFit="1" customWidth="1"/>
    <col min="165" max="165" width="13.42578125" bestFit="1" customWidth="1"/>
    <col min="166" max="166" width="17" bestFit="1" customWidth="1"/>
    <col min="167" max="167" width="20.140625" bestFit="1" customWidth="1"/>
    <col min="168" max="168" width="10" bestFit="1" customWidth="1"/>
    <col min="169" max="169" width="13.140625" bestFit="1" customWidth="1"/>
    <col min="170" max="170" width="12.42578125" bestFit="1" customWidth="1"/>
    <col min="171" max="171" width="15.5703125" bestFit="1" customWidth="1"/>
    <col min="172" max="172" width="13.140625" bestFit="1" customWidth="1"/>
    <col min="173" max="173" width="16.28515625" bestFit="1" customWidth="1"/>
    <col min="174" max="174" width="11.140625" bestFit="1" customWidth="1"/>
    <col min="175" max="175" width="14.28515625" bestFit="1" customWidth="1"/>
    <col min="176" max="176" width="11.85546875" bestFit="1" customWidth="1"/>
    <col min="177" max="177" width="15" bestFit="1" customWidth="1"/>
    <col min="178" max="178" width="15.5703125" bestFit="1" customWidth="1"/>
    <col min="179" max="179" width="18.7109375" bestFit="1" customWidth="1"/>
    <col min="180" max="180" width="17.140625" bestFit="1" customWidth="1"/>
    <col min="181" max="181" width="20.28515625" bestFit="1" customWidth="1"/>
    <col min="182" max="182" width="9.5703125" bestFit="1" customWidth="1"/>
    <col min="183" max="184" width="12.5703125" bestFit="1" customWidth="1"/>
    <col min="185" max="185" width="15.7109375" bestFit="1" customWidth="1"/>
    <col min="186" max="186" width="17" bestFit="1" customWidth="1"/>
    <col min="187" max="187" width="20.140625" bestFit="1" customWidth="1"/>
    <col min="188" max="188" width="8.7109375" bestFit="1" customWidth="1"/>
    <col min="189" max="189" width="11.7109375" bestFit="1" customWidth="1"/>
    <col min="190" max="190" width="13.42578125" bestFit="1" customWidth="1"/>
    <col min="191" max="191" width="16.5703125" bestFit="1" customWidth="1"/>
    <col min="192" max="192" width="11" bestFit="1" customWidth="1"/>
    <col min="193" max="193" width="14.140625" bestFit="1" customWidth="1"/>
    <col min="194" max="194" width="13.28515625" bestFit="1" customWidth="1"/>
    <col min="195" max="195" width="16.42578125" bestFit="1" customWidth="1"/>
    <col min="196" max="196" width="11.7109375" bestFit="1" customWidth="1"/>
    <col min="197" max="197" width="14.85546875" bestFit="1" customWidth="1"/>
    <col min="198" max="198" width="24" bestFit="1" customWidth="1"/>
    <col min="199" max="199" width="27.140625" bestFit="1" customWidth="1"/>
    <col min="200" max="200" width="21.140625" bestFit="1" customWidth="1"/>
    <col min="201" max="201" width="24.28515625" bestFit="1" customWidth="1"/>
    <col min="202" max="202" width="15" bestFit="1" customWidth="1"/>
    <col min="203" max="203" width="18.140625" bestFit="1" customWidth="1"/>
    <col min="204" max="204" width="12.85546875" bestFit="1" customWidth="1"/>
    <col min="205" max="205" width="16" bestFit="1" customWidth="1"/>
    <col min="206" max="206" width="9.42578125" bestFit="1" customWidth="1"/>
    <col min="207" max="207" width="12.42578125" bestFit="1" customWidth="1"/>
    <col min="209" max="209" width="12.140625" bestFit="1" customWidth="1"/>
    <col min="210" max="210" width="14" bestFit="1" customWidth="1"/>
    <col min="211" max="211" width="17.28515625" bestFit="1" customWidth="1"/>
    <col min="212" max="212" width="11.140625" bestFit="1" customWidth="1"/>
    <col min="213" max="213" width="14.28515625" bestFit="1" customWidth="1"/>
    <col min="214" max="214" width="15.28515625" bestFit="1" customWidth="1"/>
    <col min="215" max="215" width="18.42578125" bestFit="1" customWidth="1"/>
    <col min="216" max="216" width="10.7109375" bestFit="1" customWidth="1"/>
    <col min="217" max="217" width="13.85546875" bestFit="1" customWidth="1"/>
    <col min="218" max="218" width="11.28515625" bestFit="1" customWidth="1"/>
  </cols>
  <sheetData>
    <row r="3" spans="1:106" x14ac:dyDescent="0.25">
      <c r="A3" s="18" t="s">
        <v>285</v>
      </c>
      <c r="B3" s="18" t="s">
        <v>271</v>
      </c>
    </row>
    <row r="4" spans="1:106" x14ac:dyDescent="0.25">
      <c r="A4" s="18" t="s">
        <v>268</v>
      </c>
      <c r="B4" t="s">
        <v>148</v>
      </c>
      <c r="C4" t="s">
        <v>178</v>
      </c>
      <c r="D4" t="s">
        <v>187</v>
      </c>
      <c r="E4" t="s">
        <v>83</v>
      </c>
      <c r="F4" t="s">
        <v>201</v>
      </c>
      <c r="G4" t="s">
        <v>221</v>
      </c>
      <c r="H4" t="s">
        <v>200</v>
      </c>
      <c r="I4" t="s">
        <v>297</v>
      </c>
      <c r="J4" t="s">
        <v>182</v>
      </c>
      <c r="K4" t="s">
        <v>179</v>
      </c>
      <c r="L4" t="s">
        <v>165</v>
      </c>
      <c r="M4" t="s">
        <v>219</v>
      </c>
      <c r="N4" t="s">
        <v>87</v>
      </c>
      <c r="O4" t="s">
        <v>89</v>
      </c>
      <c r="P4" t="s">
        <v>174</v>
      </c>
      <c r="Q4" t="s">
        <v>197</v>
      </c>
      <c r="R4" t="s">
        <v>30</v>
      </c>
      <c r="S4" t="s">
        <v>189</v>
      </c>
      <c r="T4" t="s">
        <v>244</v>
      </c>
      <c r="U4" t="s">
        <v>181</v>
      </c>
      <c r="V4" t="s">
        <v>92</v>
      </c>
      <c r="W4" t="s">
        <v>193</v>
      </c>
      <c r="X4" t="s">
        <v>177</v>
      </c>
      <c r="Y4" t="s">
        <v>136</v>
      </c>
      <c r="Z4" t="s">
        <v>143</v>
      </c>
      <c r="AA4" t="s">
        <v>202</v>
      </c>
      <c r="AB4" t="s">
        <v>194</v>
      </c>
      <c r="AC4" t="s">
        <v>95</v>
      </c>
      <c r="AD4" t="s">
        <v>215</v>
      </c>
      <c r="AE4" t="s">
        <v>220</v>
      </c>
      <c r="AF4" t="s">
        <v>224</v>
      </c>
      <c r="AG4" t="s">
        <v>199</v>
      </c>
      <c r="AH4" t="s">
        <v>206</v>
      </c>
      <c r="AI4" t="s">
        <v>188</v>
      </c>
      <c r="AJ4" t="s">
        <v>184</v>
      </c>
      <c r="AK4" t="s">
        <v>99</v>
      </c>
      <c r="AL4" t="s">
        <v>104</v>
      </c>
      <c r="AM4" t="s">
        <v>39</v>
      </c>
      <c r="AN4" t="s">
        <v>158</v>
      </c>
      <c r="AO4" t="s">
        <v>105</v>
      </c>
      <c r="AP4" t="s">
        <v>225</v>
      </c>
      <c r="AQ4" t="s">
        <v>156</v>
      </c>
      <c r="AR4" t="s">
        <v>107</v>
      </c>
      <c r="AS4" t="s">
        <v>110</v>
      </c>
      <c r="AT4" t="s">
        <v>205</v>
      </c>
      <c r="AU4" t="s">
        <v>222</v>
      </c>
      <c r="AV4" t="s">
        <v>12</v>
      </c>
      <c r="AW4" t="s">
        <v>217</v>
      </c>
      <c r="AX4" t="s">
        <v>209</v>
      </c>
      <c r="AY4" t="s">
        <v>216</v>
      </c>
      <c r="AZ4" t="s">
        <v>144</v>
      </c>
      <c r="BA4" t="s">
        <v>145</v>
      </c>
      <c r="BB4" t="s">
        <v>180</v>
      </c>
      <c r="BC4" t="s">
        <v>294</v>
      </c>
      <c r="BD4" t="s">
        <v>150</v>
      </c>
      <c r="BE4" t="s">
        <v>191</v>
      </c>
      <c r="BF4" t="s">
        <v>151</v>
      </c>
      <c r="BG4" t="s">
        <v>160</v>
      </c>
      <c r="BH4" t="s">
        <v>167</v>
      </c>
      <c r="BI4" t="s">
        <v>113</v>
      </c>
      <c r="BJ4" t="s">
        <v>163</v>
      </c>
      <c r="BK4" t="s">
        <v>243</v>
      </c>
      <c r="BL4" t="s">
        <v>211</v>
      </c>
      <c r="BM4" t="s">
        <v>116</v>
      </c>
      <c r="BN4" t="s">
        <v>118</v>
      </c>
      <c r="BO4" t="s">
        <v>168</v>
      </c>
      <c r="BP4" t="s">
        <v>146</v>
      </c>
      <c r="BQ4" t="s">
        <v>138</v>
      </c>
      <c r="BR4" t="s">
        <v>170</v>
      </c>
      <c r="BS4" t="s">
        <v>166</v>
      </c>
      <c r="BT4" t="s">
        <v>139</v>
      </c>
      <c r="BU4" t="s">
        <v>214</v>
      </c>
      <c r="BV4" t="s">
        <v>198</v>
      </c>
      <c r="BW4" t="s">
        <v>162</v>
      </c>
      <c r="BX4" t="s">
        <v>18</v>
      </c>
      <c r="BY4" t="s">
        <v>15</v>
      </c>
      <c r="BZ4" t="s">
        <v>159</v>
      </c>
      <c r="CA4" t="s">
        <v>208</v>
      </c>
      <c r="CB4" t="s">
        <v>140</v>
      </c>
      <c r="CC4" t="s">
        <v>120</v>
      </c>
      <c r="CD4" t="s">
        <v>123</v>
      </c>
      <c r="CE4" t="s">
        <v>125</v>
      </c>
      <c r="CF4" t="s">
        <v>126</v>
      </c>
      <c r="CG4" t="s">
        <v>296</v>
      </c>
      <c r="CH4" t="s">
        <v>127</v>
      </c>
      <c r="CI4" t="s">
        <v>141</v>
      </c>
      <c r="CJ4" t="s">
        <v>195</v>
      </c>
      <c r="CK4" t="s">
        <v>190</v>
      </c>
      <c r="CL4" t="s">
        <v>128</v>
      </c>
      <c r="CM4" t="s">
        <v>169</v>
      </c>
      <c r="CN4" t="s">
        <v>155</v>
      </c>
      <c r="CO4" t="s">
        <v>164</v>
      </c>
      <c r="CP4" t="s">
        <v>223</v>
      </c>
      <c r="CQ4" t="s">
        <v>186</v>
      </c>
      <c r="CR4" t="s">
        <v>142</v>
      </c>
      <c r="CS4" t="s">
        <v>295</v>
      </c>
      <c r="CT4" t="s">
        <v>152</v>
      </c>
      <c r="CU4" t="s">
        <v>210</v>
      </c>
      <c r="CV4" t="s">
        <v>172</v>
      </c>
      <c r="CW4" t="s">
        <v>131</v>
      </c>
      <c r="CX4" t="s">
        <v>157</v>
      </c>
      <c r="CY4" t="s">
        <v>161</v>
      </c>
      <c r="CZ4" t="s">
        <v>134</v>
      </c>
      <c r="DA4" t="s">
        <v>269</v>
      </c>
      <c r="DB4" t="s">
        <v>270</v>
      </c>
    </row>
    <row r="5" spans="1:106" x14ac:dyDescent="0.25">
      <c r="A5" s="19" t="s">
        <v>38</v>
      </c>
      <c r="B5" s="20"/>
      <c r="C5" s="20">
        <v>19</v>
      </c>
      <c r="D5" s="20"/>
      <c r="E5" s="20"/>
      <c r="F5" s="20"/>
      <c r="G5" s="20"/>
      <c r="H5" s="20">
        <v>8</v>
      </c>
      <c r="I5" s="20"/>
      <c r="J5" s="20">
        <v>63</v>
      </c>
      <c r="K5" s="20"/>
      <c r="L5" s="20"/>
      <c r="M5" s="20"/>
      <c r="N5" s="20"/>
      <c r="O5" s="20">
        <v>1</v>
      </c>
      <c r="P5" s="20"/>
      <c r="Q5" s="20">
        <v>5</v>
      </c>
      <c r="R5" s="20"/>
      <c r="S5" s="20"/>
      <c r="T5" s="20"/>
      <c r="U5" s="20">
        <v>14</v>
      </c>
      <c r="V5" s="20"/>
      <c r="W5" s="20"/>
      <c r="X5" s="20">
        <v>17</v>
      </c>
      <c r="Y5" s="20">
        <v>10</v>
      </c>
      <c r="Z5" s="20">
        <v>1</v>
      </c>
      <c r="AA5" s="20"/>
      <c r="AB5" s="20"/>
      <c r="AC5" s="20">
        <v>1</v>
      </c>
      <c r="AD5" s="20"/>
      <c r="AE5" s="20">
        <v>2</v>
      </c>
      <c r="AF5" s="20"/>
      <c r="AG5" s="20">
        <v>13</v>
      </c>
      <c r="AH5" s="20"/>
      <c r="AI5" s="20"/>
      <c r="AJ5" s="20">
        <v>21</v>
      </c>
      <c r="AK5" s="20">
        <v>2</v>
      </c>
      <c r="AL5" s="20"/>
      <c r="AM5" s="20">
        <v>2</v>
      </c>
      <c r="AN5" s="20"/>
      <c r="AO5" s="20"/>
      <c r="AP5" s="20"/>
      <c r="AQ5" s="20"/>
      <c r="AR5" s="20">
        <v>1</v>
      </c>
      <c r="AS5" s="20"/>
      <c r="AT5" s="20"/>
      <c r="AU5" s="20"/>
      <c r="AV5" s="20">
        <v>4</v>
      </c>
      <c r="AW5" s="20"/>
      <c r="AX5" s="20"/>
      <c r="AY5" s="20"/>
      <c r="AZ5" s="20">
        <v>1</v>
      </c>
      <c r="BA5" s="20"/>
      <c r="BB5" s="20">
        <v>3</v>
      </c>
      <c r="BC5" s="20">
        <v>3</v>
      </c>
      <c r="BD5" s="20"/>
      <c r="BE5" s="20"/>
      <c r="BF5" s="20"/>
      <c r="BG5" s="20"/>
      <c r="BH5" s="20"/>
      <c r="BI5" s="20"/>
      <c r="BJ5" s="20">
        <v>1</v>
      </c>
      <c r="BK5" s="20">
        <v>2</v>
      </c>
      <c r="BL5" s="20"/>
      <c r="BM5" s="20">
        <v>20</v>
      </c>
      <c r="BN5" s="20"/>
      <c r="BO5" s="20"/>
      <c r="BP5" s="20"/>
      <c r="BQ5" s="20">
        <v>1</v>
      </c>
      <c r="BR5" s="20"/>
      <c r="BS5" s="20"/>
      <c r="BT5" s="20">
        <v>5</v>
      </c>
      <c r="BU5" s="20"/>
      <c r="BV5" s="20"/>
      <c r="BW5" s="20">
        <v>1</v>
      </c>
      <c r="BX5" s="20"/>
      <c r="BY5" s="20">
        <v>1</v>
      </c>
      <c r="BZ5" s="20"/>
      <c r="CA5" s="20"/>
      <c r="CB5" s="20">
        <v>1</v>
      </c>
      <c r="CC5" s="20"/>
      <c r="CD5" s="20">
        <v>1</v>
      </c>
      <c r="CE5" s="20"/>
      <c r="CF5" s="20"/>
      <c r="CG5" s="20"/>
      <c r="CH5" s="20"/>
      <c r="CI5" s="20"/>
      <c r="CJ5" s="20"/>
      <c r="CK5" s="20"/>
      <c r="CL5" s="20"/>
      <c r="CM5" s="20"/>
      <c r="CN5" s="20">
        <v>6</v>
      </c>
      <c r="CO5" s="20">
        <v>2</v>
      </c>
      <c r="CP5" s="20"/>
      <c r="CQ5" s="20"/>
      <c r="CR5" s="20"/>
      <c r="CS5" s="20"/>
      <c r="CT5" s="20"/>
      <c r="CU5" s="20">
        <v>19</v>
      </c>
      <c r="CV5" s="20"/>
      <c r="CW5" s="20"/>
      <c r="CX5" s="20"/>
      <c r="CY5" s="20"/>
      <c r="CZ5" s="20"/>
      <c r="DA5" s="20">
        <v>1</v>
      </c>
      <c r="DB5" s="20">
        <v>252</v>
      </c>
    </row>
    <row r="6" spans="1:106" x14ac:dyDescent="0.25">
      <c r="A6" s="23">
        <v>42808</v>
      </c>
      <c r="B6" s="20"/>
      <c r="C6" s="20">
        <v>19</v>
      </c>
      <c r="D6" s="20"/>
      <c r="E6" s="20"/>
      <c r="F6" s="20"/>
      <c r="G6" s="20"/>
      <c r="H6" s="20">
        <v>8</v>
      </c>
      <c r="I6" s="20"/>
      <c r="J6" s="20">
        <v>63</v>
      </c>
      <c r="K6" s="20"/>
      <c r="L6" s="20"/>
      <c r="M6" s="20"/>
      <c r="N6" s="20"/>
      <c r="O6" s="20">
        <v>1</v>
      </c>
      <c r="P6" s="20"/>
      <c r="Q6" s="20">
        <v>5</v>
      </c>
      <c r="R6" s="20"/>
      <c r="S6" s="20"/>
      <c r="T6" s="20"/>
      <c r="U6" s="20">
        <v>14</v>
      </c>
      <c r="V6" s="20"/>
      <c r="W6" s="20"/>
      <c r="X6" s="20">
        <v>17</v>
      </c>
      <c r="Y6" s="20">
        <v>10</v>
      </c>
      <c r="Z6" s="20">
        <v>1</v>
      </c>
      <c r="AA6" s="20"/>
      <c r="AB6" s="20"/>
      <c r="AC6" s="20">
        <v>1</v>
      </c>
      <c r="AD6" s="20"/>
      <c r="AE6" s="20">
        <v>2</v>
      </c>
      <c r="AF6" s="20"/>
      <c r="AG6" s="20">
        <v>13</v>
      </c>
      <c r="AH6" s="20"/>
      <c r="AI6" s="20"/>
      <c r="AJ6" s="20">
        <v>21</v>
      </c>
      <c r="AK6" s="20">
        <v>2</v>
      </c>
      <c r="AL6" s="20"/>
      <c r="AM6" s="20">
        <v>2</v>
      </c>
      <c r="AN6" s="20"/>
      <c r="AO6" s="20"/>
      <c r="AP6" s="20"/>
      <c r="AQ6" s="20"/>
      <c r="AR6" s="20">
        <v>1</v>
      </c>
      <c r="AS6" s="20"/>
      <c r="AT6" s="20"/>
      <c r="AU6" s="20"/>
      <c r="AV6" s="20">
        <v>4</v>
      </c>
      <c r="AW6" s="20"/>
      <c r="AX6" s="20"/>
      <c r="AY6" s="20"/>
      <c r="AZ6" s="20">
        <v>1</v>
      </c>
      <c r="BA6" s="20"/>
      <c r="BB6" s="20">
        <v>3</v>
      </c>
      <c r="BC6" s="20">
        <v>3</v>
      </c>
      <c r="BD6" s="20"/>
      <c r="BE6" s="20"/>
      <c r="BF6" s="20"/>
      <c r="BG6" s="20"/>
      <c r="BH6" s="20"/>
      <c r="BI6" s="20"/>
      <c r="BJ6" s="20">
        <v>1</v>
      </c>
      <c r="BK6" s="20">
        <v>2</v>
      </c>
      <c r="BL6" s="20"/>
      <c r="BM6" s="20">
        <v>20</v>
      </c>
      <c r="BN6" s="20"/>
      <c r="BO6" s="20"/>
      <c r="BP6" s="20"/>
      <c r="BQ6" s="20">
        <v>1</v>
      </c>
      <c r="BR6" s="20"/>
      <c r="BS6" s="20"/>
      <c r="BT6" s="20">
        <v>5</v>
      </c>
      <c r="BU6" s="20"/>
      <c r="BV6" s="20"/>
      <c r="BW6" s="20">
        <v>1</v>
      </c>
      <c r="BX6" s="20"/>
      <c r="BY6" s="20">
        <v>1</v>
      </c>
      <c r="BZ6" s="20"/>
      <c r="CA6" s="20"/>
      <c r="CB6" s="20">
        <v>1</v>
      </c>
      <c r="CC6" s="20"/>
      <c r="CD6" s="20">
        <v>1</v>
      </c>
      <c r="CE6" s="20"/>
      <c r="CF6" s="20"/>
      <c r="CG6" s="20"/>
      <c r="CH6" s="20"/>
      <c r="CI6" s="20"/>
      <c r="CJ6" s="20"/>
      <c r="CK6" s="20"/>
      <c r="CL6" s="20"/>
      <c r="CM6" s="20"/>
      <c r="CN6" s="20">
        <v>6</v>
      </c>
      <c r="CO6" s="20">
        <v>2</v>
      </c>
      <c r="CP6" s="20"/>
      <c r="CQ6" s="20"/>
      <c r="CR6" s="20"/>
      <c r="CS6" s="20"/>
      <c r="CT6" s="20"/>
      <c r="CU6" s="20">
        <v>19</v>
      </c>
      <c r="CV6" s="20"/>
      <c r="CW6" s="20"/>
      <c r="CX6" s="20"/>
      <c r="CY6" s="20"/>
      <c r="CZ6" s="20"/>
      <c r="DA6" s="20">
        <v>1</v>
      </c>
      <c r="DB6" s="20">
        <v>252</v>
      </c>
    </row>
    <row r="7" spans="1:106" x14ac:dyDescent="0.25">
      <c r="A7" s="22">
        <v>64</v>
      </c>
      <c r="B7" s="20"/>
      <c r="C7" s="20">
        <v>19</v>
      </c>
      <c r="D7" s="20"/>
      <c r="E7" s="20"/>
      <c r="F7" s="20"/>
      <c r="G7" s="20"/>
      <c r="H7" s="20">
        <v>8</v>
      </c>
      <c r="I7" s="20"/>
      <c r="J7" s="20">
        <v>63</v>
      </c>
      <c r="K7" s="20"/>
      <c r="L7" s="20"/>
      <c r="M7" s="20"/>
      <c r="N7" s="20"/>
      <c r="O7" s="20">
        <v>1</v>
      </c>
      <c r="P7" s="20"/>
      <c r="Q7" s="20">
        <v>5</v>
      </c>
      <c r="R7" s="20"/>
      <c r="S7" s="20"/>
      <c r="T7" s="20"/>
      <c r="U7" s="20">
        <v>14</v>
      </c>
      <c r="V7" s="20"/>
      <c r="W7" s="20"/>
      <c r="X7" s="20">
        <v>17</v>
      </c>
      <c r="Y7" s="20">
        <v>10</v>
      </c>
      <c r="Z7" s="20">
        <v>1</v>
      </c>
      <c r="AA7" s="20"/>
      <c r="AB7" s="20"/>
      <c r="AC7" s="20">
        <v>1</v>
      </c>
      <c r="AD7" s="20"/>
      <c r="AE7" s="20">
        <v>2</v>
      </c>
      <c r="AF7" s="20"/>
      <c r="AG7" s="20">
        <v>13</v>
      </c>
      <c r="AH7" s="20"/>
      <c r="AI7" s="20"/>
      <c r="AJ7" s="20">
        <v>21</v>
      </c>
      <c r="AK7" s="20">
        <v>2</v>
      </c>
      <c r="AL7" s="20"/>
      <c r="AM7" s="20">
        <v>2</v>
      </c>
      <c r="AN7" s="20"/>
      <c r="AO7" s="20"/>
      <c r="AP7" s="20"/>
      <c r="AQ7" s="20"/>
      <c r="AR7" s="20">
        <v>1</v>
      </c>
      <c r="AS7" s="20"/>
      <c r="AT7" s="20"/>
      <c r="AU7" s="20"/>
      <c r="AV7" s="20">
        <v>4</v>
      </c>
      <c r="AW7" s="20"/>
      <c r="AX7" s="20"/>
      <c r="AY7" s="20"/>
      <c r="AZ7" s="20">
        <v>1</v>
      </c>
      <c r="BA7" s="20"/>
      <c r="BB7" s="20">
        <v>3</v>
      </c>
      <c r="BC7" s="20">
        <v>3</v>
      </c>
      <c r="BD7" s="20"/>
      <c r="BE7" s="20"/>
      <c r="BF7" s="20"/>
      <c r="BG7" s="20"/>
      <c r="BH7" s="20"/>
      <c r="BI7" s="20"/>
      <c r="BJ7" s="20">
        <v>1</v>
      </c>
      <c r="BK7" s="20">
        <v>2</v>
      </c>
      <c r="BL7" s="20"/>
      <c r="BM7" s="20">
        <v>20</v>
      </c>
      <c r="BN7" s="20"/>
      <c r="BO7" s="20"/>
      <c r="BP7" s="20"/>
      <c r="BQ7" s="20">
        <v>1</v>
      </c>
      <c r="BR7" s="20"/>
      <c r="BS7" s="20"/>
      <c r="BT7" s="20">
        <v>5</v>
      </c>
      <c r="BU7" s="20"/>
      <c r="BV7" s="20"/>
      <c r="BW7" s="20">
        <v>1</v>
      </c>
      <c r="BX7" s="20"/>
      <c r="BY7" s="20">
        <v>1</v>
      </c>
      <c r="BZ7" s="20"/>
      <c r="CA7" s="20"/>
      <c r="CB7" s="20">
        <v>1</v>
      </c>
      <c r="CC7" s="20"/>
      <c r="CD7" s="20">
        <v>1</v>
      </c>
      <c r="CE7" s="20"/>
      <c r="CF7" s="20"/>
      <c r="CG7" s="20"/>
      <c r="CH7" s="20"/>
      <c r="CI7" s="20"/>
      <c r="CJ7" s="20"/>
      <c r="CK7" s="20"/>
      <c r="CL7" s="20"/>
      <c r="CM7" s="20"/>
      <c r="CN7" s="20">
        <v>6</v>
      </c>
      <c r="CO7" s="20">
        <v>2</v>
      </c>
      <c r="CP7" s="20"/>
      <c r="CQ7" s="20"/>
      <c r="CR7" s="20"/>
      <c r="CS7" s="20"/>
      <c r="CT7" s="20"/>
      <c r="CU7" s="20">
        <v>19</v>
      </c>
      <c r="CV7" s="20"/>
      <c r="CW7" s="20"/>
      <c r="CX7" s="20"/>
      <c r="CY7" s="20"/>
      <c r="CZ7" s="20"/>
      <c r="DA7" s="20">
        <v>1</v>
      </c>
      <c r="DB7" s="20">
        <v>252</v>
      </c>
    </row>
    <row r="8" spans="1:106" x14ac:dyDescent="0.25">
      <c r="A8" s="24">
        <v>10</v>
      </c>
      <c r="B8" s="20"/>
      <c r="C8" s="20">
        <v>19</v>
      </c>
      <c r="D8" s="20"/>
      <c r="E8" s="20"/>
      <c r="F8" s="20"/>
      <c r="G8" s="20"/>
      <c r="H8" s="20">
        <v>8</v>
      </c>
      <c r="I8" s="20"/>
      <c r="J8" s="20">
        <v>63</v>
      </c>
      <c r="K8" s="20"/>
      <c r="L8" s="20"/>
      <c r="M8" s="20"/>
      <c r="N8" s="20"/>
      <c r="O8" s="20">
        <v>1</v>
      </c>
      <c r="P8" s="20"/>
      <c r="Q8" s="20">
        <v>5</v>
      </c>
      <c r="R8" s="20"/>
      <c r="S8" s="20"/>
      <c r="T8" s="20"/>
      <c r="U8" s="20">
        <v>14</v>
      </c>
      <c r="V8" s="20"/>
      <c r="W8" s="20"/>
      <c r="X8" s="20">
        <v>17</v>
      </c>
      <c r="Y8" s="20">
        <v>10</v>
      </c>
      <c r="Z8" s="20">
        <v>1</v>
      </c>
      <c r="AA8" s="20"/>
      <c r="AB8" s="20"/>
      <c r="AC8" s="20">
        <v>1</v>
      </c>
      <c r="AD8" s="20"/>
      <c r="AE8" s="20">
        <v>2</v>
      </c>
      <c r="AF8" s="20"/>
      <c r="AG8" s="20">
        <v>13</v>
      </c>
      <c r="AH8" s="20"/>
      <c r="AI8" s="20"/>
      <c r="AJ8" s="20">
        <v>21</v>
      </c>
      <c r="AK8" s="20">
        <v>2</v>
      </c>
      <c r="AL8" s="20"/>
      <c r="AM8" s="20">
        <v>2</v>
      </c>
      <c r="AN8" s="20"/>
      <c r="AO8" s="20"/>
      <c r="AP8" s="20"/>
      <c r="AQ8" s="20"/>
      <c r="AR8" s="20">
        <v>1</v>
      </c>
      <c r="AS8" s="20"/>
      <c r="AT8" s="20"/>
      <c r="AU8" s="20"/>
      <c r="AV8" s="20">
        <v>4</v>
      </c>
      <c r="AW8" s="20"/>
      <c r="AX8" s="20"/>
      <c r="AY8" s="20"/>
      <c r="AZ8" s="20">
        <v>1</v>
      </c>
      <c r="BA8" s="20"/>
      <c r="BB8" s="20">
        <v>3</v>
      </c>
      <c r="BC8" s="20">
        <v>3</v>
      </c>
      <c r="BD8" s="20"/>
      <c r="BE8" s="20"/>
      <c r="BF8" s="20"/>
      <c r="BG8" s="20"/>
      <c r="BH8" s="20"/>
      <c r="BI8" s="20"/>
      <c r="BJ8" s="20">
        <v>1</v>
      </c>
      <c r="BK8" s="20">
        <v>2</v>
      </c>
      <c r="BL8" s="20"/>
      <c r="BM8" s="20">
        <v>20</v>
      </c>
      <c r="BN8" s="20"/>
      <c r="BO8" s="20"/>
      <c r="BP8" s="20"/>
      <c r="BQ8" s="20">
        <v>1</v>
      </c>
      <c r="BR8" s="20"/>
      <c r="BS8" s="20"/>
      <c r="BT8" s="20">
        <v>5</v>
      </c>
      <c r="BU8" s="20"/>
      <c r="BV8" s="20"/>
      <c r="BW8" s="20">
        <v>1</v>
      </c>
      <c r="BX8" s="20"/>
      <c r="BY8" s="20">
        <v>1</v>
      </c>
      <c r="BZ8" s="20"/>
      <c r="CA8" s="20"/>
      <c r="CB8" s="20">
        <v>1</v>
      </c>
      <c r="CC8" s="20"/>
      <c r="CD8" s="20">
        <v>1</v>
      </c>
      <c r="CE8" s="20"/>
      <c r="CF8" s="20"/>
      <c r="CG8" s="20"/>
      <c r="CH8" s="20"/>
      <c r="CI8" s="20"/>
      <c r="CJ8" s="20"/>
      <c r="CK8" s="20"/>
      <c r="CL8" s="20"/>
      <c r="CM8" s="20"/>
      <c r="CN8" s="20">
        <v>6</v>
      </c>
      <c r="CO8" s="20">
        <v>2</v>
      </c>
      <c r="CP8" s="20"/>
      <c r="CQ8" s="20"/>
      <c r="CR8" s="20"/>
      <c r="CS8" s="20"/>
      <c r="CT8" s="20"/>
      <c r="CU8" s="20">
        <v>19</v>
      </c>
      <c r="CV8" s="20"/>
      <c r="CW8" s="20"/>
      <c r="CX8" s="20"/>
      <c r="CY8" s="20"/>
      <c r="CZ8" s="20"/>
      <c r="DA8" s="20">
        <v>1</v>
      </c>
      <c r="DB8" s="20">
        <v>252</v>
      </c>
    </row>
    <row r="9" spans="1:106" x14ac:dyDescent="0.25">
      <c r="A9" s="25">
        <v>304</v>
      </c>
      <c r="B9" s="20"/>
      <c r="C9" s="20">
        <v>19</v>
      </c>
      <c r="D9" s="20"/>
      <c r="E9" s="20"/>
      <c r="F9" s="20"/>
      <c r="G9" s="20"/>
      <c r="H9" s="20">
        <v>8</v>
      </c>
      <c r="I9" s="20"/>
      <c r="J9" s="20">
        <v>63</v>
      </c>
      <c r="K9" s="20"/>
      <c r="L9" s="20"/>
      <c r="M9" s="20"/>
      <c r="N9" s="20"/>
      <c r="O9" s="20">
        <v>1</v>
      </c>
      <c r="P9" s="20"/>
      <c r="Q9" s="20">
        <v>5</v>
      </c>
      <c r="R9" s="20"/>
      <c r="S9" s="20"/>
      <c r="T9" s="20"/>
      <c r="U9" s="20">
        <v>14</v>
      </c>
      <c r="V9" s="20"/>
      <c r="W9" s="20"/>
      <c r="X9" s="20">
        <v>17</v>
      </c>
      <c r="Y9" s="20">
        <v>10</v>
      </c>
      <c r="Z9" s="20">
        <v>1</v>
      </c>
      <c r="AA9" s="20"/>
      <c r="AB9" s="20"/>
      <c r="AC9" s="20">
        <v>1</v>
      </c>
      <c r="AD9" s="20"/>
      <c r="AE9" s="20">
        <v>2</v>
      </c>
      <c r="AF9" s="20"/>
      <c r="AG9" s="20">
        <v>13</v>
      </c>
      <c r="AH9" s="20"/>
      <c r="AI9" s="20"/>
      <c r="AJ9" s="20">
        <v>21</v>
      </c>
      <c r="AK9" s="20">
        <v>2</v>
      </c>
      <c r="AL9" s="20"/>
      <c r="AM9" s="20">
        <v>2</v>
      </c>
      <c r="AN9" s="20"/>
      <c r="AO9" s="20"/>
      <c r="AP9" s="20"/>
      <c r="AQ9" s="20"/>
      <c r="AR9" s="20">
        <v>1</v>
      </c>
      <c r="AS9" s="20"/>
      <c r="AT9" s="20"/>
      <c r="AU9" s="20"/>
      <c r="AV9" s="20">
        <v>4</v>
      </c>
      <c r="AW9" s="20"/>
      <c r="AX9" s="20"/>
      <c r="AY9" s="20"/>
      <c r="AZ9" s="20">
        <v>1</v>
      </c>
      <c r="BA9" s="20"/>
      <c r="BB9" s="20">
        <v>3</v>
      </c>
      <c r="BC9" s="20">
        <v>3</v>
      </c>
      <c r="BD9" s="20"/>
      <c r="BE9" s="20"/>
      <c r="BF9" s="20"/>
      <c r="BG9" s="20"/>
      <c r="BH9" s="20"/>
      <c r="BI9" s="20"/>
      <c r="BJ9" s="20">
        <v>1</v>
      </c>
      <c r="BK9" s="20">
        <v>2</v>
      </c>
      <c r="BL9" s="20"/>
      <c r="BM9" s="20">
        <v>20</v>
      </c>
      <c r="BN9" s="20"/>
      <c r="BO9" s="20"/>
      <c r="BP9" s="20"/>
      <c r="BQ9" s="20">
        <v>1</v>
      </c>
      <c r="BR9" s="20"/>
      <c r="BS9" s="20"/>
      <c r="BT9" s="20">
        <v>5</v>
      </c>
      <c r="BU9" s="20"/>
      <c r="BV9" s="20"/>
      <c r="BW9" s="20">
        <v>1</v>
      </c>
      <c r="BX9" s="20"/>
      <c r="BY9" s="20">
        <v>1</v>
      </c>
      <c r="BZ9" s="20"/>
      <c r="CA9" s="20"/>
      <c r="CB9" s="20">
        <v>1</v>
      </c>
      <c r="CC9" s="20"/>
      <c r="CD9" s="20">
        <v>1</v>
      </c>
      <c r="CE9" s="20"/>
      <c r="CF9" s="20"/>
      <c r="CG9" s="20"/>
      <c r="CH9" s="20"/>
      <c r="CI9" s="20"/>
      <c r="CJ9" s="20"/>
      <c r="CK9" s="20"/>
      <c r="CL9" s="20"/>
      <c r="CM9" s="20"/>
      <c r="CN9" s="20">
        <v>6</v>
      </c>
      <c r="CO9" s="20">
        <v>2</v>
      </c>
      <c r="CP9" s="20"/>
      <c r="CQ9" s="20"/>
      <c r="CR9" s="20"/>
      <c r="CS9" s="20"/>
      <c r="CT9" s="20"/>
      <c r="CU9" s="20">
        <v>19</v>
      </c>
      <c r="CV9" s="20"/>
      <c r="CW9" s="20"/>
      <c r="CX9" s="20"/>
      <c r="CY9" s="20"/>
      <c r="CZ9" s="20"/>
      <c r="DA9" s="20">
        <v>1</v>
      </c>
      <c r="DB9" s="20">
        <v>252</v>
      </c>
    </row>
    <row r="10" spans="1:106" x14ac:dyDescent="0.25">
      <c r="A10" s="19" t="s">
        <v>33</v>
      </c>
      <c r="B10" s="20">
        <v>1</v>
      </c>
      <c r="C10" s="20">
        <v>13</v>
      </c>
      <c r="D10" s="20"/>
      <c r="E10" s="20"/>
      <c r="F10" s="20"/>
      <c r="G10" s="20"/>
      <c r="H10" s="20"/>
      <c r="I10" s="20"/>
      <c r="J10" s="20"/>
      <c r="K10" s="20">
        <v>21</v>
      </c>
      <c r="L10" s="20"/>
      <c r="M10" s="20"/>
      <c r="N10" s="20"/>
      <c r="O10" s="20">
        <v>1</v>
      </c>
      <c r="P10" s="20"/>
      <c r="Q10" s="20"/>
      <c r="R10" s="20"/>
      <c r="S10" s="20">
        <v>10</v>
      </c>
      <c r="T10" s="20"/>
      <c r="U10" s="20"/>
      <c r="V10" s="20"/>
      <c r="W10" s="20"/>
      <c r="X10" s="20">
        <v>5</v>
      </c>
      <c r="Y10" s="20">
        <v>25</v>
      </c>
      <c r="Z10" s="20"/>
      <c r="AA10" s="20"/>
      <c r="AB10" s="20"/>
      <c r="AC10" s="20">
        <v>24</v>
      </c>
      <c r="AD10" s="20"/>
      <c r="AE10" s="20"/>
      <c r="AF10" s="20"/>
      <c r="AG10" s="20"/>
      <c r="AH10" s="20"/>
      <c r="AI10" s="20">
        <v>4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>
        <v>57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>
        <v>1</v>
      </c>
      <c r="BZ10" s="20"/>
      <c r="CA10" s="20">
        <v>1</v>
      </c>
      <c r="CB10" s="20"/>
      <c r="CC10" s="20"/>
      <c r="CD10" s="20"/>
      <c r="CE10" s="20"/>
      <c r="CF10" s="20"/>
      <c r="CG10" s="20">
        <v>35</v>
      </c>
      <c r="CH10" s="20"/>
      <c r="CI10" s="20"/>
      <c r="CJ10" s="20"/>
      <c r="CK10" s="20"/>
      <c r="CL10" s="20">
        <v>1</v>
      </c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>
        <v>199</v>
      </c>
    </row>
    <row r="11" spans="1:106" x14ac:dyDescent="0.25">
      <c r="A11" s="23">
        <v>42807</v>
      </c>
      <c r="B11" s="20">
        <v>1</v>
      </c>
      <c r="C11" s="20">
        <v>13</v>
      </c>
      <c r="D11" s="20"/>
      <c r="E11" s="20"/>
      <c r="F11" s="20"/>
      <c r="G11" s="20"/>
      <c r="H11" s="20"/>
      <c r="I11" s="20"/>
      <c r="J11" s="20"/>
      <c r="K11" s="20">
        <v>21</v>
      </c>
      <c r="L11" s="20"/>
      <c r="M11" s="20"/>
      <c r="N11" s="20"/>
      <c r="O11" s="20">
        <v>1</v>
      </c>
      <c r="P11" s="20"/>
      <c r="Q11" s="20"/>
      <c r="R11" s="20"/>
      <c r="S11" s="20">
        <v>10</v>
      </c>
      <c r="T11" s="20"/>
      <c r="U11" s="20"/>
      <c r="V11" s="20"/>
      <c r="W11" s="20"/>
      <c r="X11" s="20">
        <v>5</v>
      </c>
      <c r="Y11" s="20">
        <v>25</v>
      </c>
      <c r="Z11" s="20"/>
      <c r="AA11" s="20"/>
      <c r="AB11" s="20"/>
      <c r="AC11" s="20">
        <v>24</v>
      </c>
      <c r="AD11" s="20"/>
      <c r="AE11" s="20"/>
      <c r="AF11" s="20"/>
      <c r="AG11" s="20"/>
      <c r="AH11" s="20"/>
      <c r="AI11" s="20">
        <v>4</v>
      </c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>
        <v>57</v>
      </c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>
        <v>1</v>
      </c>
      <c r="BZ11" s="20"/>
      <c r="CA11" s="20">
        <v>1</v>
      </c>
      <c r="CB11" s="20"/>
      <c r="CC11" s="20"/>
      <c r="CD11" s="20"/>
      <c r="CE11" s="20"/>
      <c r="CF11" s="20"/>
      <c r="CG11" s="20">
        <v>35</v>
      </c>
      <c r="CH11" s="20"/>
      <c r="CI11" s="20"/>
      <c r="CJ11" s="20"/>
      <c r="CK11" s="20"/>
      <c r="CL11" s="20">
        <v>1</v>
      </c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>
        <v>199</v>
      </c>
    </row>
    <row r="12" spans="1:106" x14ac:dyDescent="0.25">
      <c r="A12" s="22">
        <v>64</v>
      </c>
      <c r="B12" s="20">
        <v>1</v>
      </c>
      <c r="C12" s="20">
        <v>13</v>
      </c>
      <c r="D12" s="20"/>
      <c r="E12" s="20"/>
      <c r="F12" s="20"/>
      <c r="G12" s="20"/>
      <c r="H12" s="20"/>
      <c r="I12" s="20"/>
      <c r="J12" s="20"/>
      <c r="K12" s="20">
        <v>21</v>
      </c>
      <c r="L12" s="20"/>
      <c r="M12" s="20"/>
      <c r="N12" s="20"/>
      <c r="O12" s="20">
        <v>1</v>
      </c>
      <c r="P12" s="20"/>
      <c r="Q12" s="20"/>
      <c r="R12" s="20"/>
      <c r="S12" s="20">
        <v>10</v>
      </c>
      <c r="T12" s="20"/>
      <c r="U12" s="20"/>
      <c r="V12" s="20"/>
      <c r="W12" s="20"/>
      <c r="X12" s="20">
        <v>5</v>
      </c>
      <c r="Y12" s="20">
        <v>25</v>
      </c>
      <c r="Z12" s="20"/>
      <c r="AA12" s="20"/>
      <c r="AB12" s="20"/>
      <c r="AC12" s="20">
        <v>24</v>
      </c>
      <c r="AD12" s="20"/>
      <c r="AE12" s="20"/>
      <c r="AF12" s="20"/>
      <c r="AG12" s="20"/>
      <c r="AH12" s="20"/>
      <c r="AI12" s="20">
        <v>4</v>
      </c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>
        <v>57</v>
      </c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>
        <v>1</v>
      </c>
      <c r="BZ12" s="20"/>
      <c r="CA12" s="20">
        <v>1</v>
      </c>
      <c r="CB12" s="20"/>
      <c r="CC12" s="20"/>
      <c r="CD12" s="20"/>
      <c r="CE12" s="20"/>
      <c r="CF12" s="20"/>
      <c r="CG12" s="20">
        <v>35</v>
      </c>
      <c r="CH12" s="20"/>
      <c r="CI12" s="20"/>
      <c r="CJ12" s="20"/>
      <c r="CK12" s="20"/>
      <c r="CL12" s="20">
        <v>1</v>
      </c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>
        <v>199</v>
      </c>
    </row>
    <row r="13" spans="1:106" x14ac:dyDescent="0.25">
      <c r="A13" s="24">
        <v>11</v>
      </c>
      <c r="B13" s="20">
        <v>1</v>
      </c>
      <c r="C13" s="20">
        <v>13</v>
      </c>
      <c r="D13" s="20"/>
      <c r="E13" s="20"/>
      <c r="F13" s="20"/>
      <c r="G13" s="20"/>
      <c r="H13" s="20"/>
      <c r="I13" s="20"/>
      <c r="J13" s="20"/>
      <c r="K13" s="20">
        <v>21</v>
      </c>
      <c r="L13" s="20"/>
      <c r="M13" s="20"/>
      <c r="N13" s="20"/>
      <c r="O13" s="20">
        <v>1</v>
      </c>
      <c r="P13" s="20"/>
      <c r="Q13" s="20"/>
      <c r="R13" s="20"/>
      <c r="S13" s="20">
        <v>10</v>
      </c>
      <c r="T13" s="20"/>
      <c r="U13" s="20"/>
      <c r="V13" s="20"/>
      <c r="W13" s="20"/>
      <c r="X13" s="20">
        <v>5</v>
      </c>
      <c r="Y13" s="20">
        <v>25</v>
      </c>
      <c r="Z13" s="20"/>
      <c r="AA13" s="20"/>
      <c r="AB13" s="20"/>
      <c r="AC13" s="20">
        <v>24</v>
      </c>
      <c r="AD13" s="20"/>
      <c r="AE13" s="20"/>
      <c r="AF13" s="20"/>
      <c r="AG13" s="20"/>
      <c r="AH13" s="20"/>
      <c r="AI13" s="20">
        <v>4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>
        <v>57</v>
      </c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>
        <v>1</v>
      </c>
      <c r="BZ13" s="20"/>
      <c r="CA13" s="20">
        <v>1</v>
      </c>
      <c r="CB13" s="20"/>
      <c r="CC13" s="20"/>
      <c r="CD13" s="20"/>
      <c r="CE13" s="20"/>
      <c r="CF13" s="20"/>
      <c r="CG13" s="20">
        <v>35</v>
      </c>
      <c r="CH13" s="20"/>
      <c r="CI13" s="20"/>
      <c r="CJ13" s="20"/>
      <c r="CK13" s="20"/>
      <c r="CL13" s="20">
        <v>1</v>
      </c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>
        <v>199</v>
      </c>
    </row>
    <row r="14" spans="1:106" x14ac:dyDescent="0.25">
      <c r="A14" s="25">
        <v>304</v>
      </c>
      <c r="B14" s="20">
        <v>1</v>
      </c>
      <c r="C14" s="20">
        <v>13</v>
      </c>
      <c r="D14" s="20"/>
      <c r="E14" s="20"/>
      <c r="F14" s="20"/>
      <c r="G14" s="20"/>
      <c r="H14" s="20"/>
      <c r="I14" s="20"/>
      <c r="J14" s="20"/>
      <c r="K14" s="20">
        <v>21</v>
      </c>
      <c r="L14" s="20"/>
      <c r="M14" s="20"/>
      <c r="N14" s="20"/>
      <c r="O14" s="20">
        <v>1</v>
      </c>
      <c r="P14" s="20"/>
      <c r="Q14" s="20"/>
      <c r="R14" s="20"/>
      <c r="S14" s="20">
        <v>10</v>
      </c>
      <c r="T14" s="20"/>
      <c r="U14" s="20"/>
      <c r="V14" s="20"/>
      <c r="W14" s="20"/>
      <c r="X14" s="20">
        <v>5</v>
      </c>
      <c r="Y14" s="20">
        <v>25</v>
      </c>
      <c r="Z14" s="20"/>
      <c r="AA14" s="20"/>
      <c r="AB14" s="20"/>
      <c r="AC14" s="20">
        <v>24</v>
      </c>
      <c r="AD14" s="20"/>
      <c r="AE14" s="20"/>
      <c r="AF14" s="20"/>
      <c r="AG14" s="20"/>
      <c r="AH14" s="20"/>
      <c r="AI14" s="20">
        <v>4</v>
      </c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>
        <v>57</v>
      </c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>
        <v>1</v>
      </c>
      <c r="BZ14" s="20"/>
      <c r="CA14" s="20">
        <v>1</v>
      </c>
      <c r="CB14" s="20"/>
      <c r="CC14" s="20"/>
      <c r="CD14" s="20"/>
      <c r="CE14" s="20"/>
      <c r="CF14" s="20"/>
      <c r="CG14" s="20">
        <v>35</v>
      </c>
      <c r="CH14" s="20"/>
      <c r="CI14" s="20"/>
      <c r="CJ14" s="20"/>
      <c r="CK14" s="20"/>
      <c r="CL14" s="20">
        <v>1</v>
      </c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>
        <v>199</v>
      </c>
    </row>
    <row r="15" spans="1:106" x14ac:dyDescent="0.25">
      <c r="A15" s="19" t="s">
        <v>70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>
        <v>1</v>
      </c>
      <c r="M15" s="20"/>
      <c r="N15" s="20"/>
      <c r="O15" s="20">
        <v>1</v>
      </c>
      <c r="P15" s="20">
        <v>3</v>
      </c>
      <c r="Q15" s="20"/>
      <c r="R15" s="20"/>
      <c r="S15" s="20">
        <v>5</v>
      </c>
      <c r="T15" s="20"/>
      <c r="U15" s="20"/>
      <c r="V15" s="20"/>
      <c r="W15" s="20"/>
      <c r="X15" s="20"/>
      <c r="Y15" s="20">
        <v>7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>
        <v>61</v>
      </c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>
        <v>16</v>
      </c>
      <c r="AW15" s="20"/>
      <c r="AX15" s="20"/>
      <c r="AY15" s="20"/>
      <c r="AZ15" s="20"/>
      <c r="BA15" s="20"/>
      <c r="BB15" s="20"/>
      <c r="BC15" s="20"/>
      <c r="BD15" s="20"/>
      <c r="BE15" s="20">
        <v>1</v>
      </c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>
        <v>3</v>
      </c>
      <c r="BZ15" s="20"/>
      <c r="CA15" s="20"/>
      <c r="CB15" s="20"/>
      <c r="CC15" s="20"/>
      <c r="CD15" s="20">
        <v>2</v>
      </c>
      <c r="CE15" s="20"/>
      <c r="CF15" s="20"/>
      <c r="CG15" s="20">
        <v>109</v>
      </c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>
        <v>4</v>
      </c>
      <c r="CV15" s="20"/>
      <c r="CW15" s="20"/>
      <c r="CX15" s="20"/>
      <c r="CY15" s="20"/>
      <c r="CZ15" s="20"/>
      <c r="DA15" s="20"/>
      <c r="DB15" s="20">
        <v>213</v>
      </c>
    </row>
    <row r="16" spans="1:106" x14ac:dyDescent="0.25">
      <c r="A16" s="23">
        <v>42808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>
        <v>1</v>
      </c>
      <c r="M16" s="20"/>
      <c r="N16" s="20"/>
      <c r="O16" s="20">
        <v>1</v>
      </c>
      <c r="P16" s="20">
        <v>3</v>
      </c>
      <c r="Q16" s="20"/>
      <c r="R16" s="20"/>
      <c r="S16" s="20">
        <v>5</v>
      </c>
      <c r="T16" s="20"/>
      <c r="U16" s="20"/>
      <c r="V16" s="20"/>
      <c r="W16" s="20"/>
      <c r="X16" s="20"/>
      <c r="Y16" s="20">
        <v>7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>
        <v>61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>
        <v>16</v>
      </c>
      <c r="AW16" s="20"/>
      <c r="AX16" s="20"/>
      <c r="AY16" s="20"/>
      <c r="AZ16" s="20"/>
      <c r="BA16" s="20"/>
      <c r="BB16" s="20"/>
      <c r="BC16" s="20"/>
      <c r="BD16" s="20"/>
      <c r="BE16" s="20">
        <v>1</v>
      </c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>
        <v>3</v>
      </c>
      <c r="BZ16" s="20"/>
      <c r="CA16" s="20"/>
      <c r="CB16" s="20"/>
      <c r="CC16" s="20"/>
      <c r="CD16" s="20">
        <v>2</v>
      </c>
      <c r="CE16" s="20"/>
      <c r="CF16" s="20"/>
      <c r="CG16" s="20">
        <v>109</v>
      </c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>
        <v>4</v>
      </c>
      <c r="CV16" s="20"/>
      <c r="CW16" s="20"/>
      <c r="CX16" s="20"/>
      <c r="CY16" s="20"/>
      <c r="CZ16" s="20"/>
      <c r="DA16" s="20"/>
      <c r="DB16" s="20">
        <v>213</v>
      </c>
    </row>
    <row r="17" spans="1:106" x14ac:dyDescent="0.25">
      <c r="A17" s="22">
        <v>32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  <c r="M17" s="20"/>
      <c r="N17" s="20"/>
      <c r="O17" s="20">
        <v>1</v>
      </c>
      <c r="P17" s="20">
        <v>3</v>
      </c>
      <c r="Q17" s="20"/>
      <c r="R17" s="20"/>
      <c r="S17" s="20">
        <v>5</v>
      </c>
      <c r="T17" s="20"/>
      <c r="U17" s="20"/>
      <c r="V17" s="20"/>
      <c r="W17" s="20"/>
      <c r="X17" s="20"/>
      <c r="Y17" s="20">
        <v>7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>
        <v>61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>
        <v>16</v>
      </c>
      <c r="AW17" s="20"/>
      <c r="AX17" s="20"/>
      <c r="AY17" s="20"/>
      <c r="AZ17" s="20"/>
      <c r="BA17" s="20"/>
      <c r="BB17" s="20"/>
      <c r="BC17" s="20"/>
      <c r="BD17" s="20"/>
      <c r="BE17" s="20">
        <v>1</v>
      </c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>
        <v>3</v>
      </c>
      <c r="BZ17" s="20"/>
      <c r="CA17" s="20"/>
      <c r="CB17" s="20"/>
      <c r="CC17" s="20"/>
      <c r="CD17" s="20">
        <v>2</v>
      </c>
      <c r="CE17" s="20"/>
      <c r="CF17" s="20"/>
      <c r="CG17" s="20">
        <v>109</v>
      </c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>
        <v>4</v>
      </c>
      <c r="CV17" s="20"/>
      <c r="CW17" s="20"/>
      <c r="CX17" s="20"/>
      <c r="CY17" s="20"/>
      <c r="CZ17" s="20"/>
      <c r="DA17" s="20"/>
      <c r="DB17" s="20">
        <v>213</v>
      </c>
    </row>
    <row r="18" spans="1:106" x14ac:dyDescent="0.25">
      <c r="A18" s="24">
        <v>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>
        <v>1</v>
      </c>
      <c r="M18" s="20"/>
      <c r="N18" s="20"/>
      <c r="O18" s="20">
        <v>1</v>
      </c>
      <c r="P18" s="20">
        <v>3</v>
      </c>
      <c r="Q18" s="20"/>
      <c r="R18" s="20"/>
      <c r="S18" s="20">
        <v>5</v>
      </c>
      <c r="T18" s="20"/>
      <c r="U18" s="20"/>
      <c r="V18" s="20"/>
      <c r="W18" s="20"/>
      <c r="X18" s="20"/>
      <c r="Y18" s="20">
        <v>7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>
        <v>61</v>
      </c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>
        <v>16</v>
      </c>
      <c r="AW18" s="20"/>
      <c r="AX18" s="20"/>
      <c r="AY18" s="20"/>
      <c r="AZ18" s="20"/>
      <c r="BA18" s="20"/>
      <c r="BB18" s="20"/>
      <c r="BC18" s="20"/>
      <c r="BD18" s="20"/>
      <c r="BE18" s="20">
        <v>1</v>
      </c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>
        <v>3</v>
      </c>
      <c r="BZ18" s="20"/>
      <c r="CA18" s="20"/>
      <c r="CB18" s="20"/>
      <c r="CC18" s="20"/>
      <c r="CD18" s="20">
        <v>2</v>
      </c>
      <c r="CE18" s="20"/>
      <c r="CF18" s="20"/>
      <c r="CG18" s="20">
        <v>109</v>
      </c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>
        <v>4</v>
      </c>
      <c r="CV18" s="20"/>
      <c r="CW18" s="20"/>
      <c r="CX18" s="20"/>
      <c r="CY18" s="20"/>
      <c r="CZ18" s="20"/>
      <c r="DA18" s="20"/>
      <c r="DB18" s="20">
        <v>213</v>
      </c>
    </row>
    <row r="19" spans="1:106" x14ac:dyDescent="0.25">
      <c r="A19" s="25">
        <v>301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>
        <v>1</v>
      </c>
      <c r="M19" s="20"/>
      <c r="N19" s="20"/>
      <c r="O19" s="20">
        <v>1</v>
      </c>
      <c r="P19" s="20">
        <v>3</v>
      </c>
      <c r="Q19" s="20"/>
      <c r="R19" s="20"/>
      <c r="S19" s="20">
        <v>5</v>
      </c>
      <c r="T19" s="20"/>
      <c r="U19" s="20"/>
      <c r="V19" s="20"/>
      <c r="W19" s="20"/>
      <c r="X19" s="20"/>
      <c r="Y19" s="20">
        <v>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>
        <v>61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>
        <v>16</v>
      </c>
      <c r="AW19" s="20"/>
      <c r="AX19" s="20"/>
      <c r="AY19" s="20"/>
      <c r="AZ19" s="20"/>
      <c r="BA19" s="20"/>
      <c r="BB19" s="20"/>
      <c r="BC19" s="20"/>
      <c r="BD19" s="20"/>
      <c r="BE19" s="20">
        <v>1</v>
      </c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>
        <v>3</v>
      </c>
      <c r="BZ19" s="20"/>
      <c r="CA19" s="20"/>
      <c r="CB19" s="20"/>
      <c r="CC19" s="20"/>
      <c r="CD19" s="20">
        <v>2</v>
      </c>
      <c r="CE19" s="20"/>
      <c r="CF19" s="20"/>
      <c r="CG19" s="20">
        <v>109</v>
      </c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>
        <v>4</v>
      </c>
      <c r="CV19" s="20"/>
      <c r="CW19" s="20"/>
      <c r="CX19" s="20"/>
      <c r="CY19" s="20"/>
      <c r="CZ19" s="20"/>
      <c r="DA19" s="20"/>
      <c r="DB19" s="20">
        <v>213</v>
      </c>
    </row>
    <row r="20" spans="1:106" x14ac:dyDescent="0.25">
      <c r="A20" s="19" t="s">
        <v>20</v>
      </c>
      <c r="B20" s="20"/>
      <c r="C20" s="20">
        <v>1</v>
      </c>
      <c r="D20" s="20">
        <v>1</v>
      </c>
      <c r="E20" s="20">
        <v>1</v>
      </c>
      <c r="F20" s="20"/>
      <c r="G20" s="20"/>
      <c r="H20" s="20"/>
      <c r="I20" s="20"/>
      <c r="J20" s="20">
        <v>19</v>
      </c>
      <c r="K20" s="20">
        <v>8</v>
      </c>
      <c r="L20" s="20">
        <v>1</v>
      </c>
      <c r="M20" s="20">
        <v>1</v>
      </c>
      <c r="N20" s="20"/>
      <c r="O20" s="20"/>
      <c r="P20" s="20">
        <v>1</v>
      </c>
      <c r="Q20" s="20"/>
      <c r="R20" s="20">
        <v>2</v>
      </c>
      <c r="S20" s="20"/>
      <c r="T20" s="20"/>
      <c r="U20" s="20"/>
      <c r="V20" s="20">
        <v>1</v>
      </c>
      <c r="W20" s="20"/>
      <c r="X20" s="20">
        <v>1</v>
      </c>
      <c r="Y20" s="20"/>
      <c r="Z20" s="20"/>
      <c r="AA20" s="20"/>
      <c r="AB20" s="20"/>
      <c r="AC20" s="20">
        <v>26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>
        <v>1</v>
      </c>
      <c r="AO20" s="20">
        <v>2</v>
      </c>
      <c r="AP20" s="20"/>
      <c r="AQ20" s="20"/>
      <c r="AR20" s="20"/>
      <c r="AS20" s="20"/>
      <c r="AT20" s="20"/>
      <c r="AU20" s="20"/>
      <c r="AV20" s="20">
        <v>56</v>
      </c>
      <c r="AW20" s="20"/>
      <c r="AX20" s="20">
        <v>1</v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>
        <v>3</v>
      </c>
      <c r="BO20" s="20"/>
      <c r="BP20" s="20"/>
      <c r="BQ20" s="20"/>
      <c r="BR20" s="20"/>
      <c r="BS20" s="20">
        <v>1</v>
      </c>
      <c r="BT20" s="20"/>
      <c r="BU20" s="20"/>
      <c r="BV20" s="20"/>
      <c r="BW20" s="20"/>
      <c r="BX20" s="20">
        <v>18</v>
      </c>
      <c r="BY20" s="20">
        <v>4</v>
      </c>
      <c r="BZ20" s="20"/>
      <c r="CA20" s="20"/>
      <c r="CB20" s="20"/>
      <c r="CC20" s="20">
        <v>9</v>
      </c>
      <c r="CD20" s="20">
        <v>4</v>
      </c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>
        <v>1</v>
      </c>
      <c r="CS20" s="20"/>
      <c r="CT20" s="20"/>
      <c r="CU20" s="20"/>
      <c r="CV20" s="20"/>
      <c r="CW20" s="20"/>
      <c r="CX20" s="20">
        <v>4</v>
      </c>
      <c r="CY20" s="20"/>
      <c r="CZ20" s="20">
        <v>1</v>
      </c>
      <c r="DA20" s="20"/>
      <c r="DB20" s="20">
        <v>168</v>
      </c>
    </row>
    <row r="21" spans="1:106" x14ac:dyDescent="0.25">
      <c r="A21" s="23">
        <v>42808</v>
      </c>
      <c r="B21" s="20"/>
      <c r="C21" s="20">
        <v>1</v>
      </c>
      <c r="D21" s="20">
        <v>1</v>
      </c>
      <c r="E21" s="20">
        <v>1</v>
      </c>
      <c r="F21" s="20"/>
      <c r="G21" s="20"/>
      <c r="H21" s="20"/>
      <c r="I21" s="20"/>
      <c r="J21" s="20">
        <v>19</v>
      </c>
      <c r="K21" s="20">
        <v>8</v>
      </c>
      <c r="L21" s="20">
        <v>1</v>
      </c>
      <c r="M21" s="20">
        <v>1</v>
      </c>
      <c r="N21" s="20"/>
      <c r="O21" s="20"/>
      <c r="P21" s="20">
        <v>1</v>
      </c>
      <c r="Q21" s="20"/>
      <c r="R21" s="20">
        <v>2</v>
      </c>
      <c r="S21" s="20"/>
      <c r="T21" s="20"/>
      <c r="U21" s="20"/>
      <c r="V21" s="20">
        <v>1</v>
      </c>
      <c r="W21" s="20"/>
      <c r="X21" s="20">
        <v>1</v>
      </c>
      <c r="Y21" s="20"/>
      <c r="Z21" s="20"/>
      <c r="AA21" s="20"/>
      <c r="AB21" s="20"/>
      <c r="AC21" s="20">
        <v>26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>
        <v>1</v>
      </c>
      <c r="AO21" s="20">
        <v>2</v>
      </c>
      <c r="AP21" s="20"/>
      <c r="AQ21" s="20"/>
      <c r="AR21" s="20"/>
      <c r="AS21" s="20"/>
      <c r="AT21" s="20"/>
      <c r="AU21" s="20"/>
      <c r="AV21" s="20">
        <v>56</v>
      </c>
      <c r="AW21" s="20"/>
      <c r="AX21" s="20">
        <v>1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>
        <v>3</v>
      </c>
      <c r="BO21" s="20"/>
      <c r="BP21" s="20"/>
      <c r="BQ21" s="20"/>
      <c r="BR21" s="20"/>
      <c r="BS21" s="20">
        <v>1</v>
      </c>
      <c r="BT21" s="20"/>
      <c r="BU21" s="20"/>
      <c r="BV21" s="20"/>
      <c r="BW21" s="20"/>
      <c r="BX21" s="20">
        <v>18</v>
      </c>
      <c r="BY21" s="20">
        <v>4</v>
      </c>
      <c r="BZ21" s="20"/>
      <c r="CA21" s="20"/>
      <c r="CB21" s="20"/>
      <c r="CC21" s="20">
        <v>9</v>
      </c>
      <c r="CD21" s="20">
        <v>4</v>
      </c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>
        <v>1</v>
      </c>
      <c r="CS21" s="20"/>
      <c r="CT21" s="20"/>
      <c r="CU21" s="20"/>
      <c r="CV21" s="20"/>
      <c r="CW21" s="20"/>
      <c r="CX21" s="20">
        <v>4</v>
      </c>
      <c r="CY21" s="20"/>
      <c r="CZ21" s="20">
        <v>1</v>
      </c>
      <c r="DA21" s="20"/>
      <c r="DB21" s="20">
        <v>168</v>
      </c>
    </row>
    <row r="22" spans="1:106" x14ac:dyDescent="0.25">
      <c r="A22" s="22">
        <v>32</v>
      </c>
      <c r="B22" s="20"/>
      <c r="C22" s="20">
        <v>1</v>
      </c>
      <c r="D22" s="20">
        <v>1</v>
      </c>
      <c r="E22" s="20">
        <v>1</v>
      </c>
      <c r="F22" s="20"/>
      <c r="G22" s="20"/>
      <c r="H22" s="20"/>
      <c r="I22" s="20"/>
      <c r="J22" s="20">
        <v>19</v>
      </c>
      <c r="K22" s="20">
        <v>8</v>
      </c>
      <c r="L22" s="20">
        <v>1</v>
      </c>
      <c r="M22" s="20">
        <v>1</v>
      </c>
      <c r="N22" s="20"/>
      <c r="O22" s="20"/>
      <c r="P22" s="20">
        <v>1</v>
      </c>
      <c r="Q22" s="20"/>
      <c r="R22" s="20">
        <v>2</v>
      </c>
      <c r="S22" s="20"/>
      <c r="T22" s="20"/>
      <c r="U22" s="20"/>
      <c r="V22" s="20">
        <v>1</v>
      </c>
      <c r="W22" s="20"/>
      <c r="X22" s="20">
        <v>1</v>
      </c>
      <c r="Y22" s="20"/>
      <c r="Z22" s="20"/>
      <c r="AA22" s="20"/>
      <c r="AB22" s="20"/>
      <c r="AC22" s="20">
        <v>26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>
        <v>1</v>
      </c>
      <c r="AO22" s="20">
        <v>2</v>
      </c>
      <c r="AP22" s="20"/>
      <c r="AQ22" s="20"/>
      <c r="AR22" s="20"/>
      <c r="AS22" s="20"/>
      <c r="AT22" s="20"/>
      <c r="AU22" s="20"/>
      <c r="AV22" s="20">
        <v>56</v>
      </c>
      <c r="AW22" s="20"/>
      <c r="AX22" s="20">
        <v>1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>
        <v>3</v>
      </c>
      <c r="BO22" s="20"/>
      <c r="BP22" s="20"/>
      <c r="BQ22" s="20"/>
      <c r="BR22" s="20"/>
      <c r="BS22" s="20">
        <v>1</v>
      </c>
      <c r="BT22" s="20"/>
      <c r="BU22" s="20"/>
      <c r="BV22" s="20"/>
      <c r="BW22" s="20"/>
      <c r="BX22" s="20">
        <v>18</v>
      </c>
      <c r="BY22" s="20">
        <v>4</v>
      </c>
      <c r="BZ22" s="20"/>
      <c r="CA22" s="20"/>
      <c r="CB22" s="20"/>
      <c r="CC22" s="20">
        <v>9</v>
      </c>
      <c r="CD22" s="20">
        <v>4</v>
      </c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>
        <v>1</v>
      </c>
      <c r="CS22" s="20"/>
      <c r="CT22" s="20"/>
      <c r="CU22" s="20"/>
      <c r="CV22" s="20"/>
      <c r="CW22" s="20"/>
      <c r="CX22" s="20">
        <v>4</v>
      </c>
      <c r="CY22" s="20"/>
      <c r="CZ22" s="20">
        <v>1</v>
      </c>
      <c r="DA22" s="20"/>
      <c r="DB22" s="20">
        <v>168</v>
      </c>
    </row>
    <row r="23" spans="1:106" x14ac:dyDescent="0.25">
      <c r="A23" s="24">
        <v>32</v>
      </c>
      <c r="B23" s="20"/>
      <c r="C23" s="20">
        <v>1</v>
      </c>
      <c r="D23" s="20">
        <v>1</v>
      </c>
      <c r="E23" s="20">
        <v>1</v>
      </c>
      <c r="F23" s="20"/>
      <c r="G23" s="20"/>
      <c r="H23" s="20"/>
      <c r="I23" s="20"/>
      <c r="J23" s="20">
        <v>19</v>
      </c>
      <c r="K23" s="20">
        <v>8</v>
      </c>
      <c r="L23" s="20">
        <v>1</v>
      </c>
      <c r="M23" s="20">
        <v>1</v>
      </c>
      <c r="N23" s="20"/>
      <c r="O23" s="20"/>
      <c r="P23" s="20">
        <v>1</v>
      </c>
      <c r="Q23" s="20"/>
      <c r="R23" s="20">
        <v>2</v>
      </c>
      <c r="S23" s="20"/>
      <c r="T23" s="20"/>
      <c r="U23" s="20"/>
      <c r="V23" s="20">
        <v>1</v>
      </c>
      <c r="W23" s="20"/>
      <c r="X23" s="20">
        <v>1</v>
      </c>
      <c r="Y23" s="20"/>
      <c r="Z23" s="20"/>
      <c r="AA23" s="20"/>
      <c r="AB23" s="20"/>
      <c r="AC23" s="20">
        <v>26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>
        <v>1</v>
      </c>
      <c r="AO23" s="20">
        <v>2</v>
      </c>
      <c r="AP23" s="20"/>
      <c r="AQ23" s="20"/>
      <c r="AR23" s="20"/>
      <c r="AS23" s="20"/>
      <c r="AT23" s="20"/>
      <c r="AU23" s="20"/>
      <c r="AV23" s="20">
        <v>56</v>
      </c>
      <c r="AW23" s="20"/>
      <c r="AX23" s="20">
        <v>1</v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>
        <v>3</v>
      </c>
      <c r="BO23" s="20"/>
      <c r="BP23" s="20"/>
      <c r="BQ23" s="20"/>
      <c r="BR23" s="20"/>
      <c r="BS23" s="20">
        <v>1</v>
      </c>
      <c r="BT23" s="20"/>
      <c r="BU23" s="20"/>
      <c r="BV23" s="20"/>
      <c r="BW23" s="20"/>
      <c r="BX23" s="20">
        <v>18</v>
      </c>
      <c r="BY23" s="20">
        <v>4</v>
      </c>
      <c r="BZ23" s="20"/>
      <c r="CA23" s="20"/>
      <c r="CB23" s="20"/>
      <c r="CC23" s="20">
        <v>9</v>
      </c>
      <c r="CD23" s="20">
        <v>4</v>
      </c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>
        <v>1</v>
      </c>
      <c r="CS23" s="20"/>
      <c r="CT23" s="20"/>
      <c r="CU23" s="20"/>
      <c r="CV23" s="20"/>
      <c r="CW23" s="20"/>
      <c r="CX23" s="20">
        <v>4</v>
      </c>
      <c r="CY23" s="20"/>
      <c r="CZ23" s="20">
        <v>1</v>
      </c>
      <c r="DA23" s="20"/>
      <c r="DB23" s="20">
        <v>168</v>
      </c>
    </row>
    <row r="24" spans="1:106" x14ac:dyDescent="0.25">
      <c r="A24" s="25">
        <v>211</v>
      </c>
      <c r="B24" s="20"/>
      <c r="C24" s="20">
        <v>1</v>
      </c>
      <c r="D24" s="20">
        <v>1</v>
      </c>
      <c r="E24" s="20">
        <v>1</v>
      </c>
      <c r="F24" s="20"/>
      <c r="G24" s="20"/>
      <c r="H24" s="20"/>
      <c r="I24" s="20"/>
      <c r="J24" s="20">
        <v>19</v>
      </c>
      <c r="K24" s="20">
        <v>8</v>
      </c>
      <c r="L24" s="20">
        <v>1</v>
      </c>
      <c r="M24" s="20">
        <v>1</v>
      </c>
      <c r="N24" s="20"/>
      <c r="O24" s="20"/>
      <c r="P24" s="20">
        <v>1</v>
      </c>
      <c r="Q24" s="20"/>
      <c r="R24" s="20">
        <v>2</v>
      </c>
      <c r="S24" s="20"/>
      <c r="T24" s="20"/>
      <c r="U24" s="20"/>
      <c r="V24" s="20">
        <v>1</v>
      </c>
      <c r="W24" s="20"/>
      <c r="X24" s="20">
        <v>1</v>
      </c>
      <c r="Y24" s="20"/>
      <c r="Z24" s="20"/>
      <c r="AA24" s="20"/>
      <c r="AB24" s="20"/>
      <c r="AC24" s="20">
        <v>26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>
        <v>1</v>
      </c>
      <c r="AO24" s="20">
        <v>2</v>
      </c>
      <c r="AP24" s="20"/>
      <c r="AQ24" s="20"/>
      <c r="AR24" s="20"/>
      <c r="AS24" s="20"/>
      <c r="AT24" s="20"/>
      <c r="AU24" s="20"/>
      <c r="AV24" s="20">
        <v>56</v>
      </c>
      <c r="AW24" s="20"/>
      <c r="AX24" s="20">
        <v>1</v>
      </c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>
        <v>3</v>
      </c>
      <c r="BO24" s="20"/>
      <c r="BP24" s="20"/>
      <c r="BQ24" s="20"/>
      <c r="BR24" s="20"/>
      <c r="BS24" s="20">
        <v>1</v>
      </c>
      <c r="BT24" s="20"/>
      <c r="BU24" s="20"/>
      <c r="BV24" s="20"/>
      <c r="BW24" s="20"/>
      <c r="BX24" s="20">
        <v>18</v>
      </c>
      <c r="BY24" s="20">
        <v>4</v>
      </c>
      <c r="BZ24" s="20"/>
      <c r="CA24" s="20"/>
      <c r="CB24" s="20"/>
      <c r="CC24" s="20">
        <v>9</v>
      </c>
      <c r="CD24" s="20">
        <v>4</v>
      </c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>
        <v>1</v>
      </c>
      <c r="CS24" s="20"/>
      <c r="CT24" s="20"/>
      <c r="CU24" s="20"/>
      <c r="CV24" s="20"/>
      <c r="CW24" s="20"/>
      <c r="CX24" s="20">
        <v>4</v>
      </c>
      <c r="CY24" s="20"/>
      <c r="CZ24" s="20">
        <v>1</v>
      </c>
      <c r="DA24" s="20"/>
      <c r="DB24" s="20">
        <v>168</v>
      </c>
    </row>
    <row r="25" spans="1:106" x14ac:dyDescent="0.25">
      <c r="A25" s="19" t="s">
        <v>22</v>
      </c>
      <c r="B25" s="20"/>
      <c r="C25" s="20"/>
      <c r="D25" s="20"/>
      <c r="E25" s="20">
        <v>3</v>
      </c>
      <c r="F25" s="20"/>
      <c r="G25" s="20">
        <v>3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>
        <v>2</v>
      </c>
      <c r="Z25" s="20"/>
      <c r="AA25" s="20"/>
      <c r="AB25" s="20"/>
      <c r="AC25" s="20">
        <v>3</v>
      </c>
      <c r="AD25" s="20">
        <v>1</v>
      </c>
      <c r="AE25" s="20">
        <v>1</v>
      </c>
      <c r="AF25" s="20">
        <v>1</v>
      </c>
      <c r="AG25" s="20"/>
      <c r="AH25" s="20"/>
      <c r="AI25" s="20">
        <v>49</v>
      </c>
      <c r="AJ25" s="20"/>
      <c r="AK25" s="20">
        <v>1</v>
      </c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>
        <v>8</v>
      </c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>
        <v>1</v>
      </c>
      <c r="BM25" s="20">
        <v>2</v>
      </c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>
        <v>7</v>
      </c>
      <c r="BZ25" s="20"/>
      <c r="CA25" s="20"/>
      <c r="CB25" s="20"/>
      <c r="CC25" s="20"/>
      <c r="CD25" s="20"/>
      <c r="CE25" s="20">
        <v>1</v>
      </c>
      <c r="CF25" s="20"/>
      <c r="CG25" s="20"/>
      <c r="CH25" s="20"/>
      <c r="CI25" s="20"/>
      <c r="CJ25" s="20"/>
      <c r="CK25" s="20"/>
      <c r="CL25" s="20">
        <v>1</v>
      </c>
      <c r="CM25" s="20"/>
      <c r="CN25" s="20"/>
      <c r="CO25" s="20"/>
      <c r="CP25" s="20"/>
      <c r="CQ25" s="20"/>
      <c r="CR25" s="20"/>
      <c r="CS25" s="20"/>
      <c r="CT25" s="20"/>
      <c r="CU25" s="20"/>
      <c r="CV25" s="20">
        <v>7</v>
      </c>
      <c r="CW25" s="20"/>
      <c r="CX25" s="20"/>
      <c r="CY25" s="20"/>
      <c r="CZ25" s="20"/>
      <c r="DA25" s="20"/>
      <c r="DB25" s="20">
        <v>91</v>
      </c>
    </row>
    <row r="26" spans="1:106" x14ac:dyDescent="0.25">
      <c r="A26" s="23">
        <v>42827</v>
      </c>
      <c r="B26" s="20"/>
      <c r="C26" s="20"/>
      <c r="D26" s="20"/>
      <c r="E26" s="20">
        <v>3</v>
      </c>
      <c r="F26" s="20"/>
      <c r="G26" s="20">
        <v>3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2</v>
      </c>
      <c r="Z26" s="20"/>
      <c r="AA26" s="20"/>
      <c r="AB26" s="20"/>
      <c r="AC26" s="20">
        <v>3</v>
      </c>
      <c r="AD26" s="20">
        <v>1</v>
      </c>
      <c r="AE26" s="20">
        <v>1</v>
      </c>
      <c r="AF26" s="20">
        <v>1</v>
      </c>
      <c r="AG26" s="20"/>
      <c r="AH26" s="20"/>
      <c r="AI26" s="20">
        <v>49</v>
      </c>
      <c r="AJ26" s="20"/>
      <c r="AK26" s="20">
        <v>1</v>
      </c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>
        <v>8</v>
      </c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>
        <v>1</v>
      </c>
      <c r="BM26" s="20">
        <v>2</v>
      </c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>
        <v>7</v>
      </c>
      <c r="BZ26" s="20"/>
      <c r="CA26" s="20"/>
      <c r="CB26" s="20"/>
      <c r="CC26" s="20"/>
      <c r="CD26" s="20"/>
      <c r="CE26" s="20">
        <v>1</v>
      </c>
      <c r="CF26" s="20"/>
      <c r="CG26" s="20"/>
      <c r="CH26" s="20"/>
      <c r="CI26" s="20"/>
      <c r="CJ26" s="20"/>
      <c r="CK26" s="20"/>
      <c r="CL26" s="20">
        <v>1</v>
      </c>
      <c r="CM26" s="20"/>
      <c r="CN26" s="20"/>
      <c r="CO26" s="20"/>
      <c r="CP26" s="20"/>
      <c r="CQ26" s="20"/>
      <c r="CR26" s="20"/>
      <c r="CS26" s="20"/>
      <c r="CT26" s="20"/>
      <c r="CU26" s="20"/>
      <c r="CV26" s="20">
        <v>7</v>
      </c>
      <c r="CW26" s="20"/>
      <c r="CX26" s="20"/>
      <c r="CY26" s="20"/>
      <c r="CZ26" s="20"/>
      <c r="DA26" s="20"/>
      <c r="DB26" s="20">
        <v>91</v>
      </c>
    </row>
    <row r="27" spans="1:106" x14ac:dyDescent="0.25">
      <c r="A27" s="22">
        <v>32</v>
      </c>
      <c r="B27" s="20"/>
      <c r="C27" s="20"/>
      <c r="D27" s="20"/>
      <c r="E27" s="20">
        <v>3</v>
      </c>
      <c r="F27" s="20"/>
      <c r="G27" s="20">
        <v>3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v>2</v>
      </c>
      <c r="Z27" s="20"/>
      <c r="AA27" s="20"/>
      <c r="AB27" s="20"/>
      <c r="AC27" s="20">
        <v>3</v>
      </c>
      <c r="AD27" s="20">
        <v>1</v>
      </c>
      <c r="AE27" s="20">
        <v>1</v>
      </c>
      <c r="AF27" s="20">
        <v>1</v>
      </c>
      <c r="AG27" s="20"/>
      <c r="AH27" s="20"/>
      <c r="AI27" s="20">
        <v>49</v>
      </c>
      <c r="AJ27" s="20"/>
      <c r="AK27" s="20">
        <v>1</v>
      </c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>
        <v>8</v>
      </c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>
        <v>1</v>
      </c>
      <c r="BM27" s="20">
        <v>2</v>
      </c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>
        <v>7</v>
      </c>
      <c r="BZ27" s="20"/>
      <c r="CA27" s="20"/>
      <c r="CB27" s="20"/>
      <c r="CC27" s="20"/>
      <c r="CD27" s="20"/>
      <c r="CE27" s="20">
        <v>1</v>
      </c>
      <c r="CF27" s="20"/>
      <c r="CG27" s="20"/>
      <c r="CH27" s="20"/>
      <c r="CI27" s="20"/>
      <c r="CJ27" s="20"/>
      <c r="CK27" s="20"/>
      <c r="CL27" s="20">
        <v>1</v>
      </c>
      <c r="CM27" s="20"/>
      <c r="CN27" s="20"/>
      <c r="CO27" s="20"/>
      <c r="CP27" s="20"/>
      <c r="CQ27" s="20"/>
      <c r="CR27" s="20"/>
      <c r="CS27" s="20"/>
      <c r="CT27" s="20"/>
      <c r="CU27" s="20"/>
      <c r="CV27" s="20">
        <v>7</v>
      </c>
      <c r="CW27" s="20"/>
      <c r="CX27" s="20"/>
      <c r="CY27" s="20"/>
      <c r="CZ27" s="20"/>
      <c r="DA27" s="20"/>
      <c r="DB27" s="20">
        <v>91</v>
      </c>
    </row>
    <row r="28" spans="1:106" x14ac:dyDescent="0.25">
      <c r="A28" s="24">
        <v>32</v>
      </c>
      <c r="B28" s="20"/>
      <c r="C28" s="20"/>
      <c r="D28" s="20"/>
      <c r="E28" s="20">
        <v>3</v>
      </c>
      <c r="F28" s="20"/>
      <c r="G28" s="20">
        <v>3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>
        <v>2</v>
      </c>
      <c r="Z28" s="20"/>
      <c r="AA28" s="20"/>
      <c r="AB28" s="20"/>
      <c r="AC28" s="20">
        <v>3</v>
      </c>
      <c r="AD28" s="20">
        <v>1</v>
      </c>
      <c r="AE28" s="20">
        <v>1</v>
      </c>
      <c r="AF28" s="20">
        <v>1</v>
      </c>
      <c r="AG28" s="20"/>
      <c r="AH28" s="20"/>
      <c r="AI28" s="20">
        <v>49</v>
      </c>
      <c r="AJ28" s="20"/>
      <c r="AK28" s="20">
        <v>1</v>
      </c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>
        <v>8</v>
      </c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>
        <v>1</v>
      </c>
      <c r="BM28" s="20">
        <v>2</v>
      </c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>
        <v>7</v>
      </c>
      <c r="BZ28" s="20"/>
      <c r="CA28" s="20"/>
      <c r="CB28" s="20"/>
      <c r="CC28" s="20"/>
      <c r="CD28" s="20"/>
      <c r="CE28" s="20">
        <v>1</v>
      </c>
      <c r="CF28" s="20"/>
      <c r="CG28" s="20"/>
      <c r="CH28" s="20"/>
      <c r="CI28" s="20"/>
      <c r="CJ28" s="20"/>
      <c r="CK28" s="20"/>
      <c r="CL28" s="20">
        <v>1</v>
      </c>
      <c r="CM28" s="20"/>
      <c r="CN28" s="20"/>
      <c r="CO28" s="20"/>
      <c r="CP28" s="20"/>
      <c r="CQ28" s="20"/>
      <c r="CR28" s="20"/>
      <c r="CS28" s="20"/>
      <c r="CT28" s="20"/>
      <c r="CU28" s="20"/>
      <c r="CV28" s="20">
        <v>7</v>
      </c>
      <c r="CW28" s="20"/>
      <c r="CX28" s="20"/>
      <c r="CY28" s="20"/>
      <c r="CZ28" s="20"/>
      <c r="DA28" s="20"/>
      <c r="DB28" s="20">
        <v>91</v>
      </c>
    </row>
    <row r="29" spans="1:106" x14ac:dyDescent="0.25">
      <c r="A29" s="25">
        <v>212</v>
      </c>
      <c r="B29" s="20"/>
      <c r="C29" s="20"/>
      <c r="D29" s="20"/>
      <c r="E29" s="20">
        <v>3</v>
      </c>
      <c r="F29" s="20"/>
      <c r="G29" s="20">
        <v>3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>
        <v>2</v>
      </c>
      <c r="Z29" s="20"/>
      <c r="AA29" s="20"/>
      <c r="AB29" s="20"/>
      <c r="AC29" s="20">
        <v>3</v>
      </c>
      <c r="AD29" s="20">
        <v>1</v>
      </c>
      <c r="AE29" s="20">
        <v>1</v>
      </c>
      <c r="AF29" s="20">
        <v>1</v>
      </c>
      <c r="AG29" s="20"/>
      <c r="AH29" s="20"/>
      <c r="AI29" s="20">
        <v>49</v>
      </c>
      <c r="AJ29" s="20"/>
      <c r="AK29" s="20">
        <v>1</v>
      </c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>
        <v>8</v>
      </c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>
        <v>1</v>
      </c>
      <c r="BM29" s="20">
        <v>2</v>
      </c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>
        <v>7</v>
      </c>
      <c r="BZ29" s="20"/>
      <c r="CA29" s="20"/>
      <c r="CB29" s="20"/>
      <c r="CC29" s="20"/>
      <c r="CD29" s="20"/>
      <c r="CE29" s="20">
        <v>1</v>
      </c>
      <c r="CF29" s="20"/>
      <c r="CG29" s="20"/>
      <c r="CH29" s="20"/>
      <c r="CI29" s="20"/>
      <c r="CJ29" s="20"/>
      <c r="CK29" s="20"/>
      <c r="CL29" s="20">
        <v>1</v>
      </c>
      <c r="CM29" s="20"/>
      <c r="CN29" s="20"/>
      <c r="CO29" s="20"/>
      <c r="CP29" s="20"/>
      <c r="CQ29" s="20"/>
      <c r="CR29" s="20"/>
      <c r="CS29" s="20"/>
      <c r="CT29" s="20"/>
      <c r="CU29" s="20"/>
      <c r="CV29" s="20">
        <v>7</v>
      </c>
      <c r="CW29" s="20"/>
      <c r="CX29" s="20"/>
      <c r="CY29" s="20"/>
      <c r="CZ29" s="20"/>
      <c r="DA29" s="20"/>
      <c r="DB29" s="20">
        <v>91</v>
      </c>
    </row>
    <row r="30" spans="1:106" x14ac:dyDescent="0.25">
      <c r="A30" s="19" t="s">
        <v>58</v>
      </c>
      <c r="B30" s="20"/>
      <c r="C30" s="20"/>
      <c r="D30" s="20"/>
      <c r="E30" s="20"/>
      <c r="F30" s="20">
        <v>3</v>
      </c>
      <c r="G30" s="20"/>
      <c r="H30" s="20">
        <v>2</v>
      </c>
      <c r="I30" s="20"/>
      <c r="J30" s="20"/>
      <c r="K30" s="20"/>
      <c r="L30" s="20"/>
      <c r="M30" s="20"/>
      <c r="N30" s="20">
        <v>132</v>
      </c>
      <c r="O30" s="20">
        <v>23</v>
      </c>
      <c r="P30" s="20"/>
      <c r="Q30" s="20"/>
      <c r="R30" s="20"/>
      <c r="S30" s="20">
        <v>1</v>
      </c>
      <c r="T30" s="20"/>
      <c r="U30" s="20"/>
      <c r="V30" s="20"/>
      <c r="W30" s="20">
        <v>11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>
        <v>1</v>
      </c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>
        <v>69</v>
      </c>
      <c r="AW30" s="20">
        <v>1</v>
      </c>
      <c r="AX30" s="20">
        <v>1</v>
      </c>
      <c r="AY30" s="20">
        <v>1</v>
      </c>
      <c r="AZ30" s="20"/>
      <c r="BA30" s="20">
        <v>1</v>
      </c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>
        <v>1</v>
      </c>
      <c r="BN30" s="20"/>
      <c r="BO30" s="20">
        <v>1</v>
      </c>
      <c r="BP30" s="20"/>
      <c r="BQ30" s="20"/>
      <c r="BR30" s="20"/>
      <c r="BS30" s="20"/>
      <c r="BT30" s="20"/>
      <c r="BU30" s="20"/>
      <c r="BV30" s="20"/>
      <c r="BW30" s="20"/>
      <c r="BX30" s="20"/>
      <c r="BY30" s="20">
        <v>8</v>
      </c>
      <c r="BZ30" s="20"/>
      <c r="CA30" s="20">
        <v>3</v>
      </c>
      <c r="CB30" s="20"/>
      <c r="CC30" s="20">
        <v>62</v>
      </c>
      <c r="CD30" s="20"/>
      <c r="CE30" s="20"/>
      <c r="CF30" s="20"/>
      <c r="CG30" s="20"/>
      <c r="CH30" s="20"/>
      <c r="CI30" s="20"/>
      <c r="CJ30" s="20"/>
      <c r="CK30" s="20"/>
      <c r="CL30" s="20"/>
      <c r="CM30" s="20">
        <v>1</v>
      </c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>
        <v>3</v>
      </c>
      <c r="DA30" s="20"/>
      <c r="DB30" s="20">
        <v>325</v>
      </c>
    </row>
    <row r="31" spans="1:106" x14ac:dyDescent="0.25">
      <c r="A31" s="23">
        <v>42806</v>
      </c>
      <c r="B31" s="20"/>
      <c r="C31" s="20"/>
      <c r="D31" s="20"/>
      <c r="E31" s="20"/>
      <c r="F31" s="20">
        <v>3</v>
      </c>
      <c r="G31" s="20"/>
      <c r="H31" s="20">
        <v>2</v>
      </c>
      <c r="I31" s="20"/>
      <c r="J31" s="20"/>
      <c r="K31" s="20"/>
      <c r="L31" s="20"/>
      <c r="M31" s="20"/>
      <c r="N31" s="20">
        <v>132</v>
      </c>
      <c r="O31" s="20">
        <v>23</v>
      </c>
      <c r="P31" s="20"/>
      <c r="Q31" s="20"/>
      <c r="R31" s="20"/>
      <c r="S31" s="20">
        <v>1</v>
      </c>
      <c r="T31" s="20"/>
      <c r="U31" s="20"/>
      <c r="V31" s="20"/>
      <c r="W31" s="20">
        <v>11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>
        <v>1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>
        <v>69</v>
      </c>
      <c r="AW31" s="20">
        <v>1</v>
      </c>
      <c r="AX31" s="20">
        <v>1</v>
      </c>
      <c r="AY31" s="20">
        <v>1</v>
      </c>
      <c r="AZ31" s="20"/>
      <c r="BA31" s="20">
        <v>1</v>
      </c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>
        <v>1</v>
      </c>
      <c r="BN31" s="20"/>
      <c r="BO31" s="20">
        <v>1</v>
      </c>
      <c r="BP31" s="20"/>
      <c r="BQ31" s="20"/>
      <c r="BR31" s="20"/>
      <c r="BS31" s="20"/>
      <c r="BT31" s="20"/>
      <c r="BU31" s="20"/>
      <c r="BV31" s="20"/>
      <c r="BW31" s="20"/>
      <c r="BX31" s="20"/>
      <c r="BY31" s="20">
        <v>8</v>
      </c>
      <c r="BZ31" s="20"/>
      <c r="CA31" s="20">
        <v>3</v>
      </c>
      <c r="CB31" s="20"/>
      <c r="CC31" s="20">
        <v>62</v>
      </c>
      <c r="CD31" s="20"/>
      <c r="CE31" s="20"/>
      <c r="CF31" s="20"/>
      <c r="CG31" s="20"/>
      <c r="CH31" s="20"/>
      <c r="CI31" s="20"/>
      <c r="CJ31" s="20"/>
      <c r="CK31" s="20"/>
      <c r="CL31" s="20"/>
      <c r="CM31" s="20">
        <v>1</v>
      </c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>
        <v>3</v>
      </c>
      <c r="DA31" s="20"/>
      <c r="DB31" s="20">
        <v>325</v>
      </c>
    </row>
    <row r="32" spans="1:106" x14ac:dyDescent="0.25">
      <c r="A32" s="22">
        <v>32</v>
      </c>
      <c r="B32" s="20"/>
      <c r="C32" s="20"/>
      <c r="D32" s="20"/>
      <c r="E32" s="20"/>
      <c r="F32" s="20">
        <v>3</v>
      </c>
      <c r="G32" s="20"/>
      <c r="H32" s="20">
        <v>2</v>
      </c>
      <c r="I32" s="20"/>
      <c r="J32" s="20"/>
      <c r="K32" s="20"/>
      <c r="L32" s="20"/>
      <c r="M32" s="20"/>
      <c r="N32" s="20">
        <v>132</v>
      </c>
      <c r="O32" s="20">
        <v>23</v>
      </c>
      <c r="P32" s="20"/>
      <c r="Q32" s="20"/>
      <c r="R32" s="20"/>
      <c r="S32" s="20">
        <v>1</v>
      </c>
      <c r="T32" s="20"/>
      <c r="U32" s="20"/>
      <c r="V32" s="20"/>
      <c r="W32" s="20">
        <v>11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>
        <v>1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>
        <v>69</v>
      </c>
      <c r="AW32" s="20">
        <v>1</v>
      </c>
      <c r="AX32" s="20">
        <v>1</v>
      </c>
      <c r="AY32" s="20">
        <v>1</v>
      </c>
      <c r="AZ32" s="20"/>
      <c r="BA32" s="20">
        <v>1</v>
      </c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>
        <v>1</v>
      </c>
      <c r="BN32" s="20"/>
      <c r="BO32" s="20">
        <v>1</v>
      </c>
      <c r="BP32" s="20"/>
      <c r="BQ32" s="20"/>
      <c r="BR32" s="20"/>
      <c r="BS32" s="20"/>
      <c r="BT32" s="20"/>
      <c r="BU32" s="20"/>
      <c r="BV32" s="20"/>
      <c r="BW32" s="20"/>
      <c r="BX32" s="20"/>
      <c r="BY32" s="20">
        <v>8</v>
      </c>
      <c r="BZ32" s="20"/>
      <c r="CA32" s="20">
        <v>3</v>
      </c>
      <c r="CB32" s="20"/>
      <c r="CC32" s="20">
        <v>62</v>
      </c>
      <c r="CD32" s="20"/>
      <c r="CE32" s="20"/>
      <c r="CF32" s="20"/>
      <c r="CG32" s="20"/>
      <c r="CH32" s="20"/>
      <c r="CI32" s="20"/>
      <c r="CJ32" s="20"/>
      <c r="CK32" s="20"/>
      <c r="CL32" s="20"/>
      <c r="CM32" s="20">
        <v>1</v>
      </c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>
        <v>3</v>
      </c>
      <c r="DA32" s="20"/>
      <c r="DB32" s="20">
        <v>325</v>
      </c>
    </row>
    <row r="33" spans="1:106" x14ac:dyDescent="0.25">
      <c r="A33" s="24">
        <v>12</v>
      </c>
      <c r="B33" s="20"/>
      <c r="C33" s="20"/>
      <c r="D33" s="20"/>
      <c r="E33" s="20"/>
      <c r="F33" s="20">
        <v>3</v>
      </c>
      <c r="G33" s="20"/>
      <c r="H33" s="20">
        <v>2</v>
      </c>
      <c r="I33" s="20"/>
      <c r="J33" s="20"/>
      <c r="K33" s="20"/>
      <c r="L33" s="20"/>
      <c r="M33" s="20"/>
      <c r="N33" s="20">
        <v>132</v>
      </c>
      <c r="O33" s="20">
        <v>23</v>
      </c>
      <c r="P33" s="20"/>
      <c r="Q33" s="20"/>
      <c r="R33" s="20"/>
      <c r="S33" s="20">
        <v>1</v>
      </c>
      <c r="T33" s="20"/>
      <c r="U33" s="20"/>
      <c r="V33" s="20"/>
      <c r="W33" s="20">
        <v>11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>
        <v>1</v>
      </c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>
        <v>69</v>
      </c>
      <c r="AW33" s="20">
        <v>1</v>
      </c>
      <c r="AX33" s="20">
        <v>1</v>
      </c>
      <c r="AY33" s="20">
        <v>1</v>
      </c>
      <c r="AZ33" s="20"/>
      <c r="BA33" s="20">
        <v>1</v>
      </c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>
        <v>1</v>
      </c>
      <c r="BN33" s="20"/>
      <c r="BO33" s="20">
        <v>1</v>
      </c>
      <c r="BP33" s="20"/>
      <c r="BQ33" s="20"/>
      <c r="BR33" s="20"/>
      <c r="BS33" s="20"/>
      <c r="BT33" s="20"/>
      <c r="BU33" s="20"/>
      <c r="BV33" s="20"/>
      <c r="BW33" s="20"/>
      <c r="BX33" s="20"/>
      <c r="BY33" s="20">
        <v>8</v>
      </c>
      <c r="BZ33" s="20"/>
      <c r="CA33" s="20">
        <v>3</v>
      </c>
      <c r="CB33" s="20"/>
      <c r="CC33" s="20">
        <v>62</v>
      </c>
      <c r="CD33" s="20"/>
      <c r="CE33" s="20"/>
      <c r="CF33" s="20"/>
      <c r="CG33" s="20"/>
      <c r="CH33" s="20"/>
      <c r="CI33" s="20"/>
      <c r="CJ33" s="20"/>
      <c r="CK33" s="20"/>
      <c r="CL33" s="20"/>
      <c r="CM33" s="20">
        <v>1</v>
      </c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>
        <v>3</v>
      </c>
      <c r="DA33" s="20"/>
      <c r="DB33" s="20">
        <v>325</v>
      </c>
    </row>
    <row r="34" spans="1:106" x14ac:dyDescent="0.25">
      <c r="A34" s="25">
        <v>317</v>
      </c>
      <c r="B34" s="20"/>
      <c r="C34" s="20"/>
      <c r="D34" s="20"/>
      <c r="E34" s="20"/>
      <c r="F34" s="20">
        <v>3</v>
      </c>
      <c r="G34" s="20"/>
      <c r="H34" s="20">
        <v>2</v>
      </c>
      <c r="I34" s="20"/>
      <c r="J34" s="20"/>
      <c r="K34" s="20"/>
      <c r="L34" s="20"/>
      <c r="M34" s="20"/>
      <c r="N34" s="20">
        <v>132</v>
      </c>
      <c r="O34" s="20">
        <v>23</v>
      </c>
      <c r="P34" s="20"/>
      <c r="Q34" s="20"/>
      <c r="R34" s="20"/>
      <c r="S34" s="20">
        <v>1</v>
      </c>
      <c r="T34" s="20"/>
      <c r="U34" s="20"/>
      <c r="V34" s="20"/>
      <c r="W34" s="20">
        <v>11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>
        <v>1</v>
      </c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>
        <v>69</v>
      </c>
      <c r="AW34" s="20">
        <v>1</v>
      </c>
      <c r="AX34" s="20">
        <v>1</v>
      </c>
      <c r="AY34" s="20">
        <v>1</v>
      </c>
      <c r="AZ34" s="20"/>
      <c r="BA34" s="20">
        <v>1</v>
      </c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>
        <v>1</v>
      </c>
      <c r="BN34" s="20"/>
      <c r="BO34" s="20">
        <v>1</v>
      </c>
      <c r="BP34" s="20"/>
      <c r="BQ34" s="20"/>
      <c r="BR34" s="20"/>
      <c r="BS34" s="20"/>
      <c r="BT34" s="20"/>
      <c r="BU34" s="20"/>
      <c r="BV34" s="20"/>
      <c r="BW34" s="20"/>
      <c r="BX34" s="20"/>
      <c r="BY34" s="20">
        <v>8</v>
      </c>
      <c r="BZ34" s="20"/>
      <c r="CA34" s="20">
        <v>3</v>
      </c>
      <c r="CB34" s="20"/>
      <c r="CC34" s="20">
        <v>62</v>
      </c>
      <c r="CD34" s="20"/>
      <c r="CE34" s="20"/>
      <c r="CF34" s="20"/>
      <c r="CG34" s="20"/>
      <c r="CH34" s="20"/>
      <c r="CI34" s="20"/>
      <c r="CJ34" s="20"/>
      <c r="CK34" s="20"/>
      <c r="CL34" s="20"/>
      <c r="CM34" s="20">
        <v>1</v>
      </c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>
        <v>3</v>
      </c>
      <c r="DA34" s="20"/>
      <c r="DB34" s="20">
        <v>325</v>
      </c>
    </row>
    <row r="35" spans="1:106" x14ac:dyDescent="0.25">
      <c r="A35" s="19" t="s">
        <v>62</v>
      </c>
      <c r="B35" s="20"/>
      <c r="C35" s="20"/>
      <c r="D35" s="20"/>
      <c r="E35" s="20"/>
      <c r="F35" s="20"/>
      <c r="G35" s="20">
        <v>1</v>
      </c>
      <c r="H35" s="20">
        <v>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>
        <v>11</v>
      </c>
      <c r="T35" s="20">
        <v>1</v>
      </c>
      <c r="U35" s="20"/>
      <c r="V35" s="20"/>
      <c r="W35" s="20"/>
      <c r="X35" s="20"/>
      <c r="Y35" s="20"/>
      <c r="Z35" s="20"/>
      <c r="AA35" s="20">
        <v>1</v>
      </c>
      <c r="AB35" s="20"/>
      <c r="AC35" s="20"/>
      <c r="AD35" s="20">
        <v>4</v>
      </c>
      <c r="AE35" s="20">
        <v>1</v>
      </c>
      <c r="AF35" s="20"/>
      <c r="AG35" s="20"/>
      <c r="AH35" s="20"/>
      <c r="AI35" s="20"/>
      <c r="AJ35" s="20">
        <v>1</v>
      </c>
      <c r="AK35" s="20">
        <v>5</v>
      </c>
      <c r="AL35" s="20">
        <v>13</v>
      </c>
      <c r="AM35" s="20"/>
      <c r="AN35" s="20"/>
      <c r="AO35" s="20"/>
      <c r="AP35" s="20">
        <v>2</v>
      </c>
      <c r="AQ35" s="20"/>
      <c r="AR35" s="20"/>
      <c r="AS35" s="20"/>
      <c r="AT35" s="20"/>
      <c r="AU35" s="20">
        <v>1</v>
      </c>
      <c r="AV35" s="20">
        <v>52</v>
      </c>
      <c r="AW35" s="20"/>
      <c r="AX35" s="20"/>
      <c r="AY35" s="20"/>
      <c r="AZ35" s="20"/>
      <c r="BA35" s="20"/>
      <c r="BB35" s="20"/>
      <c r="BC35" s="20"/>
      <c r="BD35" s="20">
        <v>1</v>
      </c>
      <c r="BE35" s="20">
        <v>11</v>
      </c>
      <c r="BF35" s="20"/>
      <c r="BG35" s="20">
        <v>1</v>
      </c>
      <c r="BH35" s="20"/>
      <c r="BI35" s="20">
        <v>1</v>
      </c>
      <c r="BJ35" s="20"/>
      <c r="BK35" s="20"/>
      <c r="BL35" s="20"/>
      <c r="BM35" s="20">
        <v>3</v>
      </c>
      <c r="BN35" s="20"/>
      <c r="BO35" s="20"/>
      <c r="BP35" s="20"/>
      <c r="BQ35" s="20"/>
      <c r="BR35" s="20"/>
      <c r="BS35" s="20"/>
      <c r="BT35" s="20">
        <v>1</v>
      </c>
      <c r="BU35" s="20"/>
      <c r="BV35" s="20"/>
      <c r="BW35" s="20"/>
      <c r="BX35" s="20"/>
      <c r="BY35" s="20">
        <v>119</v>
      </c>
      <c r="BZ35" s="20">
        <v>1</v>
      </c>
      <c r="CA35" s="20">
        <v>2</v>
      </c>
      <c r="CB35" s="20"/>
      <c r="CC35" s="20">
        <v>3</v>
      </c>
      <c r="CD35" s="20"/>
      <c r="CE35" s="20">
        <v>8</v>
      </c>
      <c r="CF35" s="20"/>
      <c r="CG35" s="20">
        <v>10</v>
      </c>
      <c r="CH35" s="20"/>
      <c r="CI35" s="20"/>
      <c r="CJ35" s="20">
        <v>2</v>
      </c>
      <c r="CK35" s="20"/>
      <c r="CL35" s="20"/>
      <c r="CM35" s="20"/>
      <c r="CN35" s="20"/>
      <c r="CO35" s="20"/>
      <c r="CP35" s="20">
        <v>1</v>
      </c>
      <c r="CQ35" s="20"/>
      <c r="CR35" s="20"/>
      <c r="CS35" s="20"/>
      <c r="CT35" s="20"/>
      <c r="CU35" s="20">
        <v>2</v>
      </c>
      <c r="CV35" s="20"/>
      <c r="CW35" s="20"/>
      <c r="CX35" s="20"/>
      <c r="CY35" s="20">
        <v>1</v>
      </c>
      <c r="CZ35" s="20"/>
      <c r="DA35" s="20">
        <v>1</v>
      </c>
      <c r="DB35" s="20">
        <v>262</v>
      </c>
    </row>
    <row r="36" spans="1:106" x14ac:dyDescent="0.25">
      <c r="A36" s="23">
        <v>42827</v>
      </c>
      <c r="B36" s="20"/>
      <c r="C36" s="20"/>
      <c r="D36" s="20"/>
      <c r="E36" s="20"/>
      <c r="F36" s="20"/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>
        <v>11</v>
      </c>
      <c r="T36" s="20">
        <v>1</v>
      </c>
      <c r="U36" s="20"/>
      <c r="V36" s="20"/>
      <c r="W36" s="20"/>
      <c r="X36" s="20"/>
      <c r="Y36" s="20"/>
      <c r="Z36" s="20"/>
      <c r="AA36" s="20">
        <v>1</v>
      </c>
      <c r="AB36" s="20"/>
      <c r="AC36" s="20"/>
      <c r="AD36" s="20">
        <v>4</v>
      </c>
      <c r="AE36" s="20">
        <v>1</v>
      </c>
      <c r="AF36" s="20"/>
      <c r="AG36" s="20"/>
      <c r="AH36" s="20"/>
      <c r="AI36" s="20"/>
      <c r="AJ36" s="20">
        <v>1</v>
      </c>
      <c r="AK36" s="20">
        <v>5</v>
      </c>
      <c r="AL36" s="20">
        <v>13</v>
      </c>
      <c r="AM36" s="20"/>
      <c r="AN36" s="20"/>
      <c r="AO36" s="20"/>
      <c r="AP36" s="20">
        <v>2</v>
      </c>
      <c r="AQ36" s="20"/>
      <c r="AR36" s="20"/>
      <c r="AS36" s="20"/>
      <c r="AT36" s="20"/>
      <c r="AU36" s="20">
        <v>1</v>
      </c>
      <c r="AV36" s="20">
        <v>52</v>
      </c>
      <c r="AW36" s="20"/>
      <c r="AX36" s="20"/>
      <c r="AY36" s="20"/>
      <c r="AZ36" s="20"/>
      <c r="BA36" s="20"/>
      <c r="BB36" s="20"/>
      <c r="BC36" s="20"/>
      <c r="BD36" s="20">
        <v>1</v>
      </c>
      <c r="BE36" s="20">
        <v>11</v>
      </c>
      <c r="BF36" s="20"/>
      <c r="BG36" s="20">
        <v>1</v>
      </c>
      <c r="BH36" s="20"/>
      <c r="BI36" s="20">
        <v>1</v>
      </c>
      <c r="BJ36" s="20"/>
      <c r="BK36" s="20"/>
      <c r="BL36" s="20"/>
      <c r="BM36" s="20">
        <v>3</v>
      </c>
      <c r="BN36" s="20"/>
      <c r="BO36" s="20"/>
      <c r="BP36" s="20"/>
      <c r="BQ36" s="20"/>
      <c r="BR36" s="20"/>
      <c r="BS36" s="20"/>
      <c r="BT36" s="20">
        <v>1</v>
      </c>
      <c r="BU36" s="20"/>
      <c r="BV36" s="20"/>
      <c r="BW36" s="20"/>
      <c r="BX36" s="20"/>
      <c r="BY36" s="20">
        <v>119</v>
      </c>
      <c r="BZ36" s="20">
        <v>1</v>
      </c>
      <c r="CA36" s="20">
        <v>2</v>
      </c>
      <c r="CB36" s="20"/>
      <c r="CC36" s="20">
        <v>3</v>
      </c>
      <c r="CD36" s="20"/>
      <c r="CE36" s="20">
        <v>8</v>
      </c>
      <c r="CF36" s="20"/>
      <c r="CG36" s="20">
        <v>10</v>
      </c>
      <c r="CH36" s="20"/>
      <c r="CI36" s="20"/>
      <c r="CJ36" s="20">
        <v>2</v>
      </c>
      <c r="CK36" s="20"/>
      <c r="CL36" s="20"/>
      <c r="CM36" s="20"/>
      <c r="CN36" s="20"/>
      <c r="CO36" s="20"/>
      <c r="CP36" s="20">
        <v>1</v>
      </c>
      <c r="CQ36" s="20"/>
      <c r="CR36" s="20"/>
      <c r="CS36" s="20"/>
      <c r="CT36" s="20"/>
      <c r="CU36" s="20">
        <v>2</v>
      </c>
      <c r="CV36" s="20"/>
      <c r="CW36" s="20"/>
      <c r="CX36" s="20"/>
      <c r="CY36" s="20">
        <v>1</v>
      </c>
      <c r="CZ36" s="20"/>
      <c r="DA36" s="20">
        <v>1</v>
      </c>
      <c r="DB36" s="20">
        <v>262</v>
      </c>
    </row>
    <row r="37" spans="1:106" x14ac:dyDescent="0.25">
      <c r="A37" s="22">
        <v>32</v>
      </c>
      <c r="B37" s="20"/>
      <c r="C37" s="20"/>
      <c r="D37" s="20"/>
      <c r="E37" s="20"/>
      <c r="F37" s="20"/>
      <c r="G37" s="20">
        <v>1</v>
      </c>
      <c r="H37" s="20">
        <v>1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>
        <v>11</v>
      </c>
      <c r="T37" s="20">
        <v>1</v>
      </c>
      <c r="U37" s="20"/>
      <c r="V37" s="20"/>
      <c r="W37" s="20"/>
      <c r="X37" s="20"/>
      <c r="Y37" s="20"/>
      <c r="Z37" s="20"/>
      <c r="AA37" s="20">
        <v>1</v>
      </c>
      <c r="AB37" s="20"/>
      <c r="AC37" s="20"/>
      <c r="AD37" s="20">
        <v>4</v>
      </c>
      <c r="AE37" s="20">
        <v>1</v>
      </c>
      <c r="AF37" s="20"/>
      <c r="AG37" s="20"/>
      <c r="AH37" s="20"/>
      <c r="AI37" s="20"/>
      <c r="AJ37" s="20">
        <v>1</v>
      </c>
      <c r="AK37" s="20">
        <v>5</v>
      </c>
      <c r="AL37" s="20">
        <v>13</v>
      </c>
      <c r="AM37" s="20"/>
      <c r="AN37" s="20"/>
      <c r="AO37" s="20"/>
      <c r="AP37" s="20">
        <v>2</v>
      </c>
      <c r="AQ37" s="20"/>
      <c r="AR37" s="20"/>
      <c r="AS37" s="20"/>
      <c r="AT37" s="20"/>
      <c r="AU37" s="20">
        <v>1</v>
      </c>
      <c r="AV37" s="20">
        <v>52</v>
      </c>
      <c r="AW37" s="20"/>
      <c r="AX37" s="20"/>
      <c r="AY37" s="20"/>
      <c r="AZ37" s="20"/>
      <c r="BA37" s="20"/>
      <c r="BB37" s="20"/>
      <c r="BC37" s="20"/>
      <c r="BD37" s="20">
        <v>1</v>
      </c>
      <c r="BE37" s="20">
        <v>11</v>
      </c>
      <c r="BF37" s="20"/>
      <c r="BG37" s="20">
        <v>1</v>
      </c>
      <c r="BH37" s="20"/>
      <c r="BI37" s="20">
        <v>1</v>
      </c>
      <c r="BJ37" s="20"/>
      <c r="BK37" s="20"/>
      <c r="BL37" s="20"/>
      <c r="BM37" s="20">
        <v>3</v>
      </c>
      <c r="BN37" s="20"/>
      <c r="BO37" s="20"/>
      <c r="BP37" s="20"/>
      <c r="BQ37" s="20"/>
      <c r="BR37" s="20"/>
      <c r="BS37" s="20"/>
      <c r="BT37" s="20">
        <v>1</v>
      </c>
      <c r="BU37" s="20"/>
      <c r="BV37" s="20"/>
      <c r="BW37" s="20"/>
      <c r="BX37" s="20"/>
      <c r="BY37" s="20">
        <v>119</v>
      </c>
      <c r="BZ37" s="20">
        <v>1</v>
      </c>
      <c r="CA37" s="20">
        <v>2</v>
      </c>
      <c r="CB37" s="20"/>
      <c r="CC37" s="20">
        <v>3</v>
      </c>
      <c r="CD37" s="20"/>
      <c r="CE37" s="20">
        <v>8</v>
      </c>
      <c r="CF37" s="20"/>
      <c r="CG37" s="20">
        <v>10</v>
      </c>
      <c r="CH37" s="20"/>
      <c r="CI37" s="20"/>
      <c r="CJ37" s="20">
        <v>2</v>
      </c>
      <c r="CK37" s="20"/>
      <c r="CL37" s="20"/>
      <c r="CM37" s="20"/>
      <c r="CN37" s="20"/>
      <c r="CO37" s="20"/>
      <c r="CP37" s="20">
        <v>1</v>
      </c>
      <c r="CQ37" s="20"/>
      <c r="CR37" s="20"/>
      <c r="CS37" s="20"/>
      <c r="CT37" s="20"/>
      <c r="CU37" s="20">
        <v>2</v>
      </c>
      <c r="CV37" s="20"/>
      <c r="CW37" s="20"/>
      <c r="CX37" s="20"/>
      <c r="CY37" s="20">
        <v>1</v>
      </c>
      <c r="CZ37" s="20"/>
      <c r="DA37" s="20">
        <v>1</v>
      </c>
      <c r="DB37" s="20">
        <v>262</v>
      </c>
    </row>
    <row r="38" spans="1:106" x14ac:dyDescent="0.25">
      <c r="A38" s="24">
        <v>22</v>
      </c>
      <c r="B38" s="20"/>
      <c r="C38" s="20"/>
      <c r="D38" s="20"/>
      <c r="E38" s="20"/>
      <c r="F38" s="20"/>
      <c r="G38" s="20">
        <v>1</v>
      </c>
      <c r="H38" s="20">
        <v>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>
        <v>11</v>
      </c>
      <c r="T38" s="20">
        <v>1</v>
      </c>
      <c r="U38" s="20"/>
      <c r="V38" s="20"/>
      <c r="W38" s="20"/>
      <c r="X38" s="20"/>
      <c r="Y38" s="20"/>
      <c r="Z38" s="20"/>
      <c r="AA38" s="20">
        <v>1</v>
      </c>
      <c r="AB38" s="20"/>
      <c r="AC38" s="20"/>
      <c r="AD38" s="20">
        <v>4</v>
      </c>
      <c r="AE38" s="20">
        <v>1</v>
      </c>
      <c r="AF38" s="20"/>
      <c r="AG38" s="20"/>
      <c r="AH38" s="20"/>
      <c r="AI38" s="20"/>
      <c r="AJ38" s="20">
        <v>1</v>
      </c>
      <c r="AK38" s="20">
        <v>5</v>
      </c>
      <c r="AL38" s="20">
        <v>13</v>
      </c>
      <c r="AM38" s="20"/>
      <c r="AN38" s="20"/>
      <c r="AO38" s="20"/>
      <c r="AP38" s="20">
        <v>2</v>
      </c>
      <c r="AQ38" s="20"/>
      <c r="AR38" s="20"/>
      <c r="AS38" s="20"/>
      <c r="AT38" s="20"/>
      <c r="AU38" s="20">
        <v>1</v>
      </c>
      <c r="AV38" s="20">
        <v>52</v>
      </c>
      <c r="AW38" s="20"/>
      <c r="AX38" s="20"/>
      <c r="AY38" s="20"/>
      <c r="AZ38" s="20"/>
      <c r="BA38" s="20"/>
      <c r="BB38" s="20"/>
      <c r="BC38" s="20"/>
      <c r="BD38" s="20">
        <v>1</v>
      </c>
      <c r="BE38" s="20">
        <v>11</v>
      </c>
      <c r="BF38" s="20"/>
      <c r="BG38" s="20">
        <v>1</v>
      </c>
      <c r="BH38" s="20"/>
      <c r="BI38" s="20">
        <v>1</v>
      </c>
      <c r="BJ38" s="20"/>
      <c r="BK38" s="20"/>
      <c r="BL38" s="20"/>
      <c r="BM38" s="20">
        <v>3</v>
      </c>
      <c r="BN38" s="20"/>
      <c r="BO38" s="20"/>
      <c r="BP38" s="20"/>
      <c r="BQ38" s="20"/>
      <c r="BR38" s="20"/>
      <c r="BS38" s="20"/>
      <c r="BT38" s="20">
        <v>1</v>
      </c>
      <c r="BU38" s="20"/>
      <c r="BV38" s="20"/>
      <c r="BW38" s="20"/>
      <c r="BX38" s="20"/>
      <c r="BY38" s="20">
        <v>119</v>
      </c>
      <c r="BZ38" s="20">
        <v>1</v>
      </c>
      <c r="CA38" s="20">
        <v>2</v>
      </c>
      <c r="CB38" s="20"/>
      <c r="CC38" s="20">
        <v>3</v>
      </c>
      <c r="CD38" s="20"/>
      <c r="CE38" s="20">
        <v>8</v>
      </c>
      <c r="CF38" s="20"/>
      <c r="CG38" s="20">
        <v>10</v>
      </c>
      <c r="CH38" s="20"/>
      <c r="CI38" s="20"/>
      <c r="CJ38" s="20">
        <v>2</v>
      </c>
      <c r="CK38" s="20"/>
      <c r="CL38" s="20"/>
      <c r="CM38" s="20"/>
      <c r="CN38" s="20"/>
      <c r="CO38" s="20"/>
      <c r="CP38" s="20">
        <v>1</v>
      </c>
      <c r="CQ38" s="20"/>
      <c r="CR38" s="20"/>
      <c r="CS38" s="20"/>
      <c r="CT38" s="20"/>
      <c r="CU38" s="20">
        <v>2</v>
      </c>
      <c r="CV38" s="20"/>
      <c r="CW38" s="20"/>
      <c r="CX38" s="20"/>
      <c r="CY38" s="20">
        <v>1</v>
      </c>
      <c r="CZ38" s="20"/>
      <c r="DA38" s="20">
        <v>1</v>
      </c>
      <c r="DB38" s="20">
        <v>262</v>
      </c>
    </row>
    <row r="39" spans="1:106" x14ac:dyDescent="0.25">
      <c r="A39" s="25">
        <v>303</v>
      </c>
      <c r="B39" s="20"/>
      <c r="C39" s="20"/>
      <c r="D39" s="20"/>
      <c r="E39" s="20"/>
      <c r="F39" s="20"/>
      <c r="G39" s="20">
        <v>1</v>
      </c>
      <c r="H39" s="20">
        <v>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>
        <v>11</v>
      </c>
      <c r="T39" s="20">
        <v>1</v>
      </c>
      <c r="U39" s="20"/>
      <c r="V39" s="20"/>
      <c r="W39" s="20"/>
      <c r="X39" s="20"/>
      <c r="Y39" s="20"/>
      <c r="Z39" s="20"/>
      <c r="AA39" s="20">
        <v>1</v>
      </c>
      <c r="AB39" s="20"/>
      <c r="AC39" s="20"/>
      <c r="AD39" s="20">
        <v>4</v>
      </c>
      <c r="AE39" s="20">
        <v>1</v>
      </c>
      <c r="AF39" s="20"/>
      <c r="AG39" s="20"/>
      <c r="AH39" s="20"/>
      <c r="AI39" s="20"/>
      <c r="AJ39" s="20">
        <v>1</v>
      </c>
      <c r="AK39" s="20">
        <v>5</v>
      </c>
      <c r="AL39" s="20">
        <v>13</v>
      </c>
      <c r="AM39" s="20"/>
      <c r="AN39" s="20"/>
      <c r="AO39" s="20"/>
      <c r="AP39" s="20">
        <v>2</v>
      </c>
      <c r="AQ39" s="20"/>
      <c r="AR39" s="20"/>
      <c r="AS39" s="20"/>
      <c r="AT39" s="20"/>
      <c r="AU39" s="20">
        <v>1</v>
      </c>
      <c r="AV39" s="20">
        <v>52</v>
      </c>
      <c r="AW39" s="20"/>
      <c r="AX39" s="20"/>
      <c r="AY39" s="20"/>
      <c r="AZ39" s="20"/>
      <c r="BA39" s="20"/>
      <c r="BB39" s="20"/>
      <c r="BC39" s="20"/>
      <c r="BD39" s="20">
        <v>1</v>
      </c>
      <c r="BE39" s="20">
        <v>11</v>
      </c>
      <c r="BF39" s="20"/>
      <c r="BG39" s="20">
        <v>1</v>
      </c>
      <c r="BH39" s="20"/>
      <c r="BI39" s="20">
        <v>1</v>
      </c>
      <c r="BJ39" s="20"/>
      <c r="BK39" s="20"/>
      <c r="BL39" s="20"/>
      <c r="BM39" s="20">
        <v>3</v>
      </c>
      <c r="BN39" s="20"/>
      <c r="BO39" s="20"/>
      <c r="BP39" s="20"/>
      <c r="BQ39" s="20"/>
      <c r="BR39" s="20"/>
      <c r="BS39" s="20"/>
      <c r="BT39" s="20">
        <v>1</v>
      </c>
      <c r="BU39" s="20"/>
      <c r="BV39" s="20"/>
      <c r="BW39" s="20"/>
      <c r="BX39" s="20"/>
      <c r="BY39" s="20">
        <v>119</v>
      </c>
      <c r="BZ39" s="20">
        <v>1</v>
      </c>
      <c r="CA39" s="20">
        <v>2</v>
      </c>
      <c r="CB39" s="20"/>
      <c r="CC39" s="20">
        <v>3</v>
      </c>
      <c r="CD39" s="20"/>
      <c r="CE39" s="20">
        <v>8</v>
      </c>
      <c r="CF39" s="20"/>
      <c r="CG39" s="20">
        <v>10</v>
      </c>
      <c r="CH39" s="20"/>
      <c r="CI39" s="20"/>
      <c r="CJ39" s="20">
        <v>2</v>
      </c>
      <c r="CK39" s="20"/>
      <c r="CL39" s="20"/>
      <c r="CM39" s="20"/>
      <c r="CN39" s="20"/>
      <c r="CO39" s="20"/>
      <c r="CP39" s="20">
        <v>1</v>
      </c>
      <c r="CQ39" s="20"/>
      <c r="CR39" s="20"/>
      <c r="CS39" s="20"/>
      <c r="CT39" s="20"/>
      <c r="CU39" s="20">
        <v>2</v>
      </c>
      <c r="CV39" s="20"/>
      <c r="CW39" s="20"/>
      <c r="CX39" s="20"/>
      <c r="CY39" s="20">
        <v>1</v>
      </c>
      <c r="CZ39" s="20"/>
      <c r="DA39" s="20">
        <v>1</v>
      </c>
      <c r="DB39" s="20">
        <v>262</v>
      </c>
    </row>
    <row r="40" spans="1:106" x14ac:dyDescent="0.25">
      <c r="A40" s="19" t="s">
        <v>35</v>
      </c>
      <c r="B40" s="20"/>
      <c r="C40" s="20"/>
      <c r="D40" s="20"/>
      <c r="E40" s="20"/>
      <c r="F40" s="20"/>
      <c r="G40" s="20"/>
      <c r="H40" s="20">
        <v>2</v>
      </c>
      <c r="I40" s="20"/>
      <c r="J40" s="20"/>
      <c r="K40" s="20"/>
      <c r="L40" s="20"/>
      <c r="M40" s="20"/>
      <c r="N40" s="20"/>
      <c r="O40" s="20"/>
      <c r="P40" s="20">
        <v>3</v>
      </c>
      <c r="Q40" s="20"/>
      <c r="R40" s="20"/>
      <c r="S40" s="20"/>
      <c r="T40" s="20"/>
      <c r="U40" s="20"/>
      <c r="V40" s="20"/>
      <c r="W40" s="20"/>
      <c r="X40" s="20"/>
      <c r="Y40" s="20">
        <v>6</v>
      </c>
      <c r="Z40" s="20"/>
      <c r="AA40" s="20"/>
      <c r="AB40" s="20"/>
      <c r="AC40" s="20"/>
      <c r="AD40" s="20">
        <v>2</v>
      </c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>
        <v>14</v>
      </c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>
        <v>1</v>
      </c>
      <c r="BM40" s="20"/>
      <c r="BN40" s="20"/>
      <c r="BO40" s="20"/>
      <c r="BP40" s="20"/>
      <c r="BQ40" s="20"/>
      <c r="BR40" s="20"/>
      <c r="BS40" s="20"/>
      <c r="BT40" s="20"/>
      <c r="BU40" s="20">
        <v>2</v>
      </c>
      <c r="BV40" s="20"/>
      <c r="BW40" s="20"/>
      <c r="BX40" s="20"/>
      <c r="BY40" s="20"/>
      <c r="BZ40" s="20"/>
      <c r="CA40" s="20"/>
      <c r="CB40" s="20"/>
      <c r="CC40" s="20">
        <v>5</v>
      </c>
      <c r="CD40" s="20"/>
      <c r="CE40" s="20"/>
      <c r="CF40" s="20">
        <v>2</v>
      </c>
      <c r="CG40" s="20"/>
      <c r="CH40" s="20"/>
      <c r="CI40" s="20">
        <v>1</v>
      </c>
      <c r="CJ40" s="20"/>
      <c r="CK40" s="20"/>
      <c r="CL40" s="20"/>
      <c r="CM40" s="20"/>
      <c r="CN40" s="20"/>
      <c r="CO40" s="20"/>
      <c r="CP40" s="20"/>
      <c r="CQ40" s="20"/>
      <c r="CR40" s="20"/>
      <c r="CS40" s="20">
        <v>1</v>
      </c>
      <c r="CT40" s="20"/>
      <c r="CU40" s="20"/>
      <c r="CV40" s="20"/>
      <c r="CW40" s="20"/>
      <c r="CX40" s="20"/>
      <c r="CY40" s="20"/>
      <c r="CZ40" s="20"/>
      <c r="DA40" s="20"/>
      <c r="DB40" s="20">
        <v>39</v>
      </c>
    </row>
    <row r="41" spans="1:106" x14ac:dyDescent="0.25">
      <c r="A41" s="23">
        <v>42827</v>
      </c>
      <c r="B41" s="20"/>
      <c r="C41" s="20"/>
      <c r="D41" s="20"/>
      <c r="E41" s="20"/>
      <c r="F41" s="20"/>
      <c r="G41" s="20"/>
      <c r="H41" s="20">
        <v>2</v>
      </c>
      <c r="I41" s="20"/>
      <c r="J41" s="20"/>
      <c r="K41" s="20"/>
      <c r="L41" s="20"/>
      <c r="M41" s="20"/>
      <c r="N41" s="20"/>
      <c r="O41" s="20"/>
      <c r="P41" s="20">
        <v>3</v>
      </c>
      <c r="Q41" s="20"/>
      <c r="R41" s="20"/>
      <c r="S41" s="20"/>
      <c r="T41" s="20"/>
      <c r="U41" s="20"/>
      <c r="V41" s="20"/>
      <c r="W41" s="20"/>
      <c r="X41" s="20"/>
      <c r="Y41" s="20">
        <v>6</v>
      </c>
      <c r="Z41" s="20"/>
      <c r="AA41" s="20"/>
      <c r="AB41" s="20"/>
      <c r="AC41" s="20"/>
      <c r="AD41" s="20">
        <v>2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>
        <v>14</v>
      </c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>
        <v>1</v>
      </c>
      <c r="BM41" s="20"/>
      <c r="BN41" s="20"/>
      <c r="BO41" s="20"/>
      <c r="BP41" s="20"/>
      <c r="BQ41" s="20"/>
      <c r="BR41" s="20"/>
      <c r="BS41" s="20"/>
      <c r="BT41" s="20"/>
      <c r="BU41" s="20">
        <v>2</v>
      </c>
      <c r="BV41" s="20"/>
      <c r="BW41" s="20"/>
      <c r="BX41" s="20"/>
      <c r="BY41" s="20"/>
      <c r="BZ41" s="20"/>
      <c r="CA41" s="20"/>
      <c r="CB41" s="20"/>
      <c r="CC41" s="20">
        <v>5</v>
      </c>
      <c r="CD41" s="20"/>
      <c r="CE41" s="20"/>
      <c r="CF41" s="20">
        <v>2</v>
      </c>
      <c r="CG41" s="20"/>
      <c r="CH41" s="20"/>
      <c r="CI41" s="20">
        <v>1</v>
      </c>
      <c r="CJ41" s="20"/>
      <c r="CK41" s="20"/>
      <c r="CL41" s="20"/>
      <c r="CM41" s="20"/>
      <c r="CN41" s="20"/>
      <c r="CO41" s="20"/>
      <c r="CP41" s="20"/>
      <c r="CQ41" s="20"/>
      <c r="CR41" s="20"/>
      <c r="CS41" s="20">
        <v>1</v>
      </c>
      <c r="CT41" s="20"/>
      <c r="CU41" s="20"/>
      <c r="CV41" s="20"/>
      <c r="CW41" s="20"/>
      <c r="CX41" s="20"/>
      <c r="CY41" s="20"/>
      <c r="CZ41" s="20"/>
      <c r="DA41" s="20"/>
      <c r="DB41" s="20">
        <v>39</v>
      </c>
    </row>
    <row r="42" spans="1:106" x14ac:dyDescent="0.25">
      <c r="A42" s="22">
        <v>32</v>
      </c>
      <c r="B42" s="20"/>
      <c r="C42" s="20"/>
      <c r="D42" s="20"/>
      <c r="E42" s="20"/>
      <c r="F42" s="20"/>
      <c r="G42" s="20"/>
      <c r="H42" s="20">
        <v>2</v>
      </c>
      <c r="I42" s="20"/>
      <c r="J42" s="20"/>
      <c r="K42" s="20"/>
      <c r="L42" s="20"/>
      <c r="M42" s="20"/>
      <c r="N42" s="20"/>
      <c r="O42" s="20"/>
      <c r="P42" s="20">
        <v>3</v>
      </c>
      <c r="Q42" s="20"/>
      <c r="R42" s="20"/>
      <c r="S42" s="20"/>
      <c r="T42" s="20"/>
      <c r="U42" s="20"/>
      <c r="V42" s="20"/>
      <c r="W42" s="20"/>
      <c r="X42" s="20"/>
      <c r="Y42" s="20">
        <v>6</v>
      </c>
      <c r="Z42" s="20"/>
      <c r="AA42" s="20"/>
      <c r="AB42" s="20"/>
      <c r="AC42" s="20"/>
      <c r="AD42" s="20">
        <v>2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>
        <v>14</v>
      </c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>
        <v>1</v>
      </c>
      <c r="BM42" s="20"/>
      <c r="BN42" s="20"/>
      <c r="BO42" s="20"/>
      <c r="BP42" s="20"/>
      <c r="BQ42" s="20"/>
      <c r="BR42" s="20"/>
      <c r="BS42" s="20"/>
      <c r="BT42" s="20"/>
      <c r="BU42" s="20">
        <v>2</v>
      </c>
      <c r="BV42" s="20"/>
      <c r="BW42" s="20"/>
      <c r="BX42" s="20"/>
      <c r="BY42" s="20"/>
      <c r="BZ42" s="20"/>
      <c r="CA42" s="20"/>
      <c r="CB42" s="20"/>
      <c r="CC42" s="20">
        <v>5</v>
      </c>
      <c r="CD42" s="20"/>
      <c r="CE42" s="20"/>
      <c r="CF42" s="20">
        <v>2</v>
      </c>
      <c r="CG42" s="20"/>
      <c r="CH42" s="20"/>
      <c r="CI42" s="20">
        <v>1</v>
      </c>
      <c r="CJ42" s="20"/>
      <c r="CK42" s="20"/>
      <c r="CL42" s="20"/>
      <c r="CM42" s="20"/>
      <c r="CN42" s="20"/>
      <c r="CO42" s="20"/>
      <c r="CP42" s="20"/>
      <c r="CQ42" s="20"/>
      <c r="CR42" s="20"/>
      <c r="CS42" s="20">
        <v>1</v>
      </c>
      <c r="CT42" s="20"/>
      <c r="CU42" s="20"/>
      <c r="CV42" s="20"/>
      <c r="CW42" s="20"/>
      <c r="CX42" s="20"/>
      <c r="CY42" s="20"/>
      <c r="CZ42" s="20"/>
      <c r="DA42" s="20"/>
      <c r="DB42" s="20">
        <v>39</v>
      </c>
    </row>
    <row r="43" spans="1:106" x14ac:dyDescent="0.25">
      <c r="A43" s="24">
        <v>15</v>
      </c>
      <c r="B43" s="20"/>
      <c r="C43" s="20"/>
      <c r="D43" s="20"/>
      <c r="E43" s="20"/>
      <c r="F43" s="20"/>
      <c r="G43" s="20"/>
      <c r="H43" s="20">
        <v>2</v>
      </c>
      <c r="I43" s="20"/>
      <c r="J43" s="20"/>
      <c r="K43" s="20"/>
      <c r="L43" s="20"/>
      <c r="M43" s="20"/>
      <c r="N43" s="20"/>
      <c r="O43" s="20"/>
      <c r="P43" s="20">
        <v>3</v>
      </c>
      <c r="Q43" s="20"/>
      <c r="R43" s="20"/>
      <c r="S43" s="20"/>
      <c r="T43" s="20"/>
      <c r="U43" s="20"/>
      <c r="V43" s="20"/>
      <c r="W43" s="20"/>
      <c r="X43" s="20"/>
      <c r="Y43" s="20">
        <v>6</v>
      </c>
      <c r="Z43" s="20"/>
      <c r="AA43" s="20"/>
      <c r="AB43" s="20"/>
      <c r="AC43" s="20"/>
      <c r="AD43" s="20">
        <v>2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>
        <v>14</v>
      </c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>
        <v>1</v>
      </c>
      <c r="BM43" s="20"/>
      <c r="BN43" s="20"/>
      <c r="BO43" s="20"/>
      <c r="BP43" s="20"/>
      <c r="BQ43" s="20"/>
      <c r="BR43" s="20"/>
      <c r="BS43" s="20"/>
      <c r="BT43" s="20"/>
      <c r="BU43" s="20">
        <v>2</v>
      </c>
      <c r="BV43" s="20"/>
      <c r="BW43" s="20"/>
      <c r="BX43" s="20"/>
      <c r="BY43" s="20"/>
      <c r="BZ43" s="20"/>
      <c r="CA43" s="20"/>
      <c r="CB43" s="20"/>
      <c r="CC43" s="20">
        <v>5</v>
      </c>
      <c r="CD43" s="20"/>
      <c r="CE43" s="20"/>
      <c r="CF43" s="20">
        <v>2</v>
      </c>
      <c r="CG43" s="20"/>
      <c r="CH43" s="20"/>
      <c r="CI43" s="20">
        <v>1</v>
      </c>
      <c r="CJ43" s="20"/>
      <c r="CK43" s="20"/>
      <c r="CL43" s="20"/>
      <c r="CM43" s="20"/>
      <c r="CN43" s="20"/>
      <c r="CO43" s="20"/>
      <c r="CP43" s="20"/>
      <c r="CQ43" s="20"/>
      <c r="CR43" s="20"/>
      <c r="CS43" s="20">
        <v>1</v>
      </c>
      <c r="CT43" s="20"/>
      <c r="CU43" s="20"/>
      <c r="CV43" s="20"/>
      <c r="CW43" s="20"/>
      <c r="CX43" s="20"/>
      <c r="CY43" s="20"/>
      <c r="CZ43" s="20"/>
      <c r="DA43" s="20"/>
      <c r="DB43" s="20">
        <v>39</v>
      </c>
    </row>
    <row r="44" spans="1:106" x14ac:dyDescent="0.25">
      <c r="A44" s="25">
        <v>323</v>
      </c>
      <c r="B44" s="20"/>
      <c r="C44" s="20"/>
      <c r="D44" s="20"/>
      <c r="E44" s="20"/>
      <c r="F44" s="20"/>
      <c r="G44" s="20"/>
      <c r="H44" s="20">
        <v>2</v>
      </c>
      <c r="I44" s="20"/>
      <c r="J44" s="20"/>
      <c r="K44" s="20"/>
      <c r="L44" s="20"/>
      <c r="M44" s="20"/>
      <c r="N44" s="20"/>
      <c r="O44" s="20"/>
      <c r="P44" s="20">
        <v>3</v>
      </c>
      <c r="Q44" s="20"/>
      <c r="R44" s="20"/>
      <c r="S44" s="20"/>
      <c r="T44" s="20"/>
      <c r="U44" s="20"/>
      <c r="V44" s="20"/>
      <c r="W44" s="20"/>
      <c r="X44" s="20"/>
      <c r="Y44" s="20">
        <v>6</v>
      </c>
      <c r="Z44" s="20"/>
      <c r="AA44" s="20"/>
      <c r="AB44" s="20"/>
      <c r="AC44" s="20"/>
      <c r="AD44" s="20">
        <v>2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>
        <v>14</v>
      </c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>
        <v>1</v>
      </c>
      <c r="BM44" s="20"/>
      <c r="BN44" s="20"/>
      <c r="BO44" s="20"/>
      <c r="BP44" s="20"/>
      <c r="BQ44" s="20"/>
      <c r="BR44" s="20"/>
      <c r="BS44" s="20"/>
      <c r="BT44" s="20"/>
      <c r="BU44" s="20">
        <v>2</v>
      </c>
      <c r="BV44" s="20"/>
      <c r="BW44" s="20"/>
      <c r="BX44" s="20"/>
      <c r="BY44" s="20"/>
      <c r="BZ44" s="20"/>
      <c r="CA44" s="20"/>
      <c r="CB44" s="20"/>
      <c r="CC44" s="20">
        <v>5</v>
      </c>
      <c r="CD44" s="20"/>
      <c r="CE44" s="20"/>
      <c r="CF44" s="20">
        <v>2</v>
      </c>
      <c r="CG44" s="20"/>
      <c r="CH44" s="20"/>
      <c r="CI44" s="20">
        <v>1</v>
      </c>
      <c r="CJ44" s="20"/>
      <c r="CK44" s="20"/>
      <c r="CL44" s="20"/>
      <c r="CM44" s="20"/>
      <c r="CN44" s="20"/>
      <c r="CO44" s="20"/>
      <c r="CP44" s="20"/>
      <c r="CQ44" s="20"/>
      <c r="CR44" s="20"/>
      <c r="CS44" s="20">
        <v>1</v>
      </c>
      <c r="CT44" s="20"/>
      <c r="CU44" s="20"/>
      <c r="CV44" s="20"/>
      <c r="CW44" s="20"/>
      <c r="CX44" s="20"/>
      <c r="CY44" s="20"/>
      <c r="CZ44" s="20"/>
      <c r="DA44" s="20"/>
      <c r="DB44" s="20">
        <v>39</v>
      </c>
    </row>
    <row r="45" spans="1:106" x14ac:dyDescent="0.25">
      <c r="A45" s="19" t="s">
        <v>10</v>
      </c>
      <c r="B45" s="20"/>
      <c r="C45" s="20"/>
      <c r="D45" s="20"/>
      <c r="E45" s="20"/>
      <c r="F45" s="20">
        <v>11</v>
      </c>
      <c r="G45" s="20"/>
      <c r="H45" s="20">
        <v>5</v>
      </c>
      <c r="I45" s="20"/>
      <c r="J45" s="20"/>
      <c r="K45" s="20"/>
      <c r="L45" s="20"/>
      <c r="M45" s="20"/>
      <c r="N45" s="20"/>
      <c r="O45" s="20"/>
      <c r="P45" s="20">
        <v>9</v>
      </c>
      <c r="Q45" s="20"/>
      <c r="R45" s="20"/>
      <c r="S45" s="20">
        <v>9</v>
      </c>
      <c r="T45" s="20"/>
      <c r="U45" s="20"/>
      <c r="V45" s="20"/>
      <c r="W45" s="20">
        <v>9</v>
      </c>
      <c r="X45" s="20"/>
      <c r="Y45" s="20">
        <v>2</v>
      </c>
      <c r="Z45" s="20"/>
      <c r="AA45" s="20">
        <v>4</v>
      </c>
      <c r="AB45" s="20">
        <v>1</v>
      </c>
      <c r="AC45" s="20">
        <v>25</v>
      </c>
      <c r="AD45" s="20"/>
      <c r="AE45" s="20"/>
      <c r="AF45" s="20"/>
      <c r="AG45" s="20"/>
      <c r="AH45" s="20"/>
      <c r="AI45" s="20">
        <v>32</v>
      </c>
      <c r="AJ45" s="20"/>
      <c r="AK45" s="20">
        <v>3</v>
      </c>
      <c r="AL45" s="20"/>
      <c r="AM45" s="20"/>
      <c r="AN45" s="20"/>
      <c r="AO45" s="20"/>
      <c r="AP45" s="20"/>
      <c r="AQ45" s="20"/>
      <c r="AR45" s="20"/>
      <c r="AS45" s="20"/>
      <c r="AT45" s="20">
        <v>1</v>
      </c>
      <c r="AU45" s="20"/>
      <c r="AV45" s="20">
        <v>49</v>
      </c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>
        <v>2</v>
      </c>
      <c r="BW45" s="20"/>
      <c r="BX45" s="20">
        <v>1</v>
      </c>
      <c r="BY45" s="20">
        <v>2</v>
      </c>
      <c r="BZ45" s="20"/>
      <c r="CA45" s="20"/>
      <c r="CB45" s="20"/>
      <c r="CC45" s="20">
        <v>2</v>
      </c>
      <c r="CD45" s="20"/>
      <c r="CE45" s="20">
        <v>1</v>
      </c>
      <c r="CF45" s="20"/>
      <c r="CG45" s="20"/>
      <c r="CH45" s="20"/>
      <c r="CI45" s="20"/>
      <c r="CJ45" s="20">
        <v>11</v>
      </c>
      <c r="CK45" s="20">
        <v>30</v>
      </c>
      <c r="CL45" s="20"/>
      <c r="CM45" s="20"/>
      <c r="CN45" s="20">
        <v>45</v>
      </c>
      <c r="CO45" s="20"/>
      <c r="CP45" s="20"/>
      <c r="CQ45" s="20"/>
      <c r="CR45" s="20">
        <v>1</v>
      </c>
      <c r="CS45" s="20"/>
      <c r="CT45" s="20"/>
      <c r="CU45" s="20">
        <v>1</v>
      </c>
      <c r="CV45" s="20"/>
      <c r="CW45" s="20"/>
      <c r="CX45" s="20"/>
      <c r="CY45" s="20"/>
      <c r="CZ45" s="20"/>
      <c r="DA45" s="20"/>
      <c r="DB45" s="20">
        <v>256</v>
      </c>
    </row>
    <row r="46" spans="1:106" x14ac:dyDescent="0.25">
      <c r="A46" s="23">
        <v>42807</v>
      </c>
      <c r="B46" s="20"/>
      <c r="C46" s="20"/>
      <c r="D46" s="20"/>
      <c r="E46" s="20"/>
      <c r="F46" s="20">
        <v>11</v>
      </c>
      <c r="G46" s="20"/>
      <c r="H46" s="20">
        <v>5</v>
      </c>
      <c r="I46" s="20"/>
      <c r="J46" s="20"/>
      <c r="K46" s="20"/>
      <c r="L46" s="20"/>
      <c r="M46" s="20"/>
      <c r="N46" s="20"/>
      <c r="O46" s="20"/>
      <c r="P46" s="20">
        <v>9</v>
      </c>
      <c r="Q46" s="20"/>
      <c r="R46" s="20"/>
      <c r="S46" s="20">
        <v>9</v>
      </c>
      <c r="T46" s="20"/>
      <c r="U46" s="20"/>
      <c r="V46" s="20"/>
      <c r="W46" s="20">
        <v>9</v>
      </c>
      <c r="X46" s="20"/>
      <c r="Y46" s="20">
        <v>2</v>
      </c>
      <c r="Z46" s="20"/>
      <c r="AA46" s="20">
        <v>4</v>
      </c>
      <c r="AB46" s="20">
        <v>1</v>
      </c>
      <c r="AC46" s="20">
        <v>25</v>
      </c>
      <c r="AD46" s="20"/>
      <c r="AE46" s="20"/>
      <c r="AF46" s="20"/>
      <c r="AG46" s="20"/>
      <c r="AH46" s="20"/>
      <c r="AI46" s="20">
        <v>32</v>
      </c>
      <c r="AJ46" s="20"/>
      <c r="AK46" s="20">
        <v>3</v>
      </c>
      <c r="AL46" s="20"/>
      <c r="AM46" s="20"/>
      <c r="AN46" s="20"/>
      <c r="AO46" s="20"/>
      <c r="AP46" s="20"/>
      <c r="AQ46" s="20"/>
      <c r="AR46" s="20"/>
      <c r="AS46" s="20"/>
      <c r="AT46" s="20">
        <v>1</v>
      </c>
      <c r="AU46" s="20"/>
      <c r="AV46" s="20">
        <v>49</v>
      </c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>
        <v>2</v>
      </c>
      <c r="BW46" s="20"/>
      <c r="BX46" s="20">
        <v>1</v>
      </c>
      <c r="BY46" s="20">
        <v>2</v>
      </c>
      <c r="BZ46" s="20"/>
      <c r="CA46" s="20"/>
      <c r="CB46" s="20"/>
      <c r="CC46" s="20">
        <v>2</v>
      </c>
      <c r="CD46" s="20"/>
      <c r="CE46" s="20">
        <v>1</v>
      </c>
      <c r="CF46" s="20"/>
      <c r="CG46" s="20"/>
      <c r="CH46" s="20"/>
      <c r="CI46" s="20"/>
      <c r="CJ46" s="20">
        <v>11</v>
      </c>
      <c r="CK46" s="20">
        <v>30</v>
      </c>
      <c r="CL46" s="20"/>
      <c r="CM46" s="20"/>
      <c r="CN46" s="20">
        <v>45</v>
      </c>
      <c r="CO46" s="20"/>
      <c r="CP46" s="20"/>
      <c r="CQ46" s="20"/>
      <c r="CR46" s="20">
        <v>1</v>
      </c>
      <c r="CS46" s="20"/>
      <c r="CT46" s="20"/>
      <c r="CU46" s="20">
        <v>1</v>
      </c>
      <c r="CV46" s="20"/>
      <c r="CW46" s="20"/>
      <c r="CX46" s="20"/>
      <c r="CY46" s="20"/>
      <c r="CZ46" s="20"/>
      <c r="DA46" s="20"/>
      <c r="DB46" s="20">
        <v>256</v>
      </c>
    </row>
    <row r="47" spans="1:106" x14ac:dyDescent="0.25">
      <c r="A47" s="22">
        <v>32</v>
      </c>
      <c r="B47" s="20"/>
      <c r="C47" s="20"/>
      <c r="D47" s="20"/>
      <c r="E47" s="20"/>
      <c r="F47" s="20">
        <v>11</v>
      </c>
      <c r="G47" s="20"/>
      <c r="H47" s="20">
        <v>5</v>
      </c>
      <c r="I47" s="20"/>
      <c r="J47" s="20"/>
      <c r="K47" s="20"/>
      <c r="L47" s="20"/>
      <c r="M47" s="20"/>
      <c r="N47" s="20"/>
      <c r="O47" s="20"/>
      <c r="P47" s="20">
        <v>9</v>
      </c>
      <c r="Q47" s="20"/>
      <c r="R47" s="20"/>
      <c r="S47" s="20">
        <v>9</v>
      </c>
      <c r="T47" s="20"/>
      <c r="U47" s="20"/>
      <c r="V47" s="20"/>
      <c r="W47" s="20">
        <v>9</v>
      </c>
      <c r="X47" s="20"/>
      <c r="Y47" s="20">
        <v>2</v>
      </c>
      <c r="Z47" s="20"/>
      <c r="AA47" s="20">
        <v>4</v>
      </c>
      <c r="AB47" s="20">
        <v>1</v>
      </c>
      <c r="AC47" s="20">
        <v>25</v>
      </c>
      <c r="AD47" s="20"/>
      <c r="AE47" s="20"/>
      <c r="AF47" s="20"/>
      <c r="AG47" s="20"/>
      <c r="AH47" s="20"/>
      <c r="AI47" s="20">
        <v>32</v>
      </c>
      <c r="AJ47" s="20"/>
      <c r="AK47" s="20">
        <v>3</v>
      </c>
      <c r="AL47" s="20"/>
      <c r="AM47" s="20"/>
      <c r="AN47" s="20"/>
      <c r="AO47" s="20"/>
      <c r="AP47" s="20"/>
      <c r="AQ47" s="20"/>
      <c r="AR47" s="20"/>
      <c r="AS47" s="20"/>
      <c r="AT47" s="20">
        <v>1</v>
      </c>
      <c r="AU47" s="20"/>
      <c r="AV47" s="20">
        <v>49</v>
      </c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>
        <v>2</v>
      </c>
      <c r="BW47" s="20"/>
      <c r="BX47" s="20">
        <v>1</v>
      </c>
      <c r="BY47" s="20">
        <v>2</v>
      </c>
      <c r="BZ47" s="20"/>
      <c r="CA47" s="20"/>
      <c r="CB47" s="20"/>
      <c r="CC47" s="20">
        <v>2</v>
      </c>
      <c r="CD47" s="20"/>
      <c r="CE47" s="20">
        <v>1</v>
      </c>
      <c r="CF47" s="20"/>
      <c r="CG47" s="20"/>
      <c r="CH47" s="20"/>
      <c r="CI47" s="20"/>
      <c r="CJ47" s="20">
        <v>11</v>
      </c>
      <c r="CK47" s="20">
        <v>30</v>
      </c>
      <c r="CL47" s="20"/>
      <c r="CM47" s="20"/>
      <c r="CN47" s="20">
        <v>45</v>
      </c>
      <c r="CO47" s="20"/>
      <c r="CP47" s="20"/>
      <c r="CQ47" s="20"/>
      <c r="CR47" s="20">
        <v>1</v>
      </c>
      <c r="CS47" s="20"/>
      <c r="CT47" s="20"/>
      <c r="CU47" s="20">
        <v>1</v>
      </c>
      <c r="CV47" s="20"/>
      <c r="CW47" s="20"/>
      <c r="CX47" s="20"/>
      <c r="CY47" s="20"/>
      <c r="CZ47" s="20"/>
      <c r="DA47" s="20"/>
      <c r="DB47" s="20">
        <v>256</v>
      </c>
    </row>
    <row r="48" spans="1:106" x14ac:dyDescent="0.25">
      <c r="A48" s="24">
        <v>18</v>
      </c>
      <c r="B48" s="20"/>
      <c r="C48" s="20"/>
      <c r="D48" s="20"/>
      <c r="E48" s="20"/>
      <c r="F48" s="20">
        <v>11</v>
      </c>
      <c r="G48" s="20"/>
      <c r="H48" s="20">
        <v>5</v>
      </c>
      <c r="I48" s="20"/>
      <c r="J48" s="20"/>
      <c r="K48" s="20"/>
      <c r="L48" s="20"/>
      <c r="M48" s="20"/>
      <c r="N48" s="20"/>
      <c r="O48" s="20"/>
      <c r="P48" s="20">
        <v>9</v>
      </c>
      <c r="Q48" s="20"/>
      <c r="R48" s="20"/>
      <c r="S48" s="20">
        <v>9</v>
      </c>
      <c r="T48" s="20"/>
      <c r="U48" s="20"/>
      <c r="V48" s="20"/>
      <c r="W48" s="20">
        <v>9</v>
      </c>
      <c r="X48" s="20"/>
      <c r="Y48" s="20">
        <v>2</v>
      </c>
      <c r="Z48" s="20"/>
      <c r="AA48" s="20">
        <v>4</v>
      </c>
      <c r="AB48" s="20">
        <v>1</v>
      </c>
      <c r="AC48" s="20">
        <v>25</v>
      </c>
      <c r="AD48" s="20"/>
      <c r="AE48" s="20"/>
      <c r="AF48" s="20"/>
      <c r="AG48" s="20"/>
      <c r="AH48" s="20"/>
      <c r="AI48" s="20">
        <v>32</v>
      </c>
      <c r="AJ48" s="20"/>
      <c r="AK48" s="20">
        <v>3</v>
      </c>
      <c r="AL48" s="20"/>
      <c r="AM48" s="20"/>
      <c r="AN48" s="20"/>
      <c r="AO48" s="20"/>
      <c r="AP48" s="20"/>
      <c r="AQ48" s="20"/>
      <c r="AR48" s="20"/>
      <c r="AS48" s="20"/>
      <c r="AT48" s="20">
        <v>1</v>
      </c>
      <c r="AU48" s="20"/>
      <c r="AV48" s="20">
        <v>49</v>
      </c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>
        <v>2</v>
      </c>
      <c r="BW48" s="20"/>
      <c r="BX48" s="20">
        <v>1</v>
      </c>
      <c r="BY48" s="20">
        <v>2</v>
      </c>
      <c r="BZ48" s="20"/>
      <c r="CA48" s="20"/>
      <c r="CB48" s="20"/>
      <c r="CC48" s="20">
        <v>2</v>
      </c>
      <c r="CD48" s="20"/>
      <c r="CE48" s="20">
        <v>1</v>
      </c>
      <c r="CF48" s="20"/>
      <c r="CG48" s="20"/>
      <c r="CH48" s="20"/>
      <c r="CI48" s="20"/>
      <c r="CJ48" s="20">
        <v>11</v>
      </c>
      <c r="CK48" s="20">
        <v>30</v>
      </c>
      <c r="CL48" s="20"/>
      <c r="CM48" s="20"/>
      <c r="CN48" s="20">
        <v>45</v>
      </c>
      <c r="CO48" s="20"/>
      <c r="CP48" s="20"/>
      <c r="CQ48" s="20"/>
      <c r="CR48" s="20">
        <v>1</v>
      </c>
      <c r="CS48" s="20"/>
      <c r="CT48" s="20"/>
      <c r="CU48" s="20">
        <v>1</v>
      </c>
      <c r="CV48" s="20"/>
      <c r="CW48" s="20"/>
      <c r="CX48" s="20"/>
      <c r="CY48" s="20"/>
      <c r="CZ48" s="20"/>
      <c r="DA48" s="20"/>
      <c r="DB48" s="20">
        <v>256</v>
      </c>
    </row>
    <row r="49" spans="1:106" x14ac:dyDescent="0.25">
      <c r="A49" s="25">
        <v>311</v>
      </c>
      <c r="B49" s="20"/>
      <c r="C49" s="20"/>
      <c r="D49" s="20"/>
      <c r="E49" s="20"/>
      <c r="F49" s="20">
        <v>11</v>
      </c>
      <c r="G49" s="20"/>
      <c r="H49" s="20">
        <v>5</v>
      </c>
      <c r="I49" s="20"/>
      <c r="J49" s="20"/>
      <c r="K49" s="20"/>
      <c r="L49" s="20"/>
      <c r="M49" s="20"/>
      <c r="N49" s="20"/>
      <c r="O49" s="20"/>
      <c r="P49" s="20">
        <v>9</v>
      </c>
      <c r="Q49" s="20"/>
      <c r="R49" s="20"/>
      <c r="S49" s="20">
        <v>9</v>
      </c>
      <c r="T49" s="20"/>
      <c r="U49" s="20"/>
      <c r="V49" s="20"/>
      <c r="W49" s="20">
        <v>9</v>
      </c>
      <c r="X49" s="20"/>
      <c r="Y49" s="20">
        <v>2</v>
      </c>
      <c r="Z49" s="20"/>
      <c r="AA49" s="20">
        <v>4</v>
      </c>
      <c r="AB49" s="20">
        <v>1</v>
      </c>
      <c r="AC49" s="20">
        <v>25</v>
      </c>
      <c r="AD49" s="20"/>
      <c r="AE49" s="20"/>
      <c r="AF49" s="20"/>
      <c r="AG49" s="20"/>
      <c r="AH49" s="20"/>
      <c r="AI49" s="20">
        <v>32</v>
      </c>
      <c r="AJ49" s="20"/>
      <c r="AK49" s="20">
        <v>3</v>
      </c>
      <c r="AL49" s="20"/>
      <c r="AM49" s="20"/>
      <c r="AN49" s="20"/>
      <c r="AO49" s="20"/>
      <c r="AP49" s="20"/>
      <c r="AQ49" s="20"/>
      <c r="AR49" s="20"/>
      <c r="AS49" s="20"/>
      <c r="AT49" s="20">
        <v>1</v>
      </c>
      <c r="AU49" s="20"/>
      <c r="AV49" s="20">
        <v>49</v>
      </c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>
        <v>2</v>
      </c>
      <c r="BW49" s="20"/>
      <c r="BX49" s="20">
        <v>1</v>
      </c>
      <c r="BY49" s="20">
        <v>2</v>
      </c>
      <c r="BZ49" s="20"/>
      <c r="CA49" s="20"/>
      <c r="CB49" s="20"/>
      <c r="CC49" s="20">
        <v>2</v>
      </c>
      <c r="CD49" s="20"/>
      <c r="CE49" s="20">
        <v>1</v>
      </c>
      <c r="CF49" s="20"/>
      <c r="CG49" s="20"/>
      <c r="CH49" s="20"/>
      <c r="CI49" s="20"/>
      <c r="CJ49" s="20">
        <v>11</v>
      </c>
      <c r="CK49" s="20">
        <v>30</v>
      </c>
      <c r="CL49" s="20"/>
      <c r="CM49" s="20"/>
      <c r="CN49" s="20">
        <v>45</v>
      </c>
      <c r="CO49" s="20"/>
      <c r="CP49" s="20"/>
      <c r="CQ49" s="20"/>
      <c r="CR49" s="20">
        <v>1</v>
      </c>
      <c r="CS49" s="20"/>
      <c r="CT49" s="20"/>
      <c r="CU49" s="20">
        <v>1</v>
      </c>
      <c r="CV49" s="20"/>
      <c r="CW49" s="20"/>
      <c r="CX49" s="20"/>
      <c r="CY49" s="20"/>
      <c r="CZ49" s="20"/>
      <c r="DA49" s="20"/>
      <c r="DB49" s="20">
        <v>256</v>
      </c>
    </row>
    <row r="50" spans="1:106" x14ac:dyDescent="0.25">
      <c r="A50" s="19" t="s">
        <v>229</v>
      </c>
      <c r="B50" s="20"/>
      <c r="C50" s="20">
        <v>2</v>
      </c>
      <c r="D50" s="20"/>
      <c r="E50" s="20"/>
      <c r="F50" s="20">
        <v>7</v>
      </c>
      <c r="G50" s="20"/>
      <c r="H50" s="20">
        <v>5</v>
      </c>
      <c r="I50" s="20">
        <v>1</v>
      </c>
      <c r="J50" s="20">
        <v>3</v>
      </c>
      <c r="K50" s="20"/>
      <c r="L50" s="20"/>
      <c r="M50" s="20"/>
      <c r="N50" s="20"/>
      <c r="O50" s="20"/>
      <c r="P50" s="20">
        <v>21</v>
      </c>
      <c r="Q50" s="20"/>
      <c r="R50" s="20"/>
      <c r="S50" s="20"/>
      <c r="T50" s="20"/>
      <c r="U50" s="20"/>
      <c r="V50" s="20"/>
      <c r="W50" s="20"/>
      <c r="X50" s="20">
        <v>2</v>
      </c>
      <c r="Y50" s="20">
        <v>10</v>
      </c>
      <c r="Z50" s="20"/>
      <c r="AA50" s="20"/>
      <c r="AB50" s="20"/>
      <c r="AC50" s="20">
        <v>5</v>
      </c>
      <c r="AD50" s="20"/>
      <c r="AE50" s="20"/>
      <c r="AF50" s="20"/>
      <c r="AG50" s="20"/>
      <c r="AH50" s="20"/>
      <c r="AI50" s="20">
        <v>49</v>
      </c>
      <c r="AJ50" s="20">
        <v>1</v>
      </c>
      <c r="AK50" s="20"/>
      <c r="AL50" s="20"/>
      <c r="AM50" s="20"/>
      <c r="AN50" s="20"/>
      <c r="AO50" s="20"/>
      <c r="AP50" s="20"/>
      <c r="AQ50" s="20"/>
      <c r="AR50" s="20"/>
      <c r="AS50" s="20">
        <v>8</v>
      </c>
      <c r="AT50" s="20"/>
      <c r="AU50" s="20"/>
      <c r="AV50" s="20">
        <v>27</v>
      </c>
      <c r="AW50" s="20">
        <v>1</v>
      </c>
      <c r="AX50" s="20"/>
      <c r="AY50" s="20"/>
      <c r="AZ50" s="20"/>
      <c r="BA50" s="20"/>
      <c r="BB50" s="20"/>
      <c r="BC50" s="20"/>
      <c r="BD50" s="20"/>
      <c r="BE50" s="20">
        <v>2</v>
      </c>
      <c r="BF50" s="20"/>
      <c r="BG50" s="20"/>
      <c r="BH50" s="20">
        <v>3</v>
      </c>
      <c r="BI50" s="20"/>
      <c r="BJ50" s="20"/>
      <c r="BK50" s="20"/>
      <c r="BL50" s="20"/>
      <c r="BM50" s="20">
        <v>61</v>
      </c>
      <c r="BN50" s="20"/>
      <c r="BO50" s="20"/>
      <c r="BP50" s="20">
        <v>4</v>
      </c>
      <c r="BQ50" s="20">
        <v>4</v>
      </c>
      <c r="BR50" s="20">
        <v>1</v>
      </c>
      <c r="BS50" s="20"/>
      <c r="BT50" s="20"/>
      <c r="BU50" s="20"/>
      <c r="BV50" s="20"/>
      <c r="BW50" s="20">
        <v>1</v>
      </c>
      <c r="BX50" s="20"/>
      <c r="BY50" s="20">
        <v>3</v>
      </c>
      <c r="BZ50" s="20"/>
      <c r="CA50" s="20"/>
      <c r="CB50" s="20"/>
      <c r="CC50" s="20">
        <v>5</v>
      </c>
      <c r="CD50" s="20">
        <v>14</v>
      </c>
      <c r="CE50" s="20"/>
      <c r="CF50" s="20"/>
      <c r="CG50" s="20">
        <v>8</v>
      </c>
      <c r="CH50" s="20"/>
      <c r="CI50" s="20"/>
      <c r="CJ50" s="20"/>
      <c r="CK50" s="20">
        <v>60</v>
      </c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>
        <v>1</v>
      </c>
      <c r="CX50" s="20"/>
      <c r="CY50" s="20">
        <v>4</v>
      </c>
      <c r="CZ50" s="20"/>
      <c r="DA50" s="20">
        <v>1</v>
      </c>
      <c r="DB50" s="20">
        <v>314</v>
      </c>
    </row>
    <row r="51" spans="1:106" x14ac:dyDescent="0.25">
      <c r="A51" s="23">
        <v>42806</v>
      </c>
      <c r="B51" s="20"/>
      <c r="C51" s="20">
        <v>2</v>
      </c>
      <c r="D51" s="20"/>
      <c r="E51" s="20"/>
      <c r="F51" s="20">
        <v>7</v>
      </c>
      <c r="G51" s="20"/>
      <c r="H51" s="20">
        <v>5</v>
      </c>
      <c r="I51" s="20">
        <v>1</v>
      </c>
      <c r="J51" s="20">
        <v>3</v>
      </c>
      <c r="K51" s="20"/>
      <c r="L51" s="20"/>
      <c r="M51" s="20"/>
      <c r="N51" s="20"/>
      <c r="O51" s="20"/>
      <c r="P51" s="20">
        <v>21</v>
      </c>
      <c r="Q51" s="20"/>
      <c r="R51" s="20"/>
      <c r="S51" s="20"/>
      <c r="T51" s="20"/>
      <c r="U51" s="20"/>
      <c r="V51" s="20"/>
      <c r="W51" s="20"/>
      <c r="X51" s="20">
        <v>2</v>
      </c>
      <c r="Y51" s="20">
        <v>10</v>
      </c>
      <c r="Z51" s="20"/>
      <c r="AA51" s="20"/>
      <c r="AB51" s="20"/>
      <c r="AC51" s="20">
        <v>5</v>
      </c>
      <c r="AD51" s="20"/>
      <c r="AE51" s="20"/>
      <c r="AF51" s="20"/>
      <c r="AG51" s="20"/>
      <c r="AH51" s="20"/>
      <c r="AI51" s="20">
        <v>49</v>
      </c>
      <c r="AJ51" s="20">
        <v>1</v>
      </c>
      <c r="AK51" s="20"/>
      <c r="AL51" s="20"/>
      <c r="AM51" s="20"/>
      <c r="AN51" s="20"/>
      <c r="AO51" s="20"/>
      <c r="AP51" s="20"/>
      <c r="AQ51" s="20"/>
      <c r="AR51" s="20"/>
      <c r="AS51" s="20">
        <v>8</v>
      </c>
      <c r="AT51" s="20"/>
      <c r="AU51" s="20"/>
      <c r="AV51" s="20">
        <v>27</v>
      </c>
      <c r="AW51" s="20">
        <v>1</v>
      </c>
      <c r="AX51" s="20"/>
      <c r="AY51" s="20"/>
      <c r="AZ51" s="20"/>
      <c r="BA51" s="20"/>
      <c r="BB51" s="20"/>
      <c r="BC51" s="20"/>
      <c r="BD51" s="20"/>
      <c r="BE51" s="20">
        <v>2</v>
      </c>
      <c r="BF51" s="20"/>
      <c r="BG51" s="20"/>
      <c r="BH51" s="20">
        <v>3</v>
      </c>
      <c r="BI51" s="20"/>
      <c r="BJ51" s="20"/>
      <c r="BK51" s="20"/>
      <c r="BL51" s="20"/>
      <c r="BM51" s="20">
        <v>61</v>
      </c>
      <c r="BN51" s="20"/>
      <c r="BO51" s="20"/>
      <c r="BP51" s="20">
        <v>4</v>
      </c>
      <c r="BQ51" s="20">
        <v>4</v>
      </c>
      <c r="BR51" s="20">
        <v>1</v>
      </c>
      <c r="BS51" s="20"/>
      <c r="BT51" s="20"/>
      <c r="BU51" s="20"/>
      <c r="BV51" s="20"/>
      <c r="BW51" s="20">
        <v>1</v>
      </c>
      <c r="BX51" s="20"/>
      <c r="BY51" s="20">
        <v>3</v>
      </c>
      <c r="BZ51" s="20"/>
      <c r="CA51" s="20"/>
      <c r="CB51" s="20"/>
      <c r="CC51" s="20">
        <v>5</v>
      </c>
      <c r="CD51" s="20">
        <v>14</v>
      </c>
      <c r="CE51" s="20"/>
      <c r="CF51" s="20"/>
      <c r="CG51" s="20">
        <v>8</v>
      </c>
      <c r="CH51" s="20"/>
      <c r="CI51" s="20"/>
      <c r="CJ51" s="20"/>
      <c r="CK51" s="20">
        <v>60</v>
      </c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>
        <v>1</v>
      </c>
      <c r="CX51" s="20"/>
      <c r="CY51" s="20">
        <v>4</v>
      </c>
      <c r="CZ51" s="20"/>
      <c r="DA51" s="20">
        <v>1</v>
      </c>
      <c r="DB51" s="20">
        <v>314</v>
      </c>
    </row>
    <row r="52" spans="1:106" x14ac:dyDescent="0.25">
      <c r="A52" s="22">
        <v>64</v>
      </c>
      <c r="B52" s="20"/>
      <c r="C52" s="20">
        <v>2</v>
      </c>
      <c r="D52" s="20"/>
      <c r="E52" s="20"/>
      <c r="F52" s="20">
        <v>7</v>
      </c>
      <c r="G52" s="20"/>
      <c r="H52" s="20">
        <v>5</v>
      </c>
      <c r="I52" s="20">
        <v>1</v>
      </c>
      <c r="J52" s="20">
        <v>3</v>
      </c>
      <c r="K52" s="20"/>
      <c r="L52" s="20"/>
      <c r="M52" s="20"/>
      <c r="N52" s="20"/>
      <c r="O52" s="20"/>
      <c r="P52" s="20">
        <v>21</v>
      </c>
      <c r="Q52" s="20"/>
      <c r="R52" s="20"/>
      <c r="S52" s="20"/>
      <c r="T52" s="20"/>
      <c r="U52" s="20"/>
      <c r="V52" s="20"/>
      <c r="W52" s="20"/>
      <c r="X52" s="20">
        <v>2</v>
      </c>
      <c r="Y52" s="20">
        <v>10</v>
      </c>
      <c r="Z52" s="20"/>
      <c r="AA52" s="20"/>
      <c r="AB52" s="20"/>
      <c r="AC52" s="20">
        <v>5</v>
      </c>
      <c r="AD52" s="20"/>
      <c r="AE52" s="20"/>
      <c r="AF52" s="20"/>
      <c r="AG52" s="20"/>
      <c r="AH52" s="20"/>
      <c r="AI52" s="20">
        <v>49</v>
      </c>
      <c r="AJ52" s="20">
        <v>1</v>
      </c>
      <c r="AK52" s="20"/>
      <c r="AL52" s="20"/>
      <c r="AM52" s="20"/>
      <c r="AN52" s="20"/>
      <c r="AO52" s="20"/>
      <c r="AP52" s="20"/>
      <c r="AQ52" s="20"/>
      <c r="AR52" s="20"/>
      <c r="AS52" s="20">
        <v>8</v>
      </c>
      <c r="AT52" s="20"/>
      <c r="AU52" s="20"/>
      <c r="AV52" s="20">
        <v>27</v>
      </c>
      <c r="AW52" s="20">
        <v>1</v>
      </c>
      <c r="AX52" s="20"/>
      <c r="AY52" s="20"/>
      <c r="AZ52" s="20"/>
      <c r="BA52" s="20"/>
      <c r="BB52" s="20"/>
      <c r="BC52" s="20"/>
      <c r="BD52" s="20"/>
      <c r="BE52" s="20">
        <v>2</v>
      </c>
      <c r="BF52" s="20"/>
      <c r="BG52" s="20"/>
      <c r="BH52" s="20">
        <v>3</v>
      </c>
      <c r="BI52" s="20"/>
      <c r="BJ52" s="20"/>
      <c r="BK52" s="20"/>
      <c r="BL52" s="20"/>
      <c r="BM52" s="20">
        <v>61</v>
      </c>
      <c r="BN52" s="20"/>
      <c r="BO52" s="20"/>
      <c r="BP52" s="20">
        <v>4</v>
      </c>
      <c r="BQ52" s="20">
        <v>4</v>
      </c>
      <c r="BR52" s="20">
        <v>1</v>
      </c>
      <c r="BS52" s="20"/>
      <c r="BT52" s="20"/>
      <c r="BU52" s="20"/>
      <c r="BV52" s="20"/>
      <c r="BW52" s="20">
        <v>1</v>
      </c>
      <c r="BX52" s="20"/>
      <c r="BY52" s="20">
        <v>3</v>
      </c>
      <c r="BZ52" s="20"/>
      <c r="CA52" s="20"/>
      <c r="CB52" s="20"/>
      <c r="CC52" s="20">
        <v>5</v>
      </c>
      <c r="CD52" s="20">
        <v>14</v>
      </c>
      <c r="CE52" s="20"/>
      <c r="CF52" s="20"/>
      <c r="CG52" s="20">
        <v>8</v>
      </c>
      <c r="CH52" s="20"/>
      <c r="CI52" s="20"/>
      <c r="CJ52" s="20"/>
      <c r="CK52" s="20">
        <v>60</v>
      </c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>
        <v>1</v>
      </c>
      <c r="CX52" s="20"/>
      <c r="CY52" s="20">
        <v>4</v>
      </c>
      <c r="CZ52" s="20"/>
      <c r="DA52" s="20">
        <v>1</v>
      </c>
      <c r="DB52" s="20">
        <v>314</v>
      </c>
    </row>
    <row r="53" spans="1:106" x14ac:dyDescent="0.25">
      <c r="A53" s="24">
        <v>64</v>
      </c>
      <c r="B53" s="20"/>
      <c r="C53" s="20">
        <v>2</v>
      </c>
      <c r="D53" s="20"/>
      <c r="E53" s="20"/>
      <c r="F53" s="20">
        <v>7</v>
      </c>
      <c r="G53" s="20"/>
      <c r="H53" s="20">
        <v>5</v>
      </c>
      <c r="I53" s="20">
        <v>1</v>
      </c>
      <c r="J53" s="20">
        <v>3</v>
      </c>
      <c r="K53" s="20"/>
      <c r="L53" s="20"/>
      <c r="M53" s="20"/>
      <c r="N53" s="20"/>
      <c r="O53" s="20"/>
      <c r="P53" s="20">
        <v>21</v>
      </c>
      <c r="Q53" s="20"/>
      <c r="R53" s="20"/>
      <c r="S53" s="20"/>
      <c r="T53" s="20"/>
      <c r="U53" s="20"/>
      <c r="V53" s="20"/>
      <c r="W53" s="20"/>
      <c r="X53" s="20">
        <v>2</v>
      </c>
      <c r="Y53" s="20">
        <v>10</v>
      </c>
      <c r="Z53" s="20"/>
      <c r="AA53" s="20"/>
      <c r="AB53" s="20"/>
      <c r="AC53" s="20">
        <v>5</v>
      </c>
      <c r="AD53" s="20"/>
      <c r="AE53" s="20"/>
      <c r="AF53" s="20"/>
      <c r="AG53" s="20"/>
      <c r="AH53" s="20"/>
      <c r="AI53" s="20">
        <v>49</v>
      </c>
      <c r="AJ53" s="20">
        <v>1</v>
      </c>
      <c r="AK53" s="20"/>
      <c r="AL53" s="20"/>
      <c r="AM53" s="20"/>
      <c r="AN53" s="20"/>
      <c r="AO53" s="20"/>
      <c r="AP53" s="20"/>
      <c r="AQ53" s="20"/>
      <c r="AR53" s="20"/>
      <c r="AS53" s="20">
        <v>8</v>
      </c>
      <c r="AT53" s="20"/>
      <c r="AU53" s="20"/>
      <c r="AV53" s="20">
        <v>27</v>
      </c>
      <c r="AW53" s="20">
        <v>1</v>
      </c>
      <c r="AX53" s="20"/>
      <c r="AY53" s="20"/>
      <c r="AZ53" s="20"/>
      <c r="BA53" s="20"/>
      <c r="BB53" s="20"/>
      <c r="BC53" s="20"/>
      <c r="BD53" s="20"/>
      <c r="BE53" s="20">
        <v>2</v>
      </c>
      <c r="BF53" s="20"/>
      <c r="BG53" s="20"/>
      <c r="BH53" s="20">
        <v>3</v>
      </c>
      <c r="BI53" s="20"/>
      <c r="BJ53" s="20"/>
      <c r="BK53" s="20"/>
      <c r="BL53" s="20"/>
      <c r="BM53" s="20">
        <v>61</v>
      </c>
      <c r="BN53" s="20"/>
      <c r="BO53" s="20"/>
      <c r="BP53" s="20">
        <v>4</v>
      </c>
      <c r="BQ53" s="20">
        <v>4</v>
      </c>
      <c r="BR53" s="20">
        <v>1</v>
      </c>
      <c r="BS53" s="20"/>
      <c r="BT53" s="20"/>
      <c r="BU53" s="20"/>
      <c r="BV53" s="20"/>
      <c r="BW53" s="20">
        <v>1</v>
      </c>
      <c r="BX53" s="20"/>
      <c r="BY53" s="20">
        <v>3</v>
      </c>
      <c r="BZ53" s="20"/>
      <c r="CA53" s="20"/>
      <c r="CB53" s="20"/>
      <c r="CC53" s="20">
        <v>5</v>
      </c>
      <c r="CD53" s="20">
        <v>14</v>
      </c>
      <c r="CE53" s="20"/>
      <c r="CF53" s="20"/>
      <c r="CG53" s="20">
        <v>8</v>
      </c>
      <c r="CH53" s="20"/>
      <c r="CI53" s="20"/>
      <c r="CJ53" s="20"/>
      <c r="CK53" s="20">
        <v>60</v>
      </c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>
        <v>1</v>
      </c>
      <c r="CX53" s="20"/>
      <c r="CY53" s="20">
        <v>4</v>
      </c>
      <c r="CZ53" s="20"/>
      <c r="DA53" s="20">
        <v>1</v>
      </c>
      <c r="DB53" s="20">
        <v>314</v>
      </c>
    </row>
    <row r="54" spans="1:106" x14ac:dyDescent="0.25">
      <c r="A54" s="25">
        <v>263</v>
      </c>
      <c r="B54" s="20"/>
      <c r="C54" s="20">
        <v>2</v>
      </c>
      <c r="D54" s="20"/>
      <c r="E54" s="20"/>
      <c r="F54" s="20">
        <v>7</v>
      </c>
      <c r="G54" s="20"/>
      <c r="H54" s="20">
        <v>5</v>
      </c>
      <c r="I54" s="20">
        <v>1</v>
      </c>
      <c r="J54" s="20">
        <v>3</v>
      </c>
      <c r="K54" s="20"/>
      <c r="L54" s="20"/>
      <c r="M54" s="20"/>
      <c r="N54" s="20"/>
      <c r="O54" s="20"/>
      <c r="P54" s="20">
        <v>21</v>
      </c>
      <c r="Q54" s="20"/>
      <c r="R54" s="20"/>
      <c r="S54" s="20"/>
      <c r="T54" s="20"/>
      <c r="U54" s="20"/>
      <c r="V54" s="20"/>
      <c r="W54" s="20"/>
      <c r="X54" s="20">
        <v>2</v>
      </c>
      <c r="Y54" s="20">
        <v>10</v>
      </c>
      <c r="Z54" s="20"/>
      <c r="AA54" s="20"/>
      <c r="AB54" s="20"/>
      <c r="AC54" s="20">
        <v>5</v>
      </c>
      <c r="AD54" s="20"/>
      <c r="AE54" s="20"/>
      <c r="AF54" s="20"/>
      <c r="AG54" s="20"/>
      <c r="AH54" s="20"/>
      <c r="AI54" s="20">
        <v>49</v>
      </c>
      <c r="AJ54" s="20">
        <v>1</v>
      </c>
      <c r="AK54" s="20"/>
      <c r="AL54" s="20"/>
      <c r="AM54" s="20"/>
      <c r="AN54" s="20"/>
      <c r="AO54" s="20"/>
      <c r="AP54" s="20"/>
      <c r="AQ54" s="20"/>
      <c r="AR54" s="20"/>
      <c r="AS54" s="20">
        <v>8</v>
      </c>
      <c r="AT54" s="20"/>
      <c r="AU54" s="20"/>
      <c r="AV54" s="20">
        <v>27</v>
      </c>
      <c r="AW54" s="20">
        <v>1</v>
      </c>
      <c r="AX54" s="20"/>
      <c r="AY54" s="20"/>
      <c r="AZ54" s="20"/>
      <c r="BA54" s="20"/>
      <c r="BB54" s="20"/>
      <c r="BC54" s="20"/>
      <c r="BD54" s="20"/>
      <c r="BE54" s="20">
        <v>2</v>
      </c>
      <c r="BF54" s="20"/>
      <c r="BG54" s="20"/>
      <c r="BH54" s="20">
        <v>3</v>
      </c>
      <c r="BI54" s="20"/>
      <c r="BJ54" s="20"/>
      <c r="BK54" s="20"/>
      <c r="BL54" s="20"/>
      <c r="BM54" s="20">
        <v>61</v>
      </c>
      <c r="BN54" s="20"/>
      <c r="BO54" s="20"/>
      <c r="BP54" s="20">
        <v>4</v>
      </c>
      <c r="BQ54" s="20">
        <v>4</v>
      </c>
      <c r="BR54" s="20">
        <v>1</v>
      </c>
      <c r="BS54" s="20"/>
      <c r="BT54" s="20"/>
      <c r="BU54" s="20"/>
      <c r="BV54" s="20"/>
      <c r="BW54" s="20">
        <v>1</v>
      </c>
      <c r="BX54" s="20"/>
      <c r="BY54" s="20">
        <v>3</v>
      </c>
      <c r="BZ54" s="20"/>
      <c r="CA54" s="20"/>
      <c r="CB54" s="20"/>
      <c r="CC54" s="20">
        <v>5</v>
      </c>
      <c r="CD54" s="20">
        <v>14</v>
      </c>
      <c r="CE54" s="20"/>
      <c r="CF54" s="20"/>
      <c r="CG54" s="20">
        <v>8</v>
      </c>
      <c r="CH54" s="20"/>
      <c r="CI54" s="20"/>
      <c r="CJ54" s="20"/>
      <c r="CK54" s="20">
        <v>60</v>
      </c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>
        <v>1</v>
      </c>
      <c r="CX54" s="20"/>
      <c r="CY54" s="20">
        <v>4</v>
      </c>
      <c r="CZ54" s="20"/>
      <c r="DA54" s="20">
        <v>1</v>
      </c>
      <c r="DB54" s="20">
        <v>314</v>
      </c>
    </row>
    <row r="55" spans="1:106" x14ac:dyDescent="0.25">
      <c r="A55" s="19" t="s">
        <v>230</v>
      </c>
      <c r="B55" s="20"/>
      <c r="C55" s="20"/>
      <c r="D55" s="20"/>
      <c r="E55" s="20">
        <v>3</v>
      </c>
      <c r="F55" s="20"/>
      <c r="G55" s="20"/>
      <c r="H55" s="20"/>
      <c r="I55" s="20"/>
      <c r="J55" s="20"/>
      <c r="K55" s="20"/>
      <c r="L55" s="20"/>
      <c r="M55" s="20"/>
      <c r="N55" s="20"/>
      <c r="O55" s="20">
        <v>2</v>
      </c>
      <c r="P55" s="20"/>
      <c r="Q55" s="20"/>
      <c r="R55" s="20"/>
      <c r="S55" s="20"/>
      <c r="T55" s="20"/>
      <c r="U55" s="20"/>
      <c r="V55" s="20">
        <v>1</v>
      </c>
      <c r="W55" s="20"/>
      <c r="X55" s="20"/>
      <c r="Y55" s="20">
        <v>30</v>
      </c>
      <c r="Z55" s="20"/>
      <c r="AA55" s="20"/>
      <c r="AB55" s="20"/>
      <c r="AC55" s="20"/>
      <c r="AD55" s="20">
        <v>5</v>
      </c>
      <c r="AE55" s="20">
        <v>1</v>
      </c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>
        <v>2</v>
      </c>
      <c r="AT55" s="20"/>
      <c r="AU55" s="20"/>
      <c r="AV55" s="20">
        <v>12</v>
      </c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>
        <v>1</v>
      </c>
      <c r="BZ55" s="20"/>
      <c r="CA55" s="20"/>
      <c r="CB55" s="20"/>
      <c r="CC55" s="20"/>
      <c r="CD55" s="20"/>
      <c r="CE55" s="20">
        <v>54</v>
      </c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>
        <v>1</v>
      </c>
      <c r="CU55" s="20">
        <v>35</v>
      </c>
      <c r="CV55" s="20"/>
      <c r="CW55" s="20"/>
      <c r="CX55" s="20"/>
      <c r="CY55" s="20"/>
      <c r="CZ55" s="20"/>
      <c r="DA55" s="20"/>
      <c r="DB55" s="20">
        <v>147</v>
      </c>
    </row>
    <row r="56" spans="1:106" x14ac:dyDescent="0.25">
      <c r="A56" s="23">
        <v>42827</v>
      </c>
      <c r="B56" s="20"/>
      <c r="C56" s="20"/>
      <c r="D56" s="20"/>
      <c r="E56" s="20">
        <v>3</v>
      </c>
      <c r="F56" s="20"/>
      <c r="G56" s="20"/>
      <c r="H56" s="20"/>
      <c r="I56" s="20"/>
      <c r="J56" s="20"/>
      <c r="K56" s="20"/>
      <c r="L56" s="20"/>
      <c r="M56" s="20"/>
      <c r="N56" s="20"/>
      <c r="O56" s="20">
        <v>2</v>
      </c>
      <c r="P56" s="20"/>
      <c r="Q56" s="20"/>
      <c r="R56" s="20"/>
      <c r="S56" s="20"/>
      <c r="T56" s="20"/>
      <c r="U56" s="20"/>
      <c r="V56" s="20">
        <v>1</v>
      </c>
      <c r="W56" s="20"/>
      <c r="X56" s="20"/>
      <c r="Y56" s="20">
        <v>30</v>
      </c>
      <c r="Z56" s="20"/>
      <c r="AA56" s="20"/>
      <c r="AB56" s="20"/>
      <c r="AC56" s="20"/>
      <c r="AD56" s="20">
        <v>5</v>
      </c>
      <c r="AE56" s="20">
        <v>1</v>
      </c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>
        <v>2</v>
      </c>
      <c r="AT56" s="20"/>
      <c r="AU56" s="20"/>
      <c r="AV56" s="20">
        <v>12</v>
      </c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>
        <v>1</v>
      </c>
      <c r="BZ56" s="20"/>
      <c r="CA56" s="20"/>
      <c r="CB56" s="20"/>
      <c r="CC56" s="20"/>
      <c r="CD56" s="20"/>
      <c r="CE56" s="20">
        <v>54</v>
      </c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>
        <v>1</v>
      </c>
      <c r="CU56" s="20">
        <v>35</v>
      </c>
      <c r="CV56" s="20"/>
      <c r="CW56" s="20"/>
      <c r="CX56" s="20"/>
      <c r="CY56" s="20"/>
      <c r="CZ56" s="20"/>
      <c r="DA56" s="20"/>
      <c r="DB56" s="20">
        <v>147</v>
      </c>
    </row>
    <row r="57" spans="1:106" x14ac:dyDescent="0.25">
      <c r="A57" s="22">
        <v>32</v>
      </c>
      <c r="B57" s="20"/>
      <c r="C57" s="20"/>
      <c r="D57" s="20"/>
      <c r="E57" s="20">
        <v>3</v>
      </c>
      <c r="F57" s="20"/>
      <c r="G57" s="20"/>
      <c r="H57" s="20"/>
      <c r="I57" s="20"/>
      <c r="J57" s="20"/>
      <c r="K57" s="20"/>
      <c r="L57" s="20"/>
      <c r="M57" s="20"/>
      <c r="N57" s="20"/>
      <c r="O57" s="20">
        <v>2</v>
      </c>
      <c r="P57" s="20"/>
      <c r="Q57" s="20"/>
      <c r="R57" s="20"/>
      <c r="S57" s="20"/>
      <c r="T57" s="20"/>
      <c r="U57" s="20"/>
      <c r="V57" s="20">
        <v>1</v>
      </c>
      <c r="W57" s="20"/>
      <c r="X57" s="20"/>
      <c r="Y57" s="20">
        <v>30</v>
      </c>
      <c r="Z57" s="20"/>
      <c r="AA57" s="20"/>
      <c r="AB57" s="20"/>
      <c r="AC57" s="20"/>
      <c r="AD57" s="20">
        <v>5</v>
      </c>
      <c r="AE57" s="20">
        <v>1</v>
      </c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>
        <v>2</v>
      </c>
      <c r="AT57" s="20"/>
      <c r="AU57" s="20"/>
      <c r="AV57" s="20">
        <v>12</v>
      </c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>
        <v>1</v>
      </c>
      <c r="BZ57" s="20"/>
      <c r="CA57" s="20"/>
      <c r="CB57" s="20"/>
      <c r="CC57" s="20"/>
      <c r="CD57" s="20"/>
      <c r="CE57" s="20">
        <v>54</v>
      </c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>
        <v>1</v>
      </c>
      <c r="CU57" s="20">
        <v>35</v>
      </c>
      <c r="CV57" s="20"/>
      <c r="CW57" s="20"/>
      <c r="CX57" s="20"/>
      <c r="CY57" s="20"/>
      <c r="CZ57" s="20"/>
      <c r="DA57" s="20"/>
      <c r="DB57" s="20">
        <v>147</v>
      </c>
    </row>
    <row r="58" spans="1:106" x14ac:dyDescent="0.25">
      <c r="A58" s="24">
        <v>12</v>
      </c>
      <c r="B58" s="20"/>
      <c r="C58" s="20"/>
      <c r="D58" s="20"/>
      <c r="E58" s="20">
        <v>3</v>
      </c>
      <c r="F58" s="20"/>
      <c r="G58" s="20"/>
      <c r="H58" s="20"/>
      <c r="I58" s="20"/>
      <c r="J58" s="20"/>
      <c r="K58" s="20"/>
      <c r="L58" s="20"/>
      <c r="M58" s="20"/>
      <c r="N58" s="20"/>
      <c r="O58" s="20">
        <v>2</v>
      </c>
      <c r="P58" s="20"/>
      <c r="Q58" s="20"/>
      <c r="R58" s="20"/>
      <c r="S58" s="20"/>
      <c r="T58" s="20"/>
      <c r="U58" s="20"/>
      <c r="V58" s="20">
        <v>1</v>
      </c>
      <c r="W58" s="20"/>
      <c r="X58" s="20"/>
      <c r="Y58" s="20">
        <v>30</v>
      </c>
      <c r="Z58" s="20"/>
      <c r="AA58" s="20"/>
      <c r="AB58" s="20"/>
      <c r="AC58" s="20"/>
      <c r="AD58" s="20">
        <v>5</v>
      </c>
      <c r="AE58" s="20">
        <v>1</v>
      </c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>
        <v>2</v>
      </c>
      <c r="AT58" s="20"/>
      <c r="AU58" s="20"/>
      <c r="AV58" s="20">
        <v>12</v>
      </c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>
        <v>1</v>
      </c>
      <c r="BZ58" s="20"/>
      <c r="CA58" s="20"/>
      <c r="CB58" s="20"/>
      <c r="CC58" s="20"/>
      <c r="CD58" s="20"/>
      <c r="CE58" s="20">
        <v>54</v>
      </c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>
        <v>1</v>
      </c>
      <c r="CU58" s="20">
        <v>35</v>
      </c>
      <c r="CV58" s="20"/>
      <c r="CW58" s="20"/>
      <c r="CX58" s="20"/>
      <c r="CY58" s="20"/>
      <c r="CZ58" s="20"/>
      <c r="DA58" s="20"/>
      <c r="DB58" s="20">
        <v>147</v>
      </c>
    </row>
    <row r="59" spans="1:106" x14ac:dyDescent="0.25">
      <c r="A59" s="25">
        <v>316</v>
      </c>
      <c r="B59" s="20"/>
      <c r="C59" s="20"/>
      <c r="D59" s="20"/>
      <c r="E59" s="20">
        <v>3</v>
      </c>
      <c r="F59" s="20"/>
      <c r="G59" s="20"/>
      <c r="H59" s="20"/>
      <c r="I59" s="20"/>
      <c r="J59" s="20"/>
      <c r="K59" s="20"/>
      <c r="L59" s="20"/>
      <c r="M59" s="20"/>
      <c r="N59" s="20"/>
      <c r="O59" s="20">
        <v>2</v>
      </c>
      <c r="P59" s="20"/>
      <c r="Q59" s="20"/>
      <c r="R59" s="20"/>
      <c r="S59" s="20"/>
      <c r="T59" s="20"/>
      <c r="U59" s="20"/>
      <c r="V59" s="20">
        <v>1</v>
      </c>
      <c r="W59" s="20"/>
      <c r="X59" s="20"/>
      <c r="Y59" s="20">
        <v>30</v>
      </c>
      <c r="Z59" s="20"/>
      <c r="AA59" s="20"/>
      <c r="AB59" s="20"/>
      <c r="AC59" s="20"/>
      <c r="AD59" s="20">
        <v>5</v>
      </c>
      <c r="AE59" s="20">
        <v>1</v>
      </c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>
        <v>2</v>
      </c>
      <c r="AT59" s="20"/>
      <c r="AU59" s="20"/>
      <c r="AV59" s="20">
        <v>12</v>
      </c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>
        <v>1</v>
      </c>
      <c r="BZ59" s="20"/>
      <c r="CA59" s="20"/>
      <c r="CB59" s="20"/>
      <c r="CC59" s="20"/>
      <c r="CD59" s="20"/>
      <c r="CE59" s="20">
        <v>54</v>
      </c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>
        <v>1</v>
      </c>
      <c r="CU59" s="20">
        <v>35</v>
      </c>
      <c r="CV59" s="20"/>
      <c r="CW59" s="20"/>
      <c r="CX59" s="20"/>
      <c r="CY59" s="20"/>
      <c r="CZ59" s="20"/>
      <c r="DA59" s="20"/>
      <c r="DB59" s="20">
        <v>147</v>
      </c>
    </row>
    <row r="60" spans="1:106" x14ac:dyDescent="0.25">
      <c r="A60" s="19" t="s">
        <v>42</v>
      </c>
      <c r="B60" s="20">
        <v>1</v>
      </c>
      <c r="C60" s="20"/>
      <c r="D60" s="20"/>
      <c r="E60" s="20">
        <v>2</v>
      </c>
      <c r="F60" s="20"/>
      <c r="G60" s="20"/>
      <c r="H60" s="20">
        <v>5</v>
      </c>
      <c r="I60" s="20"/>
      <c r="J60" s="20"/>
      <c r="K60" s="20"/>
      <c r="L60" s="20"/>
      <c r="M60" s="20"/>
      <c r="N60" s="20"/>
      <c r="O60" s="20"/>
      <c r="P60" s="20"/>
      <c r="Q60" s="20">
        <v>1</v>
      </c>
      <c r="R60" s="20">
        <v>5</v>
      </c>
      <c r="S60" s="20"/>
      <c r="T60" s="20"/>
      <c r="U60" s="20"/>
      <c r="V60" s="20"/>
      <c r="W60" s="20"/>
      <c r="X60" s="20"/>
      <c r="Y60" s="20">
        <v>34</v>
      </c>
      <c r="Z60" s="20"/>
      <c r="AA60" s="20"/>
      <c r="AB60" s="20"/>
      <c r="AC60" s="20">
        <v>1</v>
      </c>
      <c r="AD60" s="20"/>
      <c r="AE60" s="20"/>
      <c r="AF60" s="20"/>
      <c r="AG60" s="20">
        <v>2</v>
      </c>
      <c r="AH60" s="20"/>
      <c r="AI60" s="20"/>
      <c r="AJ60" s="20"/>
      <c r="AK60" s="20"/>
      <c r="AL60" s="20"/>
      <c r="AM60" s="20">
        <v>3</v>
      </c>
      <c r="AN60" s="20"/>
      <c r="AO60" s="20"/>
      <c r="AP60" s="20"/>
      <c r="AQ60" s="20">
        <v>1</v>
      </c>
      <c r="AR60" s="20"/>
      <c r="AS60" s="20"/>
      <c r="AT60" s="20"/>
      <c r="AU60" s="20"/>
      <c r="AV60" s="20">
        <v>2</v>
      </c>
      <c r="AW60" s="20"/>
      <c r="AX60" s="20"/>
      <c r="AY60" s="20"/>
      <c r="AZ60" s="20"/>
      <c r="BA60" s="20"/>
      <c r="BB60" s="20"/>
      <c r="BC60" s="20"/>
      <c r="BD60" s="20"/>
      <c r="BE60" s="20"/>
      <c r="BF60" s="20">
        <v>1</v>
      </c>
      <c r="BG60" s="20"/>
      <c r="BH60" s="20"/>
      <c r="BI60" s="20"/>
      <c r="BJ60" s="20"/>
      <c r="BK60" s="20"/>
      <c r="BL60" s="20"/>
      <c r="BM60" s="20">
        <v>30</v>
      </c>
      <c r="BN60" s="20"/>
      <c r="BO60" s="20"/>
      <c r="BP60" s="20"/>
      <c r="BQ60" s="20"/>
      <c r="BR60" s="20"/>
      <c r="BS60" s="20"/>
      <c r="BT60" s="20"/>
      <c r="BU60" s="20"/>
      <c r="BV60" s="20">
        <v>1</v>
      </c>
      <c r="BW60" s="20"/>
      <c r="BX60" s="20">
        <v>1</v>
      </c>
      <c r="BY60" s="20">
        <v>2</v>
      </c>
      <c r="BZ60" s="20"/>
      <c r="CA60" s="20"/>
      <c r="CB60" s="20"/>
      <c r="CC60" s="20"/>
      <c r="CD60" s="20"/>
      <c r="CE60" s="20">
        <v>21</v>
      </c>
      <c r="CF60" s="20"/>
      <c r="CG60" s="20"/>
      <c r="CH60" s="20"/>
      <c r="CI60" s="20"/>
      <c r="CJ60" s="20"/>
      <c r="CK60" s="20"/>
      <c r="CL60" s="20"/>
      <c r="CM60" s="20"/>
      <c r="CN60" s="20">
        <v>11</v>
      </c>
      <c r="CO60" s="20"/>
      <c r="CP60" s="20"/>
      <c r="CQ60" s="20">
        <v>1</v>
      </c>
      <c r="CR60" s="20"/>
      <c r="CS60" s="20"/>
      <c r="CT60" s="20"/>
      <c r="CU60" s="20">
        <v>5</v>
      </c>
      <c r="CV60" s="20"/>
      <c r="CW60" s="20"/>
      <c r="CX60" s="20"/>
      <c r="CY60" s="20"/>
      <c r="CZ60" s="20"/>
      <c r="DA60" s="20"/>
      <c r="DB60" s="20">
        <v>130</v>
      </c>
    </row>
    <row r="61" spans="1:106" x14ac:dyDescent="0.25">
      <c r="A61" s="23">
        <v>42810</v>
      </c>
      <c r="B61" s="20">
        <v>1</v>
      </c>
      <c r="C61" s="20"/>
      <c r="D61" s="20"/>
      <c r="E61" s="20">
        <v>2</v>
      </c>
      <c r="F61" s="20"/>
      <c r="G61" s="20"/>
      <c r="H61" s="20">
        <v>5</v>
      </c>
      <c r="I61" s="20"/>
      <c r="J61" s="20"/>
      <c r="K61" s="20"/>
      <c r="L61" s="20"/>
      <c r="M61" s="20"/>
      <c r="N61" s="20"/>
      <c r="O61" s="20"/>
      <c r="P61" s="20"/>
      <c r="Q61" s="20">
        <v>1</v>
      </c>
      <c r="R61" s="20">
        <v>5</v>
      </c>
      <c r="S61" s="20"/>
      <c r="T61" s="20"/>
      <c r="U61" s="20"/>
      <c r="V61" s="20"/>
      <c r="W61" s="20"/>
      <c r="X61" s="20"/>
      <c r="Y61" s="20">
        <v>34</v>
      </c>
      <c r="Z61" s="20"/>
      <c r="AA61" s="20"/>
      <c r="AB61" s="20"/>
      <c r="AC61" s="20">
        <v>1</v>
      </c>
      <c r="AD61" s="20"/>
      <c r="AE61" s="20"/>
      <c r="AF61" s="20"/>
      <c r="AG61" s="20">
        <v>2</v>
      </c>
      <c r="AH61" s="20"/>
      <c r="AI61" s="20"/>
      <c r="AJ61" s="20"/>
      <c r="AK61" s="20"/>
      <c r="AL61" s="20"/>
      <c r="AM61" s="20">
        <v>3</v>
      </c>
      <c r="AN61" s="20"/>
      <c r="AO61" s="20"/>
      <c r="AP61" s="20"/>
      <c r="AQ61" s="20">
        <v>1</v>
      </c>
      <c r="AR61" s="20"/>
      <c r="AS61" s="20"/>
      <c r="AT61" s="20"/>
      <c r="AU61" s="20"/>
      <c r="AV61" s="20">
        <v>2</v>
      </c>
      <c r="AW61" s="20"/>
      <c r="AX61" s="20"/>
      <c r="AY61" s="20"/>
      <c r="AZ61" s="20"/>
      <c r="BA61" s="20"/>
      <c r="BB61" s="20"/>
      <c r="BC61" s="20"/>
      <c r="BD61" s="20"/>
      <c r="BE61" s="20"/>
      <c r="BF61" s="20">
        <v>1</v>
      </c>
      <c r="BG61" s="20"/>
      <c r="BH61" s="20"/>
      <c r="BI61" s="20"/>
      <c r="BJ61" s="20"/>
      <c r="BK61" s="20"/>
      <c r="BL61" s="20"/>
      <c r="BM61" s="20">
        <v>30</v>
      </c>
      <c r="BN61" s="20"/>
      <c r="BO61" s="20"/>
      <c r="BP61" s="20"/>
      <c r="BQ61" s="20"/>
      <c r="BR61" s="20"/>
      <c r="BS61" s="20"/>
      <c r="BT61" s="20"/>
      <c r="BU61" s="20"/>
      <c r="BV61" s="20">
        <v>1</v>
      </c>
      <c r="BW61" s="20"/>
      <c r="BX61" s="20">
        <v>1</v>
      </c>
      <c r="BY61" s="20">
        <v>2</v>
      </c>
      <c r="BZ61" s="20"/>
      <c r="CA61" s="20"/>
      <c r="CB61" s="20"/>
      <c r="CC61" s="20"/>
      <c r="CD61" s="20"/>
      <c r="CE61" s="20">
        <v>21</v>
      </c>
      <c r="CF61" s="20"/>
      <c r="CG61" s="20"/>
      <c r="CH61" s="20"/>
      <c r="CI61" s="20"/>
      <c r="CJ61" s="20"/>
      <c r="CK61" s="20"/>
      <c r="CL61" s="20"/>
      <c r="CM61" s="20"/>
      <c r="CN61" s="20">
        <v>11</v>
      </c>
      <c r="CO61" s="20"/>
      <c r="CP61" s="20"/>
      <c r="CQ61" s="20">
        <v>1</v>
      </c>
      <c r="CR61" s="20"/>
      <c r="CS61" s="20"/>
      <c r="CT61" s="20"/>
      <c r="CU61" s="20">
        <v>5</v>
      </c>
      <c r="CV61" s="20"/>
      <c r="CW61" s="20"/>
      <c r="CX61" s="20"/>
      <c r="CY61" s="20"/>
      <c r="CZ61" s="20"/>
      <c r="DA61" s="20"/>
      <c r="DB61" s="20">
        <v>130</v>
      </c>
    </row>
    <row r="62" spans="1:106" x14ac:dyDescent="0.25">
      <c r="A62" s="22">
        <v>64</v>
      </c>
      <c r="B62" s="20">
        <v>1</v>
      </c>
      <c r="C62" s="20"/>
      <c r="D62" s="20"/>
      <c r="E62" s="20">
        <v>2</v>
      </c>
      <c r="F62" s="20"/>
      <c r="G62" s="20"/>
      <c r="H62" s="20">
        <v>5</v>
      </c>
      <c r="I62" s="20"/>
      <c r="J62" s="20"/>
      <c r="K62" s="20"/>
      <c r="L62" s="20"/>
      <c r="M62" s="20"/>
      <c r="N62" s="20"/>
      <c r="O62" s="20"/>
      <c r="P62" s="20"/>
      <c r="Q62" s="20">
        <v>1</v>
      </c>
      <c r="R62" s="20">
        <v>5</v>
      </c>
      <c r="S62" s="20"/>
      <c r="T62" s="20"/>
      <c r="U62" s="20"/>
      <c r="V62" s="20"/>
      <c r="W62" s="20"/>
      <c r="X62" s="20"/>
      <c r="Y62" s="20">
        <v>34</v>
      </c>
      <c r="Z62" s="20"/>
      <c r="AA62" s="20"/>
      <c r="AB62" s="20"/>
      <c r="AC62" s="20">
        <v>1</v>
      </c>
      <c r="AD62" s="20"/>
      <c r="AE62" s="20"/>
      <c r="AF62" s="20"/>
      <c r="AG62" s="20">
        <v>2</v>
      </c>
      <c r="AH62" s="20"/>
      <c r="AI62" s="20"/>
      <c r="AJ62" s="20"/>
      <c r="AK62" s="20"/>
      <c r="AL62" s="20"/>
      <c r="AM62" s="20">
        <v>3</v>
      </c>
      <c r="AN62" s="20"/>
      <c r="AO62" s="20"/>
      <c r="AP62" s="20"/>
      <c r="AQ62" s="20">
        <v>1</v>
      </c>
      <c r="AR62" s="20"/>
      <c r="AS62" s="20"/>
      <c r="AT62" s="20"/>
      <c r="AU62" s="20"/>
      <c r="AV62" s="20">
        <v>2</v>
      </c>
      <c r="AW62" s="20"/>
      <c r="AX62" s="20"/>
      <c r="AY62" s="20"/>
      <c r="AZ62" s="20"/>
      <c r="BA62" s="20"/>
      <c r="BB62" s="20"/>
      <c r="BC62" s="20"/>
      <c r="BD62" s="20"/>
      <c r="BE62" s="20"/>
      <c r="BF62" s="20">
        <v>1</v>
      </c>
      <c r="BG62" s="20"/>
      <c r="BH62" s="20"/>
      <c r="BI62" s="20"/>
      <c r="BJ62" s="20"/>
      <c r="BK62" s="20"/>
      <c r="BL62" s="20"/>
      <c r="BM62" s="20">
        <v>30</v>
      </c>
      <c r="BN62" s="20"/>
      <c r="BO62" s="20"/>
      <c r="BP62" s="20"/>
      <c r="BQ62" s="20"/>
      <c r="BR62" s="20"/>
      <c r="BS62" s="20"/>
      <c r="BT62" s="20"/>
      <c r="BU62" s="20"/>
      <c r="BV62" s="20">
        <v>1</v>
      </c>
      <c r="BW62" s="20"/>
      <c r="BX62" s="20">
        <v>1</v>
      </c>
      <c r="BY62" s="20">
        <v>2</v>
      </c>
      <c r="BZ62" s="20"/>
      <c r="CA62" s="20"/>
      <c r="CB62" s="20"/>
      <c r="CC62" s="20"/>
      <c r="CD62" s="20"/>
      <c r="CE62" s="20">
        <v>21</v>
      </c>
      <c r="CF62" s="20"/>
      <c r="CG62" s="20"/>
      <c r="CH62" s="20"/>
      <c r="CI62" s="20"/>
      <c r="CJ62" s="20"/>
      <c r="CK62" s="20"/>
      <c r="CL62" s="20"/>
      <c r="CM62" s="20"/>
      <c r="CN62" s="20">
        <v>11</v>
      </c>
      <c r="CO62" s="20"/>
      <c r="CP62" s="20"/>
      <c r="CQ62" s="20">
        <v>1</v>
      </c>
      <c r="CR62" s="20"/>
      <c r="CS62" s="20"/>
      <c r="CT62" s="20"/>
      <c r="CU62" s="20">
        <v>5</v>
      </c>
      <c r="CV62" s="20"/>
      <c r="CW62" s="20"/>
      <c r="CX62" s="20"/>
      <c r="CY62" s="20"/>
      <c r="CZ62" s="20"/>
      <c r="DA62" s="20"/>
      <c r="DB62" s="20">
        <v>130</v>
      </c>
    </row>
    <row r="63" spans="1:106" x14ac:dyDescent="0.25">
      <c r="A63" s="24">
        <v>11</v>
      </c>
      <c r="B63" s="20">
        <v>1</v>
      </c>
      <c r="C63" s="20"/>
      <c r="D63" s="20"/>
      <c r="E63" s="20">
        <v>2</v>
      </c>
      <c r="F63" s="20"/>
      <c r="G63" s="20"/>
      <c r="H63" s="20">
        <v>5</v>
      </c>
      <c r="I63" s="20"/>
      <c r="J63" s="20"/>
      <c r="K63" s="20"/>
      <c r="L63" s="20"/>
      <c r="M63" s="20"/>
      <c r="N63" s="20"/>
      <c r="O63" s="20"/>
      <c r="P63" s="20"/>
      <c r="Q63" s="20">
        <v>1</v>
      </c>
      <c r="R63" s="20">
        <v>5</v>
      </c>
      <c r="S63" s="20"/>
      <c r="T63" s="20"/>
      <c r="U63" s="20"/>
      <c r="V63" s="20"/>
      <c r="W63" s="20"/>
      <c r="X63" s="20"/>
      <c r="Y63" s="20">
        <v>34</v>
      </c>
      <c r="Z63" s="20"/>
      <c r="AA63" s="20"/>
      <c r="AB63" s="20"/>
      <c r="AC63" s="20">
        <v>1</v>
      </c>
      <c r="AD63" s="20"/>
      <c r="AE63" s="20"/>
      <c r="AF63" s="20"/>
      <c r="AG63" s="20">
        <v>2</v>
      </c>
      <c r="AH63" s="20"/>
      <c r="AI63" s="20"/>
      <c r="AJ63" s="20"/>
      <c r="AK63" s="20"/>
      <c r="AL63" s="20"/>
      <c r="AM63" s="20">
        <v>3</v>
      </c>
      <c r="AN63" s="20"/>
      <c r="AO63" s="20"/>
      <c r="AP63" s="20"/>
      <c r="AQ63" s="20">
        <v>1</v>
      </c>
      <c r="AR63" s="20"/>
      <c r="AS63" s="20"/>
      <c r="AT63" s="20"/>
      <c r="AU63" s="20"/>
      <c r="AV63" s="20">
        <v>2</v>
      </c>
      <c r="AW63" s="20"/>
      <c r="AX63" s="20"/>
      <c r="AY63" s="20"/>
      <c r="AZ63" s="20"/>
      <c r="BA63" s="20"/>
      <c r="BB63" s="20"/>
      <c r="BC63" s="20"/>
      <c r="BD63" s="20"/>
      <c r="BE63" s="20"/>
      <c r="BF63" s="20">
        <v>1</v>
      </c>
      <c r="BG63" s="20"/>
      <c r="BH63" s="20"/>
      <c r="BI63" s="20"/>
      <c r="BJ63" s="20"/>
      <c r="BK63" s="20"/>
      <c r="BL63" s="20"/>
      <c r="BM63" s="20">
        <v>30</v>
      </c>
      <c r="BN63" s="20"/>
      <c r="BO63" s="20"/>
      <c r="BP63" s="20"/>
      <c r="BQ63" s="20"/>
      <c r="BR63" s="20"/>
      <c r="BS63" s="20"/>
      <c r="BT63" s="20"/>
      <c r="BU63" s="20"/>
      <c r="BV63" s="20">
        <v>1</v>
      </c>
      <c r="BW63" s="20"/>
      <c r="BX63" s="20">
        <v>1</v>
      </c>
      <c r="BY63" s="20">
        <v>2</v>
      </c>
      <c r="BZ63" s="20"/>
      <c r="CA63" s="20"/>
      <c r="CB63" s="20"/>
      <c r="CC63" s="20"/>
      <c r="CD63" s="20"/>
      <c r="CE63" s="20">
        <v>21</v>
      </c>
      <c r="CF63" s="20"/>
      <c r="CG63" s="20"/>
      <c r="CH63" s="20"/>
      <c r="CI63" s="20"/>
      <c r="CJ63" s="20"/>
      <c r="CK63" s="20"/>
      <c r="CL63" s="20"/>
      <c r="CM63" s="20"/>
      <c r="CN63" s="20">
        <v>11</v>
      </c>
      <c r="CO63" s="20"/>
      <c r="CP63" s="20"/>
      <c r="CQ63" s="20">
        <v>1</v>
      </c>
      <c r="CR63" s="20"/>
      <c r="CS63" s="20"/>
      <c r="CT63" s="20"/>
      <c r="CU63" s="20">
        <v>5</v>
      </c>
      <c r="CV63" s="20"/>
      <c r="CW63" s="20"/>
      <c r="CX63" s="20"/>
      <c r="CY63" s="20"/>
      <c r="CZ63" s="20"/>
      <c r="DA63" s="20"/>
      <c r="DB63" s="20">
        <v>130</v>
      </c>
    </row>
    <row r="64" spans="1:106" x14ac:dyDescent="0.25">
      <c r="A64" s="25">
        <v>307</v>
      </c>
      <c r="B64" s="20">
        <v>1</v>
      </c>
      <c r="C64" s="20"/>
      <c r="D64" s="20"/>
      <c r="E64" s="20">
        <v>2</v>
      </c>
      <c r="F64" s="20"/>
      <c r="G64" s="20"/>
      <c r="H64" s="20">
        <v>5</v>
      </c>
      <c r="I64" s="20"/>
      <c r="J64" s="20"/>
      <c r="K64" s="20"/>
      <c r="L64" s="20"/>
      <c r="M64" s="20"/>
      <c r="N64" s="20"/>
      <c r="O64" s="20"/>
      <c r="P64" s="20"/>
      <c r="Q64" s="20">
        <v>1</v>
      </c>
      <c r="R64" s="20">
        <v>5</v>
      </c>
      <c r="S64" s="20"/>
      <c r="T64" s="20"/>
      <c r="U64" s="20"/>
      <c r="V64" s="20"/>
      <c r="W64" s="20"/>
      <c r="X64" s="20"/>
      <c r="Y64" s="20">
        <v>34</v>
      </c>
      <c r="Z64" s="20"/>
      <c r="AA64" s="20"/>
      <c r="AB64" s="20"/>
      <c r="AC64" s="20">
        <v>1</v>
      </c>
      <c r="AD64" s="20"/>
      <c r="AE64" s="20"/>
      <c r="AF64" s="20"/>
      <c r="AG64" s="20">
        <v>2</v>
      </c>
      <c r="AH64" s="20"/>
      <c r="AI64" s="20"/>
      <c r="AJ64" s="20"/>
      <c r="AK64" s="20"/>
      <c r="AL64" s="20"/>
      <c r="AM64" s="20">
        <v>3</v>
      </c>
      <c r="AN64" s="20"/>
      <c r="AO64" s="20"/>
      <c r="AP64" s="20"/>
      <c r="AQ64" s="20">
        <v>1</v>
      </c>
      <c r="AR64" s="20"/>
      <c r="AS64" s="20"/>
      <c r="AT64" s="20"/>
      <c r="AU64" s="20"/>
      <c r="AV64" s="20">
        <v>2</v>
      </c>
      <c r="AW64" s="20"/>
      <c r="AX64" s="20"/>
      <c r="AY64" s="20"/>
      <c r="AZ64" s="20"/>
      <c r="BA64" s="20"/>
      <c r="BB64" s="20"/>
      <c r="BC64" s="20"/>
      <c r="BD64" s="20"/>
      <c r="BE64" s="20"/>
      <c r="BF64" s="20">
        <v>1</v>
      </c>
      <c r="BG64" s="20"/>
      <c r="BH64" s="20"/>
      <c r="BI64" s="20"/>
      <c r="BJ64" s="20"/>
      <c r="BK64" s="20"/>
      <c r="BL64" s="20"/>
      <c r="BM64" s="20">
        <v>30</v>
      </c>
      <c r="BN64" s="20"/>
      <c r="BO64" s="20"/>
      <c r="BP64" s="20"/>
      <c r="BQ64" s="20"/>
      <c r="BR64" s="20"/>
      <c r="BS64" s="20"/>
      <c r="BT64" s="20"/>
      <c r="BU64" s="20"/>
      <c r="BV64" s="20">
        <v>1</v>
      </c>
      <c r="BW64" s="20"/>
      <c r="BX64" s="20">
        <v>1</v>
      </c>
      <c r="BY64" s="20">
        <v>2</v>
      </c>
      <c r="BZ64" s="20"/>
      <c r="CA64" s="20"/>
      <c r="CB64" s="20"/>
      <c r="CC64" s="20"/>
      <c r="CD64" s="20"/>
      <c r="CE64" s="20">
        <v>21</v>
      </c>
      <c r="CF64" s="20"/>
      <c r="CG64" s="20"/>
      <c r="CH64" s="20"/>
      <c r="CI64" s="20"/>
      <c r="CJ64" s="20"/>
      <c r="CK64" s="20"/>
      <c r="CL64" s="20"/>
      <c r="CM64" s="20"/>
      <c r="CN64" s="20">
        <v>11</v>
      </c>
      <c r="CO64" s="20"/>
      <c r="CP64" s="20"/>
      <c r="CQ64" s="20">
        <v>1</v>
      </c>
      <c r="CR64" s="20"/>
      <c r="CS64" s="20"/>
      <c r="CT64" s="20"/>
      <c r="CU64" s="20">
        <v>5</v>
      </c>
      <c r="CV64" s="20"/>
      <c r="CW64" s="20"/>
      <c r="CX64" s="20"/>
      <c r="CY64" s="20"/>
      <c r="CZ64" s="20"/>
      <c r="DA64" s="20"/>
      <c r="DB64" s="20">
        <v>130</v>
      </c>
    </row>
    <row r="65" spans="1:106" x14ac:dyDescent="0.25">
      <c r="A65" s="19" t="s">
        <v>81</v>
      </c>
      <c r="B65" s="20"/>
      <c r="C65" s="20"/>
      <c r="D65" s="20"/>
      <c r="E65" s="20">
        <v>1</v>
      </c>
      <c r="F65" s="20"/>
      <c r="G65" s="20"/>
      <c r="H65" s="20"/>
      <c r="I65" s="20"/>
      <c r="J65" s="20"/>
      <c r="K65" s="20"/>
      <c r="L65" s="20"/>
      <c r="M65" s="20"/>
      <c r="N65" s="20">
        <v>1</v>
      </c>
      <c r="O65" s="20">
        <v>33</v>
      </c>
      <c r="P65" s="20"/>
      <c r="Q65" s="20"/>
      <c r="R65" s="20"/>
      <c r="S65" s="20"/>
      <c r="T65" s="20"/>
      <c r="U65" s="20"/>
      <c r="V65" s="20">
        <v>1</v>
      </c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>
        <v>17</v>
      </c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>
        <v>256</v>
      </c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>
        <v>2</v>
      </c>
      <c r="CI65" s="20"/>
      <c r="CJ65" s="20"/>
      <c r="CK65" s="20"/>
      <c r="CL65" s="20">
        <v>1</v>
      </c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>
        <v>312</v>
      </c>
    </row>
    <row r="66" spans="1:106" x14ac:dyDescent="0.25">
      <c r="A66" s="23">
        <v>42816</v>
      </c>
      <c r="B66" s="20"/>
      <c r="C66" s="20"/>
      <c r="D66" s="20"/>
      <c r="E66" s="20">
        <v>1</v>
      </c>
      <c r="F66" s="20"/>
      <c r="G66" s="20"/>
      <c r="H66" s="20"/>
      <c r="I66" s="20"/>
      <c r="J66" s="20"/>
      <c r="K66" s="20"/>
      <c r="L66" s="20"/>
      <c r="M66" s="20"/>
      <c r="N66" s="20">
        <v>1</v>
      </c>
      <c r="O66" s="20">
        <v>33</v>
      </c>
      <c r="P66" s="20"/>
      <c r="Q66" s="20"/>
      <c r="R66" s="20"/>
      <c r="S66" s="20"/>
      <c r="T66" s="20"/>
      <c r="U66" s="20"/>
      <c r="V66" s="20">
        <v>1</v>
      </c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>
        <v>17</v>
      </c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>
        <v>256</v>
      </c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>
        <v>2</v>
      </c>
      <c r="CI66" s="20"/>
      <c r="CJ66" s="20"/>
      <c r="CK66" s="20"/>
      <c r="CL66" s="20">
        <v>1</v>
      </c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>
        <v>312</v>
      </c>
    </row>
    <row r="67" spans="1:106" x14ac:dyDescent="0.25">
      <c r="A67" s="22">
        <v>64</v>
      </c>
      <c r="B67" s="20"/>
      <c r="C67" s="20"/>
      <c r="D67" s="20"/>
      <c r="E67" s="20">
        <v>1</v>
      </c>
      <c r="F67" s="20"/>
      <c r="G67" s="20"/>
      <c r="H67" s="20"/>
      <c r="I67" s="20"/>
      <c r="J67" s="20"/>
      <c r="K67" s="20"/>
      <c r="L67" s="20"/>
      <c r="M67" s="20"/>
      <c r="N67" s="20">
        <v>1</v>
      </c>
      <c r="O67" s="20">
        <v>33</v>
      </c>
      <c r="P67" s="20"/>
      <c r="Q67" s="20"/>
      <c r="R67" s="20"/>
      <c r="S67" s="20"/>
      <c r="T67" s="20"/>
      <c r="U67" s="20"/>
      <c r="V67" s="20">
        <v>1</v>
      </c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>
        <v>17</v>
      </c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>
        <v>256</v>
      </c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>
        <v>2</v>
      </c>
      <c r="CI67" s="20"/>
      <c r="CJ67" s="20"/>
      <c r="CK67" s="20"/>
      <c r="CL67" s="20">
        <v>1</v>
      </c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>
        <v>312</v>
      </c>
    </row>
    <row r="68" spans="1:106" x14ac:dyDescent="0.25">
      <c r="A68" s="24">
        <v>6</v>
      </c>
      <c r="B68" s="20"/>
      <c r="C68" s="20"/>
      <c r="D68" s="20"/>
      <c r="E68" s="20">
        <v>1</v>
      </c>
      <c r="F68" s="20"/>
      <c r="G68" s="20"/>
      <c r="H68" s="20"/>
      <c r="I68" s="20"/>
      <c r="J68" s="20"/>
      <c r="K68" s="20"/>
      <c r="L68" s="20"/>
      <c r="M68" s="20"/>
      <c r="N68" s="20">
        <v>1</v>
      </c>
      <c r="O68" s="20">
        <v>33</v>
      </c>
      <c r="P68" s="20"/>
      <c r="Q68" s="20"/>
      <c r="R68" s="20"/>
      <c r="S68" s="20"/>
      <c r="T68" s="20"/>
      <c r="U68" s="20"/>
      <c r="V68" s="20">
        <v>1</v>
      </c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>
        <v>17</v>
      </c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>
        <v>256</v>
      </c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>
        <v>2</v>
      </c>
      <c r="CI68" s="20"/>
      <c r="CJ68" s="20"/>
      <c r="CK68" s="20"/>
      <c r="CL68" s="20">
        <v>1</v>
      </c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>
        <v>312</v>
      </c>
    </row>
    <row r="69" spans="1:106" x14ac:dyDescent="0.25">
      <c r="A69" s="25">
        <v>310</v>
      </c>
      <c r="B69" s="20"/>
      <c r="C69" s="20"/>
      <c r="D69" s="20"/>
      <c r="E69" s="20">
        <v>1</v>
      </c>
      <c r="F69" s="20"/>
      <c r="G69" s="20"/>
      <c r="H69" s="20"/>
      <c r="I69" s="20"/>
      <c r="J69" s="20"/>
      <c r="K69" s="20"/>
      <c r="L69" s="20"/>
      <c r="M69" s="20"/>
      <c r="N69" s="20">
        <v>1</v>
      </c>
      <c r="O69" s="20">
        <v>33</v>
      </c>
      <c r="P69" s="20"/>
      <c r="Q69" s="20"/>
      <c r="R69" s="20"/>
      <c r="S69" s="20"/>
      <c r="T69" s="20"/>
      <c r="U69" s="20"/>
      <c r="V69" s="20">
        <v>1</v>
      </c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>
        <v>17</v>
      </c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>
        <v>256</v>
      </c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>
        <v>2</v>
      </c>
      <c r="CI69" s="20"/>
      <c r="CJ69" s="20"/>
      <c r="CK69" s="20"/>
      <c r="CL69" s="20">
        <v>1</v>
      </c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>
        <v>312</v>
      </c>
    </row>
    <row r="70" spans="1:106" x14ac:dyDescent="0.25">
      <c r="A70" s="19" t="s">
        <v>269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</row>
    <row r="71" spans="1:106" x14ac:dyDescent="0.25">
      <c r="A71" s="21" t="s">
        <v>269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</row>
    <row r="72" spans="1:106" x14ac:dyDescent="0.25">
      <c r="A72" s="22" t="s">
        <v>269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</row>
    <row r="73" spans="1:106" x14ac:dyDescent="0.25">
      <c r="A73" s="24" t="s">
        <v>269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</row>
    <row r="74" spans="1:106" x14ac:dyDescent="0.25">
      <c r="A74" s="25" t="s">
        <v>269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</row>
    <row r="75" spans="1:106" x14ac:dyDescent="0.25">
      <c r="A75" s="19" t="s">
        <v>270</v>
      </c>
      <c r="B75" s="20">
        <v>2</v>
      </c>
      <c r="C75" s="20">
        <v>35</v>
      </c>
      <c r="D75" s="20">
        <v>1</v>
      </c>
      <c r="E75" s="20">
        <v>10</v>
      </c>
      <c r="F75" s="20">
        <v>21</v>
      </c>
      <c r="G75" s="20">
        <v>4</v>
      </c>
      <c r="H75" s="20">
        <v>28</v>
      </c>
      <c r="I75" s="20">
        <v>1</v>
      </c>
      <c r="J75" s="20">
        <v>85</v>
      </c>
      <c r="K75" s="20">
        <v>29</v>
      </c>
      <c r="L75" s="20">
        <v>2</v>
      </c>
      <c r="M75" s="20">
        <v>1</v>
      </c>
      <c r="N75" s="20">
        <v>133</v>
      </c>
      <c r="O75" s="20">
        <v>61</v>
      </c>
      <c r="P75" s="20">
        <v>37</v>
      </c>
      <c r="Q75" s="20">
        <v>6</v>
      </c>
      <c r="R75" s="20">
        <v>7</v>
      </c>
      <c r="S75" s="20">
        <v>36</v>
      </c>
      <c r="T75" s="20">
        <v>1</v>
      </c>
      <c r="U75" s="20">
        <v>14</v>
      </c>
      <c r="V75" s="20">
        <v>3</v>
      </c>
      <c r="W75" s="20">
        <v>20</v>
      </c>
      <c r="X75" s="20">
        <v>25</v>
      </c>
      <c r="Y75" s="20">
        <v>126</v>
      </c>
      <c r="Z75" s="20">
        <v>1</v>
      </c>
      <c r="AA75" s="20">
        <v>5</v>
      </c>
      <c r="AB75" s="20">
        <v>1</v>
      </c>
      <c r="AC75" s="20">
        <v>85</v>
      </c>
      <c r="AD75" s="20">
        <v>12</v>
      </c>
      <c r="AE75" s="20">
        <v>5</v>
      </c>
      <c r="AF75" s="20">
        <v>1</v>
      </c>
      <c r="AG75" s="20">
        <v>15</v>
      </c>
      <c r="AH75" s="20">
        <v>1</v>
      </c>
      <c r="AI75" s="20">
        <v>195</v>
      </c>
      <c r="AJ75" s="20">
        <v>23</v>
      </c>
      <c r="AK75" s="20">
        <v>11</v>
      </c>
      <c r="AL75" s="20">
        <v>30</v>
      </c>
      <c r="AM75" s="20">
        <v>5</v>
      </c>
      <c r="AN75" s="20">
        <v>1</v>
      </c>
      <c r="AO75" s="20">
        <v>2</v>
      </c>
      <c r="AP75" s="20">
        <v>2</v>
      </c>
      <c r="AQ75" s="20">
        <v>1</v>
      </c>
      <c r="AR75" s="20">
        <v>1</v>
      </c>
      <c r="AS75" s="20">
        <v>10</v>
      </c>
      <c r="AT75" s="20">
        <v>1</v>
      </c>
      <c r="AU75" s="20">
        <v>1</v>
      </c>
      <c r="AV75" s="20">
        <v>366</v>
      </c>
      <c r="AW75" s="20">
        <v>2</v>
      </c>
      <c r="AX75" s="20">
        <v>2</v>
      </c>
      <c r="AY75" s="20">
        <v>1</v>
      </c>
      <c r="AZ75" s="20">
        <v>1</v>
      </c>
      <c r="BA75" s="20">
        <v>1</v>
      </c>
      <c r="BB75" s="20">
        <v>3</v>
      </c>
      <c r="BC75" s="20">
        <v>3</v>
      </c>
      <c r="BD75" s="20">
        <v>1</v>
      </c>
      <c r="BE75" s="20">
        <v>14</v>
      </c>
      <c r="BF75" s="20">
        <v>1</v>
      </c>
      <c r="BG75" s="20">
        <v>1</v>
      </c>
      <c r="BH75" s="20">
        <v>3</v>
      </c>
      <c r="BI75" s="20">
        <v>1</v>
      </c>
      <c r="BJ75" s="20">
        <v>1</v>
      </c>
      <c r="BK75" s="20">
        <v>2</v>
      </c>
      <c r="BL75" s="20">
        <v>2</v>
      </c>
      <c r="BM75" s="20">
        <v>373</v>
      </c>
      <c r="BN75" s="20">
        <v>3</v>
      </c>
      <c r="BO75" s="20">
        <v>1</v>
      </c>
      <c r="BP75" s="20">
        <v>4</v>
      </c>
      <c r="BQ75" s="20">
        <v>5</v>
      </c>
      <c r="BR75" s="20">
        <v>1</v>
      </c>
      <c r="BS75" s="20">
        <v>1</v>
      </c>
      <c r="BT75" s="20">
        <v>6</v>
      </c>
      <c r="BU75" s="20">
        <v>2</v>
      </c>
      <c r="BV75" s="20">
        <v>3</v>
      </c>
      <c r="BW75" s="20">
        <v>2</v>
      </c>
      <c r="BX75" s="20">
        <v>20</v>
      </c>
      <c r="BY75" s="20">
        <v>151</v>
      </c>
      <c r="BZ75" s="20">
        <v>1</v>
      </c>
      <c r="CA75" s="20">
        <v>6</v>
      </c>
      <c r="CB75" s="20">
        <v>1</v>
      </c>
      <c r="CC75" s="20">
        <v>86</v>
      </c>
      <c r="CD75" s="20">
        <v>21</v>
      </c>
      <c r="CE75" s="20">
        <v>85</v>
      </c>
      <c r="CF75" s="20">
        <v>2</v>
      </c>
      <c r="CG75" s="20">
        <v>162</v>
      </c>
      <c r="CH75" s="20">
        <v>2</v>
      </c>
      <c r="CI75" s="20">
        <v>1</v>
      </c>
      <c r="CJ75" s="20">
        <v>13</v>
      </c>
      <c r="CK75" s="20">
        <v>90</v>
      </c>
      <c r="CL75" s="20">
        <v>3</v>
      </c>
      <c r="CM75" s="20">
        <v>1</v>
      </c>
      <c r="CN75" s="20">
        <v>62</v>
      </c>
      <c r="CO75" s="20">
        <v>2</v>
      </c>
      <c r="CP75" s="20">
        <v>1</v>
      </c>
      <c r="CQ75" s="20">
        <v>1</v>
      </c>
      <c r="CR75" s="20">
        <v>2</v>
      </c>
      <c r="CS75" s="20">
        <v>1</v>
      </c>
      <c r="CT75" s="20">
        <v>1</v>
      </c>
      <c r="CU75" s="20">
        <v>66</v>
      </c>
      <c r="CV75" s="20">
        <v>7</v>
      </c>
      <c r="CW75" s="20">
        <v>1</v>
      </c>
      <c r="CX75" s="20">
        <v>4</v>
      </c>
      <c r="CY75" s="20">
        <v>5</v>
      </c>
      <c r="CZ75" s="20">
        <v>4</v>
      </c>
      <c r="DA75" s="20">
        <v>3</v>
      </c>
      <c r="DB75" s="20">
        <v>2708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E7B0-C660-4383-B09B-D6E9D3747014}">
  <dimension ref="A1:DK14"/>
  <sheetViews>
    <sheetView workbookViewId="0">
      <selection activeCell="A2" sqref="A2:DA2"/>
    </sheetView>
  </sheetViews>
  <sheetFormatPr defaultRowHeight="15" x14ac:dyDescent="0.25"/>
  <cols>
    <col min="1" max="1" width="9.140625" style="9" bestFit="1" customWidth="1"/>
    <col min="2" max="2" width="11.7109375" style="9" bestFit="1" customWidth="1"/>
    <col min="3" max="3" width="14.42578125" style="9" bestFit="1" customWidth="1"/>
    <col min="4" max="4" width="9.7109375" style="9" bestFit="1" customWidth="1"/>
    <col min="5" max="5" width="11.42578125" style="9" bestFit="1" customWidth="1"/>
    <col min="6" max="6" width="11.5703125" style="9" bestFit="1" customWidth="1"/>
    <col min="7" max="7" width="11.28515625" style="9" bestFit="1" customWidth="1"/>
    <col min="8" max="8" width="19.140625" style="9" bestFit="1" customWidth="1"/>
    <col min="9" max="9" width="9.5703125" style="9" bestFit="1" customWidth="1"/>
    <col min="10" max="10" width="10.85546875" style="9" bestFit="1" customWidth="1"/>
    <col min="11" max="11" width="9.28515625" style="9" bestFit="1" customWidth="1"/>
    <col min="12" max="12" width="12.42578125" style="9" bestFit="1" customWidth="1"/>
    <col min="13" max="13" width="10.28515625" style="9" bestFit="1" customWidth="1"/>
    <col min="14" max="14" width="5.5703125" style="9" bestFit="1" customWidth="1"/>
    <col min="15" max="15" width="6.42578125" style="9" bestFit="1" customWidth="1"/>
    <col min="16" max="16" width="9.28515625" style="9" bestFit="1" customWidth="1"/>
    <col min="17" max="17" width="10.28515625" style="9" bestFit="1" customWidth="1"/>
    <col min="18" max="18" width="8" style="9" bestFit="1" customWidth="1"/>
    <col min="19" max="19" width="12.7109375" style="9" bestFit="1" customWidth="1"/>
    <col min="20" max="20" width="8.28515625" style="9" bestFit="1" customWidth="1"/>
    <col min="21" max="21" width="19.140625" style="9" bestFit="1" customWidth="1"/>
    <col min="22" max="22" width="11.5703125" style="9" bestFit="1" customWidth="1"/>
    <col min="23" max="23" width="14" style="9" bestFit="1" customWidth="1"/>
    <col min="24" max="24" width="10.85546875" style="9" bestFit="1" customWidth="1"/>
    <col min="25" max="25" width="6.85546875" style="9" bestFit="1" customWidth="1"/>
    <col min="26" max="26" width="10.5703125" style="9" bestFit="1" customWidth="1"/>
    <col min="27" max="27" width="16.140625" style="9" bestFit="1" customWidth="1"/>
    <col min="28" max="28" width="11.5703125" style="9" bestFit="1" customWidth="1"/>
    <col min="29" max="29" width="12.85546875" style="9" bestFit="1" customWidth="1"/>
    <col min="30" max="30" width="12.7109375" style="9" bestFit="1" customWidth="1"/>
    <col min="31" max="31" width="16.42578125" style="9" bestFit="1" customWidth="1"/>
    <col min="32" max="32" width="9" style="9" bestFit="1" customWidth="1"/>
    <col min="33" max="33" width="12.42578125" style="9" bestFit="1" customWidth="1"/>
    <col min="34" max="34" width="7.28515625" style="9" bestFit="1" customWidth="1"/>
    <col min="35" max="35" width="9.28515625" style="9" bestFit="1" customWidth="1"/>
    <col min="36" max="36" width="7.7109375" style="9" bestFit="1" customWidth="1"/>
    <col min="37" max="37" width="10.7109375" style="9" bestFit="1" customWidth="1"/>
    <col min="38" max="38" width="6.85546875" style="9" bestFit="1" customWidth="1"/>
    <col min="39" max="39" width="15.140625" style="9" bestFit="1" customWidth="1"/>
    <col min="40" max="40" width="9.85546875" style="9" bestFit="1" customWidth="1"/>
    <col min="41" max="41" width="8.42578125" style="9" bestFit="1" customWidth="1"/>
    <col min="42" max="42" width="8.7109375" style="9" bestFit="1" customWidth="1"/>
    <col min="43" max="43" width="16.28515625" style="9" bestFit="1" customWidth="1"/>
    <col min="44" max="44" width="8.140625" style="9" bestFit="1" customWidth="1"/>
    <col min="45" max="45" width="10.5703125" style="9" bestFit="1" customWidth="1"/>
    <col min="46" max="46" width="12.5703125" style="9" bestFit="1" customWidth="1"/>
    <col min="47" max="47" width="8.85546875" style="9" bestFit="1" customWidth="1"/>
    <col min="48" max="48" width="8" style="9" bestFit="1" customWidth="1"/>
    <col min="49" max="49" width="7.28515625" style="9" bestFit="1" customWidth="1"/>
    <col min="50" max="50" width="17.85546875" style="9" bestFit="1" customWidth="1"/>
    <col min="51" max="51" width="9.28515625" style="9" bestFit="1" customWidth="1"/>
    <col min="52" max="52" width="16.140625" style="9" bestFit="1" customWidth="1"/>
    <col min="53" max="53" width="9.7109375" style="9" bestFit="1" customWidth="1"/>
    <col min="54" max="54" width="10.85546875" style="9" bestFit="1" customWidth="1"/>
    <col min="55" max="55" width="8.140625" style="9" bestFit="1" customWidth="1"/>
    <col min="56" max="56" width="9.42578125" style="9" bestFit="1" customWidth="1"/>
    <col min="57" max="57" width="10" style="9" bestFit="1" customWidth="1"/>
    <col min="58" max="58" width="13.7109375" style="9" bestFit="1" customWidth="1"/>
    <col min="59" max="59" width="12.42578125" style="9" bestFit="1" customWidth="1"/>
    <col min="60" max="60" width="13.28515625" style="9" bestFit="1" customWidth="1"/>
    <col min="61" max="61" width="9.28515625" style="9" bestFit="1" customWidth="1"/>
    <col min="62" max="62" width="12.5703125" style="9" bestFit="1" customWidth="1"/>
    <col min="63" max="63" width="12.42578125" style="9" bestFit="1" customWidth="1"/>
    <col min="64" max="64" width="11" style="9" bestFit="1" customWidth="1"/>
    <col min="65" max="65" width="10.5703125" style="9" bestFit="1" customWidth="1"/>
    <col min="66" max="66" width="11.42578125" style="9" bestFit="1" customWidth="1"/>
    <col min="67" max="67" width="15.140625" style="9" bestFit="1" customWidth="1"/>
    <col min="68" max="68" width="12.85546875" style="9" bestFit="1" customWidth="1"/>
    <col min="69" max="69" width="10.28515625" style="9" bestFit="1" customWidth="1"/>
    <col min="70" max="70" width="12.7109375" style="9" bestFit="1" customWidth="1"/>
    <col min="71" max="71" width="22.7109375" style="9" bestFit="1" customWidth="1"/>
    <col min="72" max="72" width="17.5703125" style="9" bestFit="1" customWidth="1"/>
    <col min="73" max="73" width="10.28515625" style="9" bestFit="1" customWidth="1"/>
    <col min="74" max="74" width="9.5703125" style="9" bestFit="1" customWidth="1"/>
    <col min="75" max="75" width="8.42578125" style="9" bestFit="1" customWidth="1"/>
    <col min="76" max="76" width="10.42578125" style="9" bestFit="1" customWidth="1"/>
    <col min="77" max="77" width="13.5703125" style="9" bestFit="1" customWidth="1"/>
    <col min="78" max="78" width="12.42578125" style="9" bestFit="1" customWidth="1"/>
    <col min="79" max="79" width="9.5703125" style="9" bestFit="1" customWidth="1"/>
    <col min="80" max="80" width="9.85546875" style="9" bestFit="1" customWidth="1"/>
    <col min="81" max="81" width="8.5703125" style="9" bestFit="1" customWidth="1"/>
    <col min="82" max="82" width="11" style="9" bestFit="1" customWidth="1"/>
    <col min="83" max="83" width="25" style="9" bestFit="1" customWidth="1"/>
    <col min="84" max="84" width="9.140625" style="9"/>
    <col min="85" max="85" width="10.5703125" style="9" bestFit="1" customWidth="1"/>
    <col min="86" max="86" width="15.28515625" style="9" bestFit="1" customWidth="1"/>
    <col min="87" max="87" width="6.140625" style="9" bestFit="1" customWidth="1"/>
    <col min="88" max="88" width="16.5703125" style="9" bestFit="1" customWidth="1"/>
    <col min="89" max="89" width="8.42578125" style="9" bestFit="1" customWidth="1"/>
    <col min="90" max="90" width="15.140625" style="9" bestFit="1" customWidth="1"/>
    <col min="91" max="91" width="8.140625" style="9" bestFit="1" customWidth="1"/>
    <col min="92" max="92" width="10.5703125" style="9" bestFit="1" customWidth="1"/>
    <col min="93" max="93" width="11.28515625" style="9" bestFit="1" customWidth="1"/>
    <col min="94" max="94" width="9.28515625" style="9" bestFit="1" customWidth="1"/>
    <col min="95" max="95" width="10" style="9" bestFit="1" customWidth="1"/>
    <col min="96" max="96" width="13.7109375" style="9" bestFit="1" customWidth="1"/>
    <col min="97" max="97" width="15.28515625" style="9" bestFit="1" customWidth="1"/>
    <col min="98" max="98" width="7.7109375" style="9" bestFit="1" customWidth="1"/>
    <col min="99" max="99" width="10.7109375" style="9" bestFit="1" customWidth="1"/>
    <col min="100" max="100" width="15.140625" style="9" bestFit="1" customWidth="1"/>
    <col min="101" max="101" width="6.85546875" style="9" bestFit="1" customWidth="1"/>
    <col min="102" max="102" width="11.5703125" style="9" bestFit="1" customWidth="1"/>
    <col min="103" max="103" width="9.140625" style="9"/>
    <col min="104" max="104" width="11.42578125" style="9" bestFit="1" customWidth="1"/>
    <col min="105" max="105" width="9.85546875" style="9" bestFit="1" customWidth="1"/>
    <col min="106" max="106" width="22.140625" style="9" bestFit="1" customWidth="1"/>
    <col min="107" max="107" width="19.28515625" style="9" bestFit="1" customWidth="1"/>
    <col min="108" max="108" width="13.140625" style="9" bestFit="1" customWidth="1"/>
    <col min="109" max="109" width="11" style="9" bestFit="1" customWidth="1"/>
    <col min="110" max="110" width="7.5703125" style="9" bestFit="1" customWidth="1"/>
    <col min="111" max="111" width="7.28515625" style="9" bestFit="1" customWidth="1"/>
    <col min="112" max="112" width="12.140625" style="9" bestFit="1" customWidth="1"/>
    <col min="113" max="113" width="9.28515625" style="9" bestFit="1" customWidth="1"/>
    <col min="114" max="114" width="13.42578125" style="9" bestFit="1" customWidth="1"/>
    <col min="115" max="115" width="8.85546875" style="9" bestFit="1" customWidth="1"/>
    <col min="116" max="16384" width="9.140625" style="9"/>
  </cols>
  <sheetData>
    <row r="1" spans="1:115" s="37" customFormat="1" x14ac:dyDescent="0.25">
      <c r="A1" s="37" t="s">
        <v>257</v>
      </c>
      <c r="B1" s="27" t="s">
        <v>289</v>
      </c>
      <c r="C1" s="27" t="s">
        <v>260</v>
      </c>
      <c r="D1" s="27" t="s">
        <v>262</v>
      </c>
      <c r="E1" s="27" t="s">
        <v>287</v>
      </c>
      <c r="F1" s="27" t="s">
        <v>288</v>
      </c>
      <c r="G1" s="38" t="s">
        <v>270</v>
      </c>
      <c r="H1" s="37" t="s">
        <v>272</v>
      </c>
      <c r="I1" s="37" t="s">
        <v>178</v>
      </c>
      <c r="J1" s="37" t="s">
        <v>187</v>
      </c>
      <c r="K1" s="37" t="s">
        <v>83</v>
      </c>
      <c r="L1" s="37" t="s">
        <v>201</v>
      </c>
      <c r="M1" s="37" t="s">
        <v>221</v>
      </c>
      <c r="N1" s="37" t="s">
        <v>200</v>
      </c>
      <c r="O1" s="37" t="s">
        <v>182</v>
      </c>
      <c r="P1" s="37" t="s">
        <v>179</v>
      </c>
      <c r="Q1" s="37" t="s">
        <v>165</v>
      </c>
      <c r="R1" s="37" t="s">
        <v>219</v>
      </c>
      <c r="S1" s="37" t="s">
        <v>87</v>
      </c>
      <c r="T1" s="37" t="s">
        <v>89</v>
      </c>
      <c r="U1" s="37" t="s">
        <v>273</v>
      </c>
      <c r="V1" s="37" t="s">
        <v>174</v>
      </c>
      <c r="W1" s="37" t="s">
        <v>197</v>
      </c>
      <c r="X1" s="37" t="s">
        <v>30</v>
      </c>
      <c r="Y1" s="37" t="s">
        <v>189</v>
      </c>
      <c r="Z1" s="37" t="s">
        <v>244</v>
      </c>
      <c r="AA1" s="37" t="s">
        <v>181</v>
      </c>
      <c r="AB1" s="37" t="s">
        <v>92</v>
      </c>
      <c r="AC1" s="37" t="s">
        <v>193</v>
      </c>
      <c r="AD1" s="37" t="s">
        <v>177</v>
      </c>
      <c r="AE1" s="37" t="s">
        <v>136</v>
      </c>
      <c r="AF1" s="37" t="s">
        <v>143</v>
      </c>
      <c r="AG1" s="37" t="s">
        <v>202</v>
      </c>
      <c r="AH1" s="37" t="s">
        <v>194</v>
      </c>
      <c r="AI1" s="37" t="s">
        <v>95</v>
      </c>
      <c r="AJ1" s="37" t="s">
        <v>215</v>
      </c>
      <c r="AK1" s="37" t="s">
        <v>220</v>
      </c>
      <c r="AL1" s="37" t="s">
        <v>224</v>
      </c>
      <c r="AM1" s="37" t="s">
        <v>199</v>
      </c>
      <c r="AN1" s="37" t="s">
        <v>206</v>
      </c>
      <c r="AO1" s="37" t="s">
        <v>188</v>
      </c>
      <c r="AP1" s="37" t="s">
        <v>184</v>
      </c>
      <c r="AQ1" s="37" t="s">
        <v>274</v>
      </c>
      <c r="AR1" s="37" t="s">
        <v>104</v>
      </c>
      <c r="AS1" s="37" t="s">
        <v>39</v>
      </c>
      <c r="AT1" s="37" t="s">
        <v>158</v>
      </c>
      <c r="AU1" s="37" t="s">
        <v>105</v>
      </c>
      <c r="AV1" s="37" t="s">
        <v>225</v>
      </c>
      <c r="AW1" s="37" t="s">
        <v>156</v>
      </c>
      <c r="AX1" s="37" t="s">
        <v>275</v>
      </c>
      <c r="AY1" s="37" t="s">
        <v>110</v>
      </c>
      <c r="AZ1" s="37" t="s">
        <v>276</v>
      </c>
      <c r="BA1" s="37" t="s">
        <v>205</v>
      </c>
      <c r="BB1" s="37" t="s">
        <v>222</v>
      </c>
      <c r="BC1" s="37" t="s">
        <v>12</v>
      </c>
      <c r="BD1" s="37" t="s">
        <v>217</v>
      </c>
      <c r="BE1" s="37" t="s">
        <v>209</v>
      </c>
      <c r="BF1" s="37" t="s">
        <v>216</v>
      </c>
      <c r="BG1" s="37" t="s">
        <v>144</v>
      </c>
      <c r="BH1" s="37" t="s">
        <v>145</v>
      </c>
      <c r="BI1" s="37" t="s">
        <v>180</v>
      </c>
      <c r="BJ1" s="37" t="s">
        <v>150</v>
      </c>
      <c r="BK1" s="37" t="s">
        <v>191</v>
      </c>
      <c r="BL1" s="37" t="s">
        <v>151</v>
      </c>
      <c r="BM1" s="37" t="s">
        <v>160</v>
      </c>
      <c r="BN1" s="37" t="s">
        <v>167</v>
      </c>
      <c r="BO1" s="37" t="s">
        <v>277</v>
      </c>
      <c r="BP1" s="37" t="s">
        <v>163</v>
      </c>
      <c r="BQ1" s="37" t="s">
        <v>243</v>
      </c>
      <c r="BR1" s="37" t="s">
        <v>211</v>
      </c>
      <c r="BS1" s="37" t="s">
        <v>278</v>
      </c>
      <c r="BT1" s="37" t="s">
        <v>279</v>
      </c>
      <c r="BU1" s="37" t="s">
        <v>168</v>
      </c>
      <c r="BV1" s="37" t="s">
        <v>146</v>
      </c>
      <c r="BW1" s="37" t="s">
        <v>138</v>
      </c>
      <c r="BX1" s="37" t="s">
        <v>170</v>
      </c>
      <c r="BY1" s="37" t="s">
        <v>166</v>
      </c>
      <c r="BZ1" s="37" t="s">
        <v>139</v>
      </c>
      <c r="CA1" s="37" t="s">
        <v>214</v>
      </c>
      <c r="CB1" s="37" t="s">
        <v>198</v>
      </c>
      <c r="CC1" s="37" t="s">
        <v>162</v>
      </c>
      <c r="CD1" s="37" t="s">
        <v>18</v>
      </c>
      <c r="CE1" s="37" t="s">
        <v>280</v>
      </c>
      <c r="CF1" s="37" t="s">
        <v>159</v>
      </c>
      <c r="CG1" s="37" t="s">
        <v>208</v>
      </c>
      <c r="CH1" s="37" t="s">
        <v>140</v>
      </c>
      <c r="CI1" s="37" t="s">
        <v>120</v>
      </c>
      <c r="CJ1" s="37" t="s">
        <v>281</v>
      </c>
      <c r="CK1" s="37" t="s">
        <v>123</v>
      </c>
      <c r="CL1" s="37" t="s">
        <v>282</v>
      </c>
      <c r="CM1" s="37" t="s">
        <v>125</v>
      </c>
      <c r="CN1" s="37" t="s">
        <v>126</v>
      </c>
      <c r="CO1" s="37" t="s">
        <v>127</v>
      </c>
      <c r="CP1" s="37" t="s">
        <v>141</v>
      </c>
      <c r="CQ1" s="37" t="s">
        <v>195</v>
      </c>
      <c r="CR1" s="37" t="s">
        <v>190</v>
      </c>
      <c r="CS1" s="37" t="s">
        <v>128</v>
      </c>
      <c r="CT1" s="37" t="s">
        <v>169</v>
      </c>
      <c r="CU1" s="37" t="s">
        <v>155</v>
      </c>
      <c r="CV1" s="37" t="s">
        <v>164</v>
      </c>
      <c r="CW1" s="37" t="s">
        <v>223</v>
      </c>
      <c r="CX1" s="37" t="s">
        <v>186</v>
      </c>
      <c r="CY1" s="37" t="s">
        <v>142</v>
      </c>
      <c r="CZ1" s="37" t="s">
        <v>152</v>
      </c>
      <c r="DA1" s="37" t="s">
        <v>210</v>
      </c>
      <c r="DB1" s="37" t="s">
        <v>283</v>
      </c>
      <c r="DC1" s="37" t="s">
        <v>284</v>
      </c>
      <c r="DD1" s="37" t="s">
        <v>157</v>
      </c>
      <c r="DE1" s="37" t="s">
        <v>161</v>
      </c>
      <c r="DF1" s="37" t="s">
        <v>134</v>
      </c>
      <c r="DG1" s="37" t="s">
        <v>269</v>
      </c>
      <c r="DH1" s="37" t="s">
        <v>294</v>
      </c>
      <c r="DI1" s="37" t="s">
        <v>296</v>
      </c>
      <c r="DJ1" s="37" t="s">
        <v>295</v>
      </c>
      <c r="DK1" s="37" t="s">
        <v>297</v>
      </c>
    </row>
    <row r="2" spans="1:115" x14ac:dyDescent="0.25">
      <c r="A2" s="9" t="s">
        <v>38</v>
      </c>
      <c r="B2" s="9">
        <v>8189700</v>
      </c>
      <c r="C2" s="30">
        <v>42808</v>
      </c>
      <c r="D2" s="9">
        <v>64</v>
      </c>
      <c r="E2" s="9">
        <v>10</v>
      </c>
      <c r="F2" s="9">
        <v>304</v>
      </c>
      <c r="G2" s="39">
        <v>252</v>
      </c>
      <c r="I2" s="9">
        <v>19</v>
      </c>
      <c r="N2" s="9">
        <v>8</v>
      </c>
      <c r="O2" s="9">
        <v>63</v>
      </c>
      <c r="U2" s="9">
        <v>1</v>
      </c>
      <c r="W2" s="9">
        <v>5</v>
      </c>
      <c r="AA2" s="9">
        <v>14</v>
      </c>
      <c r="AD2" s="9">
        <v>17</v>
      </c>
      <c r="AE2" s="9">
        <v>10</v>
      </c>
      <c r="AF2" s="9">
        <v>1</v>
      </c>
      <c r="AI2" s="9">
        <v>1</v>
      </c>
      <c r="AK2" s="9">
        <v>2</v>
      </c>
      <c r="AM2" s="9">
        <v>13</v>
      </c>
      <c r="AP2" s="9">
        <v>21</v>
      </c>
      <c r="AQ2" s="9">
        <v>2</v>
      </c>
      <c r="AS2" s="9">
        <v>2</v>
      </c>
      <c r="AX2" s="9">
        <v>1</v>
      </c>
      <c r="BC2" s="9">
        <v>4</v>
      </c>
      <c r="BG2" s="9">
        <v>1</v>
      </c>
      <c r="BI2" s="9">
        <v>3</v>
      </c>
      <c r="BP2" s="9">
        <v>1</v>
      </c>
      <c r="BQ2" s="9">
        <v>2</v>
      </c>
      <c r="BS2" s="9">
        <v>20</v>
      </c>
      <c r="BW2" s="9">
        <v>1</v>
      </c>
      <c r="BZ2" s="9">
        <v>5</v>
      </c>
      <c r="CC2" s="9">
        <v>1</v>
      </c>
      <c r="CE2" s="9">
        <v>1</v>
      </c>
      <c r="CH2" s="9">
        <v>1</v>
      </c>
      <c r="CK2" s="9">
        <v>1</v>
      </c>
      <c r="CU2" s="9">
        <v>6</v>
      </c>
      <c r="CV2" s="9">
        <v>2</v>
      </c>
      <c r="DA2" s="9">
        <v>19</v>
      </c>
      <c r="DG2" s="9">
        <v>1</v>
      </c>
      <c r="DH2" s="9">
        <v>3</v>
      </c>
    </row>
    <row r="3" spans="1:115" x14ac:dyDescent="0.25">
      <c r="A3" s="9" t="s">
        <v>33</v>
      </c>
      <c r="B3" s="9">
        <v>8068390</v>
      </c>
      <c r="C3" s="30">
        <v>42807</v>
      </c>
      <c r="D3" s="9">
        <v>64</v>
      </c>
      <c r="E3" s="9">
        <v>11</v>
      </c>
      <c r="F3" s="9">
        <v>304</v>
      </c>
      <c r="G3" s="39">
        <v>199</v>
      </c>
      <c r="H3" s="9">
        <v>1</v>
      </c>
      <c r="I3" s="9">
        <v>13</v>
      </c>
      <c r="P3" s="9">
        <v>21</v>
      </c>
      <c r="U3" s="9">
        <v>1</v>
      </c>
      <c r="Y3" s="9">
        <v>10</v>
      </c>
      <c r="AD3" s="9">
        <v>5</v>
      </c>
      <c r="AE3" s="9">
        <v>25</v>
      </c>
      <c r="AI3" s="9">
        <v>24</v>
      </c>
      <c r="AO3" s="9">
        <v>4</v>
      </c>
      <c r="BC3" s="9">
        <v>57</v>
      </c>
      <c r="CE3" s="9">
        <v>1</v>
      </c>
      <c r="CG3" s="9">
        <v>1</v>
      </c>
      <c r="CS3" s="9">
        <v>1</v>
      </c>
      <c r="DI3" s="9">
        <v>35</v>
      </c>
    </row>
    <row r="4" spans="1:115" x14ac:dyDescent="0.25">
      <c r="A4" s="9" t="s">
        <v>70</v>
      </c>
      <c r="B4" s="9">
        <v>8115000</v>
      </c>
      <c r="C4" s="30">
        <v>42808</v>
      </c>
      <c r="D4" s="9">
        <v>32</v>
      </c>
      <c r="E4" s="9">
        <v>21</v>
      </c>
      <c r="F4" s="9">
        <v>301</v>
      </c>
      <c r="G4" s="39">
        <v>213</v>
      </c>
      <c r="Q4" s="9">
        <v>1</v>
      </c>
      <c r="T4" s="9">
        <v>1</v>
      </c>
      <c r="V4" s="9">
        <v>3</v>
      </c>
      <c r="Y4" s="9">
        <v>5</v>
      </c>
      <c r="AE4" s="9">
        <v>7</v>
      </c>
      <c r="AO4" s="9">
        <v>61</v>
      </c>
      <c r="BC4" s="9">
        <v>16</v>
      </c>
      <c r="BK4" s="9">
        <v>1</v>
      </c>
      <c r="CE4" s="9">
        <v>3</v>
      </c>
      <c r="CL4" s="9">
        <v>2</v>
      </c>
      <c r="DA4" s="9">
        <v>4</v>
      </c>
      <c r="DI4" s="9">
        <v>109</v>
      </c>
    </row>
    <row r="5" spans="1:115" x14ac:dyDescent="0.25">
      <c r="A5" s="9" t="s">
        <v>20</v>
      </c>
      <c r="B5" s="9">
        <v>8189200</v>
      </c>
      <c r="C5" s="30">
        <v>42808</v>
      </c>
      <c r="D5" s="9">
        <v>32</v>
      </c>
      <c r="E5" s="9">
        <v>32</v>
      </c>
      <c r="F5" s="9">
        <v>211</v>
      </c>
      <c r="G5" s="39">
        <v>168</v>
      </c>
      <c r="I5" s="9">
        <v>1</v>
      </c>
      <c r="J5" s="9">
        <v>1</v>
      </c>
      <c r="K5" s="9">
        <v>1</v>
      </c>
      <c r="O5" s="9">
        <v>19</v>
      </c>
      <c r="P5" s="9">
        <v>8</v>
      </c>
      <c r="Q5" s="9">
        <v>1</v>
      </c>
      <c r="R5" s="9">
        <v>1</v>
      </c>
      <c r="V5" s="9">
        <v>1</v>
      </c>
      <c r="X5" s="9">
        <v>2</v>
      </c>
      <c r="AB5" s="9">
        <v>1</v>
      </c>
      <c r="AD5" s="9">
        <v>1</v>
      </c>
      <c r="AI5" s="9">
        <v>26</v>
      </c>
      <c r="AT5" s="9">
        <v>1</v>
      </c>
      <c r="AU5" s="9">
        <v>2</v>
      </c>
      <c r="BC5" s="9">
        <v>56</v>
      </c>
      <c r="BE5" s="9">
        <v>1</v>
      </c>
      <c r="BT5" s="9">
        <v>3</v>
      </c>
      <c r="BY5" s="9">
        <v>1</v>
      </c>
      <c r="CD5" s="9">
        <v>18</v>
      </c>
      <c r="CE5" s="9">
        <v>4</v>
      </c>
      <c r="CI5" s="9">
        <v>9</v>
      </c>
      <c r="CL5" s="9">
        <v>4</v>
      </c>
      <c r="CY5" s="9">
        <v>1</v>
      </c>
      <c r="DD5" s="9">
        <v>4</v>
      </c>
      <c r="DF5" s="9">
        <v>1</v>
      </c>
    </row>
    <row r="6" spans="1:115" x14ac:dyDescent="0.25">
      <c r="A6" s="9" t="s">
        <v>22</v>
      </c>
      <c r="B6" s="9">
        <v>8164600</v>
      </c>
      <c r="C6" s="30">
        <v>42827</v>
      </c>
      <c r="D6" s="9">
        <v>32</v>
      </c>
      <c r="E6" s="9">
        <v>32</v>
      </c>
      <c r="F6" s="9">
        <v>212</v>
      </c>
      <c r="G6" s="39">
        <v>91</v>
      </c>
      <c r="K6" s="9">
        <v>3</v>
      </c>
      <c r="M6" s="9">
        <v>3</v>
      </c>
      <c r="AE6" s="9">
        <v>2</v>
      </c>
      <c r="AI6" s="9">
        <v>3</v>
      </c>
      <c r="AJ6" s="9">
        <v>1</v>
      </c>
      <c r="AK6" s="9">
        <v>1</v>
      </c>
      <c r="AL6" s="9">
        <v>1</v>
      </c>
      <c r="AO6" s="9">
        <v>49</v>
      </c>
      <c r="AQ6" s="9">
        <v>1</v>
      </c>
      <c r="BC6" s="9">
        <v>8</v>
      </c>
      <c r="BR6" s="9">
        <v>1</v>
      </c>
      <c r="BS6" s="9">
        <v>2</v>
      </c>
      <c r="CE6" s="9">
        <v>7</v>
      </c>
      <c r="CM6" s="9">
        <v>1</v>
      </c>
      <c r="CS6" s="9">
        <v>1</v>
      </c>
      <c r="DB6" s="9">
        <v>7</v>
      </c>
    </row>
    <row r="7" spans="1:115" x14ac:dyDescent="0.25">
      <c r="A7" s="9" t="s">
        <v>58</v>
      </c>
      <c r="B7" s="9">
        <v>8189300</v>
      </c>
      <c r="C7" s="30">
        <v>42806</v>
      </c>
      <c r="D7" s="9">
        <v>32</v>
      </c>
      <c r="E7" s="9">
        <v>12</v>
      </c>
      <c r="F7" s="9">
        <v>317</v>
      </c>
      <c r="G7" s="39">
        <v>325</v>
      </c>
      <c r="L7" s="9">
        <v>3</v>
      </c>
      <c r="N7" s="9">
        <v>2</v>
      </c>
      <c r="S7" s="9">
        <v>132</v>
      </c>
      <c r="U7" s="9">
        <v>23</v>
      </c>
      <c r="Y7" s="9">
        <v>1</v>
      </c>
      <c r="AC7" s="9">
        <v>11</v>
      </c>
      <c r="AN7" s="9">
        <v>1</v>
      </c>
      <c r="BC7" s="9">
        <v>69</v>
      </c>
      <c r="BD7" s="9">
        <v>1</v>
      </c>
      <c r="BE7" s="9">
        <v>1</v>
      </c>
      <c r="BF7" s="9">
        <v>1</v>
      </c>
      <c r="BH7" s="9">
        <v>1</v>
      </c>
      <c r="BS7" s="9">
        <v>1</v>
      </c>
      <c r="BU7" s="9">
        <v>1</v>
      </c>
      <c r="CE7" s="9">
        <v>8</v>
      </c>
      <c r="CG7" s="9">
        <v>3</v>
      </c>
      <c r="CI7" s="9">
        <v>62</v>
      </c>
      <c r="CT7" s="9">
        <v>1</v>
      </c>
      <c r="DF7" s="9">
        <v>3</v>
      </c>
    </row>
    <row r="8" spans="1:115" x14ac:dyDescent="0.25">
      <c r="A8" s="9" t="s">
        <v>62</v>
      </c>
      <c r="B8" s="9">
        <v>8189500</v>
      </c>
      <c r="C8" s="30">
        <v>42827</v>
      </c>
      <c r="D8" s="9">
        <v>32</v>
      </c>
      <c r="E8" s="9">
        <v>22</v>
      </c>
      <c r="F8" s="9">
        <v>303</v>
      </c>
      <c r="G8" s="39">
        <v>262</v>
      </c>
      <c r="M8" s="9">
        <v>1</v>
      </c>
      <c r="N8" s="9">
        <v>1</v>
      </c>
      <c r="Y8" s="9">
        <v>11</v>
      </c>
      <c r="Z8" s="9">
        <v>1</v>
      </c>
      <c r="AG8" s="9">
        <v>1</v>
      </c>
      <c r="AJ8" s="9">
        <v>4</v>
      </c>
      <c r="AK8" s="9">
        <v>1</v>
      </c>
      <c r="AP8" s="9">
        <v>1</v>
      </c>
      <c r="AQ8" s="9">
        <v>5</v>
      </c>
      <c r="AR8" s="9">
        <v>13</v>
      </c>
      <c r="AV8" s="9">
        <v>2</v>
      </c>
      <c r="BB8" s="9">
        <v>1</v>
      </c>
      <c r="BC8" s="9">
        <v>52</v>
      </c>
      <c r="BJ8" s="9">
        <v>1</v>
      </c>
      <c r="BK8" s="9">
        <v>11</v>
      </c>
      <c r="BM8" s="9">
        <v>1</v>
      </c>
      <c r="BO8" s="9">
        <v>1</v>
      </c>
      <c r="BS8" s="9">
        <v>3</v>
      </c>
      <c r="BZ8" s="9">
        <v>1</v>
      </c>
      <c r="CE8" s="9">
        <v>119</v>
      </c>
      <c r="CF8" s="9">
        <v>1</v>
      </c>
      <c r="CG8" s="9">
        <v>2</v>
      </c>
      <c r="CJ8" s="9">
        <v>3</v>
      </c>
      <c r="CM8" s="9">
        <v>8</v>
      </c>
      <c r="CQ8" s="9">
        <v>2</v>
      </c>
      <c r="CW8" s="9">
        <v>1</v>
      </c>
      <c r="DA8" s="9">
        <v>2</v>
      </c>
      <c r="DE8" s="9">
        <v>1</v>
      </c>
      <c r="DG8" s="9">
        <v>1</v>
      </c>
      <c r="DI8" s="9">
        <v>10</v>
      </c>
    </row>
    <row r="9" spans="1:115" x14ac:dyDescent="0.25">
      <c r="A9" s="9" t="s">
        <v>35</v>
      </c>
      <c r="B9" s="9">
        <v>8211520</v>
      </c>
      <c r="C9" s="30">
        <v>42827</v>
      </c>
      <c r="D9" s="9">
        <v>32</v>
      </c>
      <c r="E9" s="9">
        <v>15</v>
      </c>
      <c r="F9" s="9">
        <v>323</v>
      </c>
      <c r="G9" s="39">
        <v>39</v>
      </c>
      <c r="N9" s="9">
        <v>2</v>
      </c>
      <c r="V9" s="9">
        <v>3</v>
      </c>
      <c r="AE9" s="9">
        <v>6</v>
      </c>
      <c r="AJ9" s="9">
        <v>2</v>
      </c>
      <c r="BC9" s="9">
        <v>14</v>
      </c>
      <c r="BR9" s="9">
        <v>1</v>
      </c>
      <c r="CA9" s="9">
        <v>2</v>
      </c>
      <c r="CI9" s="9">
        <v>5</v>
      </c>
      <c r="CN9" s="9">
        <v>2</v>
      </c>
      <c r="CP9" s="9">
        <v>1</v>
      </c>
      <c r="DJ9" s="9">
        <v>1</v>
      </c>
    </row>
    <row r="10" spans="1:115" x14ac:dyDescent="0.25">
      <c r="A10" s="9" t="s">
        <v>10</v>
      </c>
      <c r="B10" s="9">
        <v>8068450</v>
      </c>
      <c r="C10" s="30">
        <v>42807</v>
      </c>
      <c r="D10" s="9">
        <v>32</v>
      </c>
      <c r="E10" s="9">
        <v>18</v>
      </c>
      <c r="F10" s="9">
        <v>311</v>
      </c>
      <c r="G10" s="39">
        <v>256</v>
      </c>
      <c r="L10" s="9">
        <v>11</v>
      </c>
      <c r="N10" s="9">
        <v>5</v>
      </c>
      <c r="V10" s="9">
        <v>9</v>
      </c>
      <c r="Y10" s="9">
        <v>9</v>
      </c>
      <c r="AC10" s="9">
        <v>9</v>
      </c>
      <c r="AE10" s="9">
        <v>2</v>
      </c>
      <c r="AG10" s="9">
        <v>4</v>
      </c>
      <c r="AH10" s="9">
        <v>1</v>
      </c>
      <c r="AI10" s="9">
        <v>25</v>
      </c>
      <c r="AO10" s="9">
        <v>32</v>
      </c>
      <c r="AQ10" s="9">
        <v>3</v>
      </c>
      <c r="BA10" s="9">
        <v>1</v>
      </c>
      <c r="BC10" s="9">
        <v>49</v>
      </c>
      <c r="CB10" s="9">
        <v>2</v>
      </c>
      <c r="CD10" s="9">
        <v>1</v>
      </c>
      <c r="CE10" s="9">
        <v>2</v>
      </c>
      <c r="CI10" s="9">
        <v>2</v>
      </c>
      <c r="CM10" s="9">
        <v>1</v>
      </c>
      <c r="CQ10" s="9">
        <v>11</v>
      </c>
      <c r="CR10" s="9">
        <v>30</v>
      </c>
      <c r="CU10" s="9">
        <v>45</v>
      </c>
      <c r="CY10" s="9">
        <v>1</v>
      </c>
      <c r="DA10" s="9">
        <v>1</v>
      </c>
    </row>
    <row r="11" spans="1:115" x14ac:dyDescent="0.25">
      <c r="A11" s="9" t="s">
        <v>229</v>
      </c>
      <c r="B11" s="9">
        <v>8177300</v>
      </c>
      <c r="C11" s="30">
        <v>42806</v>
      </c>
      <c r="D11" s="9">
        <v>64</v>
      </c>
      <c r="E11" s="9">
        <v>64</v>
      </c>
      <c r="F11" s="9">
        <v>263</v>
      </c>
      <c r="G11" s="39">
        <v>314</v>
      </c>
      <c r="I11" s="9">
        <v>2</v>
      </c>
      <c r="L11" s="9">
        <v>7</v>
      </c>
      <c r="N11" s="9">
        <v>5</v>
      </c>
      <c r="O11" s="9">
        <v>3</v>
      </c>
      <c r="V11" s="9">
        <v>21</v>
      </c>
      <c r="AD11" s="9">
        <v>2</v>
      </c>
      <c r="AE11" s="9">
        <v>10</v>
      </c>
      <c r="AI11" s="9">
        <v>5</v>
      </c>
      <c r="AO11" s="9">
        <v>49</v>
      </c>
      <c r="AP11" s="9">
        <v>1</v>
      </c>
      <c r="AY11" s="9">
        <v>8</v>
      </c>
      <c r="BC11" s="9">
        <v>27</v>
      </c>
      <c r="BD11" s="9">
        <v>1</v>
      </c>
      <c r="BK11" s="9">
        <v>2</v>
      </c>
      <c r="BN11" s="9">
        <v>3</v>
      </c>
      <c r="BS11" s="9">
        <v>61</v>
      </c>
      <c r="BV11" s="9">
        <v>4</v>
      </c>
      <c r="BW11" s="9">
        <v>4</v>
      </c>
      <c r="BX11" s="9">
        <v>1</v>
      </c>
      <c r="CC11" s="9">
        <v>1</v>
      </c>
      <c r="CE11" s="9">
        <v>3</v>
      </c>
      <c r="CI11" s="9">
        <v>5</v>
      </c>
      <c r="CL11" s="9">
        <v>14</v>
      </c>
      <c r="CR11" s="9">
        <v>60</v>
      </c>
      <c r="DC11" s="9">
        <v>1</v>
      </c>
      <c r="DE11" s="9">
        <v>4</v>
      </c>
      <c r="DG11" s="9">
        <v>1</v>
      </c>
      <c r="DI11" s="9">
        <v>8</v>
      </c>
      <c r="DK11" s="9">
        <v>1</v>
      </c>
    </row>
    <row r="12" spans="1:115" x14ac:dyDescent="0.25">
      <c r="A12" s="9" t="s">
        <v>230</v>
      </c>
      <c r="B12" s="9">
        <v>8164800</v>
      </c>
      <c r="C12" s="30">
        <v>42827</v>
      </c>
      <c r="D12" s="9">
        <v>32</v>
      </c>
      <c r="E12" s="9">
        <v>12</v>
      </c>
      <c r="F12" s="9">
        <v>316</v>
      </c>
      <c r="G12" s="39">
        <v>147</v>
      </c>
      <c r="K12" s="9">
        <v>3</v>
      </c>
      <c r="U12" s="9">
        <v>2</v>
      </c>
      <c r="AB12" s="9">
        <v>1</v>
      </c>
      <c r="AE12" s="9">
        <v>30</v>
      </c>
      <c r="AJ12" s="9">
        <v>5</v>
      </c>
      <c r="AK12" s="9">
        <v>1</v>
      </c>
      <c r="AZ12" s="9">
        <v>2</v>
      </c>
      <c r="BC12" s="9">
        <v>12</v>
      </c>
      <c r="CE12" s="9">
        <v>1</v>
      </c>
      <c r="CM12" s="9">
        <v>54</v>
      </c>
      <c r="CZ12" s="9">
        <v>1</v>
      </c>
      <c r="DA12" s="9">
        <v>35</v>
      </c>
    </row>
    <row r="13" spans="1:115" x14ac:dyDescent="0.25">
      <c r="A13" s="9" t="s">
        <v>42</v>
      </c>
      <c r="B13" s="9">
        <v>8211900</v>
      </c>
      <c r="C13" s="30">
        <v>42810</v>
      </c>
      <c r="D13" s="9">
        <v>64</v>
      </c>
      <c r="E13" s="9">
        <v>11</v>
      </c>
      <c r="F13" s="9">
        <v>307</v>
      </c>
      <c r="G13" s="39">
        <v>130</v>
      </c>
      <c r="H13" s="9">
        <v>1</v>
      </c>
      <c r="K13" s="9">
        <v>2</v>
      </c>
      <c r="N13" s="9">
        <v>5</v>
      </c>
      <c r="W13" s="9">
        <v>1</v>
      </c>
      <c r="X13" s="9">
        <v>5</v>
      </c>
      <c r="AE13" s="9">
        <v>34</v>
      </c>
      <c r="AI13" s="9">
        <v>1</v>
      </c>
      <c r="AM13" s="9">
        <v>2</v>
      </c>
      <c r="AS13" s="9">
        <v>3</v>
      </c>
      <c r="AW13" s="9">
        <v>1</v>
      </c>
      <c r="BC13" s="9">
        <v>2</v>
      </c>
      <c r="BL13" s="9">
        <v>1</v>
      </c>
      <c r="BS13" s="9">
        <v>30</v>
      </c>
      <c r="CB13" s="9">
        <v>1</v>
      </c>
      <c r="CD13" s="9">
        <v>1</v>
      </c>
      <c r="CE13" s="9">
        <v>2</v>
      </c>
      <c r="CM13" s="9">
        <v>21</v>
      </c>
      <c r="CU13" s="9">
        <v>11</v>
      </c>
      <c r="CX13" s="9">
        <v>1</v>
      </c>
      <c r="DA13" s="9">
        <v>5</v>
      </c>
    </row>
    <row r="14" spans="1:115" s="26" customFormat="1" x14ac:dyDescent="0.25">
      <c r="A14" s="26" t="s">
        <v>81</v>
      </c>
      <c r="B14" s="26">
        <v>8212300</v>
      </c>
      <c r="C14" s="31">
        <v>42816</v>
      </c>
      <c r="D14" s="26">
        <v>64</v>
      </c>
      <c r="E14" s="26">
        <v>6</v>
      </c>
      <c r="F14" s="26">
        <v>310</v>
      </c>
      <c r="G14" s="40">
        <v>312</v>
      </c>
      <c r="K14" s="26">
        <v>1</v>
      </c>
      <c r="S14" s="26">
        <v>1</v>
      </c>
      <c r="U14" s="26">
        <v>33</v>
      </c>
      <c r="AB14" s="26">
        <v>1</v>
      </c>
      <c r="AR14" s="26">
        <v>17</v>
      </c>
      <c r="BS14" s="26">
        <v>256</v>
      </c>
      <c r="CO14" s="26">
        <v>2</v>
      </c>
      <c r="CS14" s="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0AAA-3E27-433A-AB09-61DE6D1A4197}">
  <dimension ref="A1:DL31"/>
  <sheetViews>
    <sheetView workbookViewId="0">
      <selection activeCell="A18" sqref="A18:H31"/>
    </sheetView>
  </sheetViews>
  <sheetFormatPr defaultRowHeight="15" x14ac:dyDescent="0.25"/>
  <cols>
    <col min="1" max="1" width="9.140625" style="9" bestFit="1" customWidth="1"/>
    <col min="2" max="2" width="11.7109375" style="9" bestFit="1" customWidth="1"/>
    <col min="3" max="3" width="14.42578125" style="9" bestFit="1" customWidth="1"/>
    <col min="4" max="4" width="9.7109375" style="9" bestFit="1" customWidth="1"/>
    <col min="5" max="5" width="11.42578125" style="9" bestFit="1" customWidth="1"/>
    <col min="6" max="6" width="11.5703125" style="9" bestFit="1" customWidth="1"/>
    <col min="7" max="7" width="17.5703125" style="9" bestFit="1" customWidth="1"/>
    <col min="8" max="8" width="19.140625" style="9" bestFit="1" customWidth="1"/>
    <col min="9" max="16384" width="9.140625" style="9"/>
  </cols>
  <sheetData>
    <row r="1" spans="1:116" x14ac:dyDescent="0.25">
      <c r="B1" s="9" t="s">
        <v>292</v>
      </c>
    </row>
    <row r="2" spans="1:116" s="26" customFormat="1" x14ac:dyDescent="0.25">
      <c r="A2" s="27" t="s">
        <v>257</v>
      </c>
      <c r="B2" s="27" t="s">
        <v>289</v>
      </c>
      <c r="C2" s="27" t="s">
        <v>260</v>
      </c>
      <c r="D2" s="27" t="s">
        <v>262</v>
      </c>
      <c r="E2" s="27" t="s">
        <v>287</v>
      </c>
      <c r="F2" s="27" t="s">
        <v>288</v>
      </c>
      <c r="G2" s="27" t="s">
        <v>290</v>
      </c>
      <c r="H2" s="27" t="s">
        <v>272</v>
      </c>
      <c r="I2" s="27" t="s">
        <v>178</v>
      </c>
      <c r="J2" s="27" t="s">
        <v>187</v>
      </c>
      <c r="K2" s="27" t="s">
        <v>83</v>
      </c>
      <c r="L2" s="27" t="s">
        <v>201</v>
      </c>
      <c r="M2" s="27" t="s">
        <v>221</v>
      </c>
      <c r="N2" s="27" t="s">
        <v>200</v>
      </c>
      <c r="O2" s="27" t="s">
        <v>182</v>
      </c>
      <c r="P2" s="27" t="s">
        <v>179</v>
      </c>
      <c r="Q2" s="27" t="s">
        <v>165</v>
      </c>
      <c r="R2" s="27" t="s">
        <v>219</v>
      </c>
      <c r="S2" s="27" t="s">
        <v>87</v>
      </c>
      <c r="T2" s="27" t="s">
        <v>89</v>
      </c>
      <c r="U2" s="27" t="s">
        <v>273</v>
      </c>
      <c r="V2" s="27" t="s">
        <v>174</v>
      </c>
      <c r="W2" s="27" t="s">
        <v>197</v>
      </c>
      <c r="X2" s="27" t="s">
        <v>30</v>
      </c>
      <c r="Y2" s="27" t="s">
        <v>189</v>
      </c>
      <c r="Z2" s="27" t="s">
        <v>244</v>
      </c>
      <c r="AA2" s="27" t="s">
        <v>181</v>
      </c>
      <c r="AB2" s="27" t="s">
        <v>92</v>
      </c>
      <c r="AC2" s="27" t="s">
        <v>193</v>
      </c>
      <c r="AD2" s="27" t="s">
        <v>177</v>
      </c>
      <c r="AE2" s="27" t="s">
        <v>136</v>
      </c>
      <c r="AF2" s="27" t="s">
        <v>143</v>
      </c>
      <c r="AG2" s="27" t="s">
        <v>202</v>
      </c>
      <c r="AH2" s="27" t="s">
        <v>194</v>
      </c>
      <c r="AI2" s="27" t="s">
        <v>95</v>
      </c>
      <c r="AJ2" s="27" t="s">
        <v>215</v>
      </c>
      <c r="AK2" s="27" t="s">
        <v>220</v>
      </c>
      <c r="AL2" s="27" t="s">
        <v>224</v>
      </c>
      <c r="AM2" s="27" t="s">
        <v>171</v>
      </c>
      <c r="AN2" s="27" t="s">
        <v>199</v>
      </c>
      <c r="AO2" s="27" t="s">
        <v>206</v>
      </c>
      <c r="AP2" s="27" t="s">
        <v>188</v>
      </c>
      <c r="AQ2" s="27" t="s">
        <v>176</v>
      </c>
      <c r="AR2" s="27" t="s">
        <v>183</v>
      </c>
      <c r="AS2" s="27" t="s">
        <v>184</v>
      </c>
      <c r="AT2" s="27" t="s">
        <v>274</v>
      </c>
      <c r="AU2" s="27" t="s">
        <v>104</v>
      </c>
      <c r="AV2" s="27" t="s">
        <v>39</v>
      </c>
      <c r="AW2" s="27" t="s">
        <v>158</v>
      </c>
      <c r="AX2" s="27" t="s">
        <v>105</v>
      </c>
      <c r="AY2" s="27" t="s">
        <v>225</v>
      </c>
      <c r="AZ2" s="27" t="s">
        <v>156</v>
      </c>
      <c r="BA2" s="27" t="s">
        <v>275</v>
      </c>
      <c r="BB2" s="27" t="s">
        <v>110</v>
      </c>
      <c r="BC2" s="27" t="s">
        <v>276</v>
      </c>
      <c r="BD2" s="27" t="s">
        <v>205</v>
      </c>
      <c r="BE2" s="27" t="s">
        <v>222</v>
      </c>
      <c r="BF2" s="27" t="s">
        <v>12</v>
      </c>
      <c r="BG2" s="27" t="s">
        <v>217</v>
      </c>
      <c r="BH2" s="27" t="s">
        <v>209</v>
      </c>
      <c r="BI2" s="27" t="s">
        <v>216</v>
      </c>
      <c r="BJ2" s="27" t="s">
        <v>144</v>
      </c>
      <c r="BK2" s="27" t="s">
        <v>145</v>
      </c>
      <c r="BL2" s="27" t="s">
        <v>180</v>
      </c>
      <c r="BM2" s="27" t="s">
        <v>150</v>
      </c>
      <c r="BN2" s="27" t="s">
        <v>191</v>
      </c>
      <c r="BO2" s="27" t="s">
        <v>151</v>
      </c>
      <c r="BP2" s="27" t="s">
        <v>160</v>
      </c>
      <c r="BQ2" s="27" t="s">
        <v>167</v>
      </c>
      <c r="BR2" s="27" t="s">
        <v>277</v>
      </c>
      <c r="BS2" s="27" t="s">
        <v>163</v>
      </c>
      <c r="BT2" s="27" t="s">
        <v>243</v>
      </c>
      <c r="BU2" s="27" t="s">
        <v>211</v>
      </c>
      <c r="BV2" s="27" t="s">
        <v>278</v>
      </c>
      <c r="BW2" s="27" t="s">
        <v>279</v>
      </c>
      <c r="BX2" s="27" t="s">
        <v>168</v>
      </c>
      <c r="BY2" s="27" t="s">
        <v>146</v>
      </c>
      <c r="BZ2" s="27" t="s">
        <v>138</v>
      </c>
      <c r="CA2" s="27" t="s">
        <v>170</v>
      </c>
      <c r="CB2" s="27" t="s">
        <v>166</v>
      </c>
      <c r="CC2" s="27" t="s">
        <v>139</v>
      </c>
      <c r="CD2" s="27" t="s">
        <v>214</v>
      </c>
      <c r="CE2" s="27" t="s">
        <v>198</v>
      </c>
      <c r="CF2" s="27" t="s">
        <v>162</v>
      </c>
      <c r="CG2" s="27" t="s">
        <v>18</v>
      </c>
      <c r="CH2" s="27" t="s">
        <v>280</v>
      </c>
      <c r="CI2" s="27" t="s">
        <v>159</v>
      </c>
      <c r="CJ2" s="27" t="s">
        <v>208</v>
      </c>
      <c r="CK2" s="27" t="s">
        <v>140</v>
      </c>
      <c r="CL2" s="27" t="s">
        <v>120</v>
      </c>
      <c r="CM2" s="27" t="s">
        <v>281</v>
      </c>
      <c r="CN2" s="27" t="s">
        <v>123</v>
      </c>
      <c r="CO2" s="27" t="s">
        <v>282</v>
      </c>
      <c r="CP2" s="27" t="s">
        <v>125</v>
      </c>
      <c r="CQ2" s="27" t="s">
        <v>126</v>
      </c>
      <c r="CR2" s="27" t="s">
        <v>192</v>
      </c>
      <c r="CS2" s="27" t="s">
        <v>127</v>
      </c>
      <c r="CT2" s="27" t="s">
        <v>141</v>
      </c>
      <c r="CU2" s="27" t="s">
        <v>195</v>
      </c>
      <c r="CV2" s="27" t="s">
        <v>190</v>
      </c>
      <c r="CW2" s="27" t="s">
        <v>128</v>
      </c>
      <c r="CX2" s="27" t="s">
        <v>169</v>
      </c>
      <c r="CY2" s="27" t="s">
        <v>155</v>
      </c>
      <c r="CZ2" s="27" t="s">
        <v>164</v>
      </c>
      <c r="DA2" s="27" t="s">
        <v>223</v>
      </c>
      <c r="DB2" s="27" t="s">
        <v>186</v>
      </c>
      <c r="DC2" s="27" t="s">
        <v>142</v>
      </c>
      <c r="DD2" s="27" t="s">
        <v>152</v>
      </c>
      <c r="DE2" s="27" t="s">
        <v>210</v>
      </c>
      <c r="DF2" s="27" t="s">
        <v>283</v>
      </c>
      <c r="DG2" s="27" t="s">
        <v>284</v>
      </c>
      <c r="DH2" s="27" t="s">
        <v>213</v>
      </c>
      <c r="DI2" s="27" t="s">
        <v>157</v>
      </c>
      <c r="DJ2" s="27" t="s">
        <v>161</v>
      </c>
      <c r="DK2" s="27" t="s">
        <v>135</v>
      </c>
      <c r="DL2" s="27" t="s">
        <v>134</v>
      </c>
    </row>
    <row r="3" spans="1:116" x14ac:dyDescent="0.25">
      <c r="A3" s="9" t="s">
        <v>38</v>
      </c>
      <c r="B3" s="9">
        <v>8189700</v>
      </c>
      <c r="C3" s="30">
        <v>42808</v>
      </c>
      <c r="D3" s="9">
        <v>64</v>
      </c>
      <c r="E3" s="9">
        <v>10</v>
      </c>
      <c r="F3" s="9">
        <v>304</v>
      </c>
      <c r="G3" s="9">
        <f>F3*D3/E3</f>
        <v>1945.6</v>
      </c>
      <c r="I3" s="9">
        <v>19</v>
      </c>
      <c r="N3" s="9">
        <v>8</v>
      </c>
      <c r="O3" s="9">
        <v>63</v>
      </c>
      <c r="U3" s="9">
        <v>1</v>
      </c>
      <c r="W3" s="9">
        <v>5</v>
      </c>
      <c r="AA3" s="9">
        <v>14</v>
      </c>
      <c r="AD3" s="9">
        <v>17</v>
      </c>
      <c r="AE3" s="9">
        <v>10</v>
      </c>
      <c r="AF3" s="9">
        <v>1</v>
      </c>
      <c r="AI3" s="9">
        <v>1</v>
      </c>
      <c r="AK3" s="9">
        <v>2</v>
      </c>
      <c r="AM3" s="9">
        <v>1</v>
      </c>
      <c r="AN3" s="9">
        <v>13</v>
      </c>
      <c r="AR3" s="9">
        <v>3</v>
      </c>
      <c r="AS3" s="9">
        <v>21</v>
      </c>
      <c r="AT3" s="9">
        <v>2</v>
      </c>
      <c r="AV3" s="9">
        <v>2</v>
      </c>
      <c r="BA3" s="9">
        <v>1</v>
      </c>
      <c r="BF3" s="9">
        <v>4</v>
      </c>
      <c r="BJ3" s="9">
        <v>1</v>
      </c>
      <c r="BL3" s="9">
        <v>3</v>
      </c>
      <c r="BS3" s="9">
        <v>1</v>
      </c>
      <c r="BT3" s="9">
        <v>2</v>
      </c>
      <c r="BV3" s="9">
        <v>20</v>
      </c>
      <c r="BZ3" s="9">
        <v>1</v>
      </c>
      <c r="CC3" s="9">
        <v>5</v>
      </c>
      <c r="CF3" s="9">
        <v>1</v>
      </c>
      <c r="CH3" s="9">
        <v>1</v>
      </c>
      <c r="CK3" s="9">
        <v>1</v>
      </c>
      <c r="CN3" s="9">
        <v>1</v>
      </c>
      <c r="CY3" s="9">
        <v>6</v>
      </c>
      <c r="CZ3" s="9">
        <v>2</v>
      </c>
      <c r="DE3" s="9">
        <v>19</v>
      </c>
    </row>
    <row r="4" spans="1:116" x14ac:dyDescent="0.25">
      <c r="A4" s="9" t="s">
        <v>33</v>
      </c>
      <c r="B4" s="9">
        <v>8068390</v>
      </c>
      <c r="C4" s="30">
        <v>42807</v>
      </c>
      <c r="D4" s="9">
        <v>64</v>
      </c>
      <c r="E4" s="9">
        <v>11</v>
      </c>
      <c r="F4" s="9">
        <v>304</v>
      </c>
      <c r="G4" s="9">
        <f t="shared" ref="G4:G15" si="0">F4*D4/E4</f>
        <v>1768.7272727272727</v>
      </c>
      <c r="H4" s="9">
        <v>1</v>
      </c>
      <c r="I4" s="9">
        <v>13</v>
      </c>
      <c r="P4" s="9">
        <v>21</v>
      </c>
      <c r="U4" s="9">
        <v>1</v>
      </c>
      <c r="Y4" s="9">
        <v>10</v>
      </c>
      <c r="AD4" s="9">
        <v>5</v>
      </c>
      <c r="AE4" s="9">
        <v>25</v>
      </c>
      <c r="AI4" s="9">
        <v>24</v>
      </c>
      <c r="AP4" s="9">
        <v>4</v>
      </c>
      <c r="BF4" s="9">
        <v>57</v>
      </c>
      <c r="CH4" s="9">
        <v>1</v>
      </c>
      <c r="CJ4" s="9">
        <v>1</v>
      </c>
      <c r="CR4" s="9">
        <v>35</v>
      </c>
      <c r="CW4" s="9">
        <v>1</v>
      </c>
    </row>
    <row r="5" spans="1:116" x14ac:dyDescent="0.25">
      <c r="A5" s="9" t="s">
        <v>70</v>
      </c>
      <c r="B5" s="9">
        <v>8115000</v>
      </c>
      <c r="C5" s="30">
        <v>42808</v>
      </c>
      <c r="D5" s="9">
        <v>32</v>
      </c>
      <c r="E5" s="9">
        <v>21</v>
      </c>
      <c r="F5" s="9">
        <v>301</v>
      </c>
      <c r="G5" s="9">
        <f t="shared" si="0"/>
        <v>458.66666666666669</v>
      </c>
      <c r="Q5" s="9">
        <v>1</v>
      </c>
      <c r="T5" s="9">
        <v>1</v>
      </c>
      <c r="V5" s="9">
        <v>3</v>
      </c>
      <c r="Y5" s="9">
        <v>5</v>
      </c>
      <c r="AE5" s="9">
        <v>7</v>
      </c>
      <c r="AP5" s="9">
        <v>61</v>
      </c>
      <c r="BF5" s="9">
        <v>16</v>
      </c>
      <c r="BN5" s="9">
        <v>1</v>
      </c>
      <c r="CH5" s="9">
        <v>3</v>
      </c>
      <c r="CO5" s="9">
        <v>2</v>
      </c>
      <c r="CR5" s="9">
        <v>109</v>
      </c>
      <c r="DE5" s="9">
        <v>4</v>
      </c>
    </row>
    <row r="6" spans="1:116" x14ac:dyDescent="0.25">
      <c r="A6" s="9" t="s">
        <v>20</v>
      </c>
      <c r="B6" s="9">
        <v>8189200</v>
      </c>
      <c r="C6" s="30">
        <v>42808</v>
      </c>
      <c r="D6" s="9">
        <v>32</v>
      </c>
      <c r="E6" s="9">
        <v>32</v>
      </c>
      <c r="F6" s="9">
        <v>211</v>
      </c>
      <c r="G6" s="9">
        <f>F6*D6/E6</f>
        <v>211</v>
      </c>
      <c r="I6" s="9">
        <v>1</v>
      </c>
      <c r="J6" s="9">
        <v>1</v>
      </c>
      <c r="K6" s="9">
        <v>1</v>
      </c>
      <c r="O6" s="9">
        <v>19</v>
      </c>
      <c r="P6" s="9">
        <v>8</v>
      </c>
      <c r="Q6" s="9">
        <v>1</v>
      </c>
      <c r="R6" s="9">
        <v>1</v>
      </c>
      <c r="V6" s="9">
        <v>1</v>
      </c>
      <c r="X6" s="9">
        <v>2</v>
      </c>
      <c r="AB6" s="9">
        <v>1</v>
      </c>
      <c r="AD6" s="9">
        <v>1</v>
      </c>
      <c r="AI6" s="9">
        <v>26</v>
      </c>
      <c r="AW6" s="9">
        <v>1</v>
      </c>
      <c r="AX6" s="9">
        <v>2</v>
      </c>
      <c r="BF6" s="9">
        <v>56</v>
      </c>
      <c r="BH6" s="9">
        <v>1</v>
      </c>
      <c r="BW6" s="9">
        <v>3</v>
      </c>
      <c r="CB6" s="9">
        <v>1</v>
      </c>
      <c r="CG6" s="9">
        <v>18</v>
      </c>
      <c r="CH6" s="9">
        <v>4</v>
      </c>
      <c r="CL6" s="9">
        <v>9</v>
      </c>
      <c r="CO6" s="9">
        <v>4</v>
      </c>
      <c r="DC6" s="9">
        <v>1</v>
      </c>
      <c r="DI6" s="9">
        <v>4</v>
      </c>
      <c r="DL6" s="9">
        <v>1</v>
      </c>
    </row>
    <row r="7" spans="1:116" x14ac:dyDescent="0.25">
      <c r="A7" s="9" t="s">
        <v>22</v>
      </c>
      <c r="B7" s="9">
        <v>8164600</v>
      </c>
      <c r="C7" s="30">
        <v>42827</v>
      </c>
      <c r="D7" s="9">
        <v>32</v>
      </c>
      <c r="E7" s="9">
        <v>32</v>
      </c>
      <c r="F7" s="9">
        <v>212</v>
      </c>
      <c r="G7" s="9">
        <f t="shared" si="0"/>
        <v>212</v>
      </c>
      <c r="K7" s="9">
        <v>3</v>
      </c>
      <c r="M7" s="9">
        <v>3</v>
      </c>
      <c r="AE7" s="9">
        <v>2</v>
      </c>
      <c r="AI7" s="9">
        <v>3</v>
      </c>
      <c r="AJ7" s="9">
        <v>1</v>
      </c>
      <c r="AK7" s="9">
        <v>1</v>
      </c>
      <c r="AL7" s="9">
        <v>1</v>
      </c>
      <c r="AP7" s="9">
        <v>49</v>
      </c>
      <c r="AT7" s="9">
        <v>1</v>
      </c>
      <c r="BF7" s="9">
        <v>8</v>
      </c>
      <c r="BU7" s="9">
        <v>1</v>
      </c>
      <c r="BV7" s="9">
        <v>2</v>
      </c>
      <c r="CH7" s="9">
        <v>7</v>
      </c>
      <c r="CP7" s="9">
        <v>1</v>
      </c>
      <c r="CW7" s="9">
        <v>1</v>
      </c>
      <c r="DF7" s="9">
        <v>7</v>
      </c>
    </row>
    <row r="8" spans="1:116" x14ac:dyDescent="0.25">
      <c r="A8" s="9" t="s">
        <v>58</v>
      </c>
      <c r="B8" s="9">
        <v>8189300</v>
      </c>
      <c r="C8" s="30">
        <v>42806</v>
      </c>
      <c r="D8" s="9">
        <v>32</v>
      </c>
      <c r="E8" s="9">
        <v>12</v>
      </c>
      <c r="F8" s="9">
        <v>317</v>
      </c>
      <c r="G8" s="9">
        <f t="shared" si="0"/>
        <v>845.33333333333337</v>
      </c>
      <c r="L8" s="9">
        <v>3</v>
      </c>
      <c r="N8" s="9">
        <v>2</v>
      </c>
      <c r="S8" s="9">
        <v>132</v>
      </c>
      <c r="U8" s="9">
        <v>23</v>
      </c>
      <c r="Y8" s="9">
        <v>1</v>
      </c>
      <c r="AC8" s="9">
        <v>11</v>
      </c>
      <c r="AO8" s="9">
        <v>1</v>
      </c>
      <c r="BF8" s="9">
        <v>69</v>
      </c>
      <c r="BG8" s="9">
        <v>1</v>
      </c>
      <c r="BH8" s="9">
        <v>1</v>
      </c>
      <c r="BI8" s="9">
        <v>1</v>
      </c>
      <c r="BK8" s="9">
        <v>1</v>
      </c>
      <c r="BV8" s="9">
        <v>1</v>
      </c>
      <c r="BX8" s="9">
        <v>1</v>
      </c>
      <c r="CH8" s="9">
        <v>8</v>
      </c>
      <c r="CJ8" s="9">
        <v>3</v>
      </c>
      <c r="CL8" s="9">
        <v>62</v>
      </c>
      <c r="CX8" s="9">
        <v>1</v>
      </c>
      <c r="DL8" s="9">
        <v>3</v>
      </c>
    </row>
    <row r="9" spans="1:116" x14ac:dyDescent="0.25">
      <c r="A9" s="9" t="s">
        <v>62</v>
      </c>
      <c r="B9" s="9">
        <v>8189500</v>
      </c>
      <c r="C9" s="30">
        <v>42827</v>
      </c>
      <c r="D9" s="9">
        <v>32</v>
      </c>
      <c r="E9" s="9">
        <v>22</v>
      </c>
      <c r="F9" s="9">
        <v>303</v>
      </c>
      <c r="G9" s="9">
        <f t="shared" si="0"/>
        <v>440.72727272727275</v>
      </c>
      <c r="M9" s="9">
        <v>1</v>
      </c>
      <c r="N9" s="9">
        <v>1</v>
      </c>
      <c r="Y9" s="9">
        <v>11</v>
      </c>
      <c r="Z9" s="9">
        <v>1</v>
      </c>
      <c r="AG9" s="9">
        <v>1</v>
      </c>
      <c r="AJ9" s="9">
        <v>4</v>
      </c>
      <c r="AK9" s="9">
        <v>1</v>
      </c>
      <c r="AS9" s="9">
        <v>1</v>
      </c>
      <c r="AT9" s="9">
        <v>5</v>
      </c>
      <c r="AU9" s="9">
        <v>13</v>
      </c>
      <c r="AY9" s="9">
        <v>2</v>
      </c>
      <c r="BE9" s="9">
        <v>1</v>
      </c>
      <c r="BF9" s="9">
        <v>52</v>
      </c>
      <c r="BM9" s="9">
        <v>1</v>
      </c>
      <c r="BN9" s="9">
        <v>11</v>
      </c>
      <c r="BP9" s="9">
        <v>1</v>
      </c>
      <c r="BR9" s="9">
        <v>1</v>
      </c>
      <c r="BV9" s="9">
        <v>3</v>
      </c>
      <c r="CC9" s="9">
        <v>1</v>
      </c>
      <c r="CH9" s="9">
        <v>119</v>
      </c>
      <c r="CI9" s="9">
        <v>1</v>
      </c>
      <c r="CJ9" s="9">
        <v>2</v>
      </c>
      <c r="CM9" s="9">
        <v>3</v>
      </c>
      <c r="CP9" s="9">
        <v>8</v>
      </c>
      <c r="CR9" s="9">
        <v>10</v>
      </c>
      <c r="CU9" s="9">
        <v>2</v>
      </c>
      <c r="DA9" s="9">
        <v>1</v>
      </c>
      <c r="DE9" s="9">
        <v>2</v>
      </c>
      <c r="DJ9" s="9">
        <v>1</v>
      </c>
      <c r="DK9" s="9">
        <v>1</v>
      </c>
    </row>
    <row r="10" spans="1:116" x14ac:dyDescent="0.25">
      <c r="A10" s="9" t="s">
        <v>35</v>
      </c>
      <c r="B10" s="9">
        <v>8211520</v>
      </c>
      <c r="C10" s="30">
        <v>42827</v>
      </c>
      <c r="D10" s="9">
        <v>32</v>
      </c>
      <c r="E10" s="9">
        <v>15</v>
      </c>
      <c r="F10" s="9">
        <v>323</v>
      </c>
      <c r="G10" s="9">
        <f t="shared" si="0"/>
        <v>689.06666666666672</v>
      </c>
      <c r="N10" s="9">
        <v>2</v>
      </c>
      <c r="V10" s="9">
        <v>3</v>
      </c>
      <c r="AE10" s="9">
        <v>6</v>
      </c>
      <c r="AJ10" s="9">
        <v>2</v>
      </c>
      <c r="BF10" s="9">
        <v>14</v>
      </c>
      <c r="BU10" s="9">
        <v>1</v>
      </c>
      <c r="CD10" s="9">
        <v>2</v>
      </c>
      <c r="CL10" s="9">
        <v>5</v>
      </c>
      <c r="CQ10" s="9">
        <v>2</v>
      </c>
      <c r="CT10" s="9">
        <v>1</v>
      </c>
      <c r="DH10" s="9">
        <v>1</v>
      </c>
    </row>
    <row r="11" spans="1:116" x14ac:dyDescent="0.25">
      <c r="A11" s="9" t="s">
        <v>10</v>
      </c>
      <c r="B11" s="9">
        <v>8068450</v>
      </c>
      <c r="C11" s="30">
        <v>42807</v>
      </c>
      <c r="D11" s="9">
        <v>32</v>
      </c>
      <c r="E11" s="9">
        <v>18</v>
      </c>
      <c r="F11" s="9">
        <v>311</v>
      </c>
      <c r="G11" s="9">
        <f t="shared" si="0"/>
        <v>552.88888888888891</v>
      </c>
      <c r="L11" s="9">
        <v>11</v>
      </c>
      <c r="N11" s="9">
        <v>5</v>
      </c>
      <c r="V11" s="9">
        <v>9</v>
      </c>
      <c r="Y11" s="9">
        <v>9</v>
      </c>
      <c r="AC11" s="9">
        <v>9</v>
      </c>
      <c r="AE11" s="9">
        <v>2</v>
      </c>
      <c r="AG11" s="9">
        <v>4</v>
      </c>
      <c r="AH11" s="9">
        <v>1</v>
      </c>
      <c r="AI11" s="9">
        <v>25</v>
      </c>
      <c r="AP11" s="9">
        <v>32</v>
      </c>
      <c r="AT11" s="9">
        <v>3</v>
      </c>
      <c r="BD11" s="9">
        <v>1</v>
      </c>
      <c r="BF11" s="9">
        <v>49</v>
      </c>
      <c r="CE11" s="9">
        <v>2</v>
      </c>
      <c r="CG11" s="9">
        <v>1</v>
      </c>
      <c r="CH11" s="9">
        <v>2</v>
      </c>
      <c r="CL11" s="9">
        <v>2</v>
      </c>
      <c r="CP11" s="9">
        <v>1</v>
      </c>
      <c r="CU11" s="9">
        <v>11</v>
      </c>
      <c r="CV11" s="9">
        <v>30</v>
      </c>
      <c r="CY11" s="9">
        <v>45</v>
      </c>
      <c r="DC11" s="9">
        <v>1</v>
      </c>
      <c r="DE11" s="9">
        <v>1</v>
      </c>
    </row>
    <row r="12" spans="1:116" x14ac:dyDescent="0.25">
      <c r="A12" s="9" t="s">
        <v>229</v>
      </c>
      <c r="B12" s="9">
        <v>8177300</v>
      </c>
      <c r="C12" s="30">
        <v>42806</v>
      </c>
      <c r="D12" s="9">
        <v>64</v>
      </c>
      <c r="E12" s="9">
        <v>64</v>
      </c>
      <c r="F12" s="9">
        <v>263</v>
      </c>
      <c r="G12" s="9">
        <f t="shared" si="0"/>
        <v>263</v>
      </c>
      <c r="I12" s="9">
        <v>2</v>
      </c>
      <c r="L12" s="9">
        <v>7</v>
      </c>
      <c r="N12" s="9">
        <v>5</v>
      </c>
      <c r="O12" s="9">
        <v>3</v>
      </c>
      <c r="V12" s="9">
        <v>21</v>
      </c>
      <c r="AD12" s="9">
        <v>2</v>
      </c>
      <c r="AE12" s="9">
        <v>10</v>
      </c>
      <c r="AI12" s="9">
        <v>5</v>
      </c>
      <c r="AP12" s="9">
        <v>49</v>
      </c>
      <c r="AQ12" s="9">
        <v>1</v>
      </c>
      <c r="AS12" s="9">
        <v>1</v>
      </c>
      <c r="BB12" s="9">
        <v>8</v>
      </c>
      <c r="BF12" s="9">
        <v>27</v>
      </c>
      <c r="BG12" s="9">
        <v>1</v>
      </c>
      <c r="BN12" s="9">
        <v>2</v>
      </c>
      <c r="BQ12" s="9">
        <v>3</v>
      </c>
      <c r="BV12" s="9">
        <v>61</v>
      </c>
      <c r="BY12" s="9">
        <v>4</v>
      </c>
      <c r="BZ12" s="9">
        <v>4</v>
      </c>
      <c r="CA12" s="9">
        <v>1</v>
      </c>
      <c r="CF12" s="9">
        <v>1</v>
      </c>
      <c r="CH12" s="9">
        <v>3</v>
      </c>
      <c r="CL12" s="9">
        <v>5</v>
      </c>
      <c r="CO12" s="9">
        <v>14</v>
      </c>
      <c r="CR12" s="9">
        <v>8</v>
      </c>
      <c r="CV12" s="9">
        <v>60</v>
      </c>
      <c r="DG12" s="9">
        <v>1</v>
      </c>
      <c r="DJ12" s="9">
        <v>4</v>
      </c>
      <c r="DK12" s="9">
        <v>1</v>
      </c>
    </row>
    <row r="13" spans="1:116" x14ac:dyDescent="0.25">
      <c r="A13" s="9" t="s">
        <v>230</v>
      </c>
      <c r="B13" s="9">
        <v>8164800</v>
      </c>
      <c r="C13" s="30">
        <v>42827</v>
      </c>
      <c r="D13" s="9">
        <v>32</v>
      </c>
      <c r="E13" s="9">
        <v>12</v>
      </c>
      <c r="F13" s="9">
        <v>316</v>
      </c>
      <c r="G13" s="9">
        <f t="shared" si="0"/>
        <v>842.66666666666663</v>
      </c>
      <c r="K13" s="9">
        <v>3</v>
      </c>
      <c r="U13" s="9">
        <v>2</v>
      </c>
      <c r="AB13" s="9">
        <v>1</v>
      </c>
      <c r="AE13" s="9">
        <v>30</v>
      </c>
      <c r="AJ13" s="9">
        <v>5</v>
      </c>
      <c r="AK13" s="9">
        <v>1</v>
      </c>
      <c r="BC13" s="9">
        <v>2</v>
      </c>
      <c r="BF13" s="9">
        <v>12</v>
      </c>
      <c r="CH13" s="9">
        <v>1</v>
      </c>
      <c r="CP13" s="9">
        <v>54</v>
      </c>
      <c r="DD13" s="9">
        <v>1</v>
      </c>
      <c r="DE13" s="9">
        <v>35</v>
      </c>
    </row>
    <row r="14" spans="1:116" x14ac:dyDescent="0.25">
      <c r="A14" s="9" t="s">
        <v>42</v>
      </c>
      <c r="B14" s="9">
        <v>8211900</v>
      </c>
      <c r="C14" s="30">
        <v>42810</v>
      </c>
      <c r="D14" s="9">
        <v>64</v>
      </c>
      <c r="E14" s="9">
        <v>11</v>
      </c>
      <c r="F14" s="9">
        <v>307</v>
      </c>
      <c r="G14" s="9">
        <f t="shared" si="0"/>
        <v>1786.1818181818182</v>
      </c>
      <c r="H14" s="9">
        <v>1</v>
      </c>
      <c r="K14" s="9">
        <v>2</v>
      </c>
      <c r="N14" s="9">
        <v>5</v>
      </c>
      <c r="W14" s="9">
        <v>1</v>
      </c>
      <c r="X14" s="9">
        <v>5</v>
      </c>
      <c r="AE14" s="9">
        <v>34</v>
      </c>
      <c r="AI14" s="9">
        <v>1</v>
      </c>
      <c r="AN14" s="9">
        <v>2</v>
      </c>
      <c r="AV14" s="9">
        <v>3</v>
      </c>
      <c r="AZ14" s="9">
        <v>1</v>
      </c>
      <c r="BF14" s="9">
        <v>2</v>
      </c>
      <c r="BO14" s="9">
        <v>1</v>
      </c>
      <c r="BV14" s="9">
        <v>30</v>
      </c>
      <c r="CE14" s="9">
        <v>1</v>
      </c>
      <c r="CG14" s="9">
        <v>1</v>
      </c>
      <c r="CH14" s="9">
        <v>2</v>
      </c>
      <c r="CP14" s="9">
        <v>21</v>
      </c>
      <c r="CY14" s="9">
        <v>11</v>
      </c>
      <c r="DB14" s="9">
        <v>1</v>
      </c>
      <c r="DE14" s="9">
        <v>5</v>
      </c>
    </row>
    <row r="15" spans="1:116" s="26" customFormat="1" x14ac:dyDescent="0.25">
      <c r="A15" s="26" t="s">
        <v>81</v>
      </c>
      <c r="B15" s="26">
        <v>8212300</v>
      </c>
      <c r="C15" s="31">
        <v>42816</v>
      </c>
      <c r="D15" s="26">
        <v>64</v>
      </c>
      <c r="E15" s="26">
        <v>6</v>
      </c>
      <c r="F15" s="26">
        <v>310</v>
      </c>
      <c r="G15" s="28">
        <f t="shared" si="0"/>
        <v>3306.6666666666665</v>
      </c>
      <c r="K15" s="26">
        <v>1</v>
      </c>
      <c r="S15" s="26">
        <v>1</v>
      </c>
      <c r="U15" s="26">
        <v>33</v>
      </c>
      <c r="AB15" s="26">
        <v>1</v>
      </c>
      <c r="AU15" s="26">
        <v>17</v>
      </c>
      <c r="BV15" s="26">
        <v>256</v>
      </c>
      <c r="CS15" s="26">
        <v>2</v>
      </c>
      <c r="CW15" s="26">
        <v>1</v>
      </c>
    </row>
    <row r="17" spans="1:116" x14ac:dyDescent="0.25">
      <c r="C17" s="9" t="s">
        <v>291</v>
      </c>
    </row>
    <row r="18" spans="1:116" s="33" customFormat="1" x14ac:dyDescent="0.25">
      <c r="A18" s="32" t="s">
        <v>257</v>
      </c>
      <c r="B18" s="32" t="s">
        <v>289</v>
      </c>
      <c r="C18" s="32" t="s">
        <v>260</v>
      </c>
      <c r="D18" s="32" t="s">
        <v>262</v>
      </c>
      <c r="E18" s="32" t="s">
        <v>287</v>
      </c>
      <c r="F18" s="32" t="s">
        <v>288</v>
      </c>
      <c r="G18" s="32" t="s">
        <v>290</v>
      </c>
      <c r="H18" s="32" t="s">
        <v>272</v>
      </c>
      <c r="I18" s="32" t="s">
        <v>178</v>
      </c>
      <c r="J18" s="32" t="s">
        <v>187</v>
      </c>
      <c r="K18" s="32" t="s">
        <v>83</v>
      </c>
      <c r="L18" s="32" t="s">
        <v>201</v>
      </c>
      <c r="M18" s="32" t="s">
        <v>221</v>
      </c>
      <c r="N18" s="32" t="s">
        <v>200</v>
      </c>
      <c r="O18" s="32" t="s">
        <v>182</v>
      </c>
      <c r="P18" s="32" t="s">
        <v>179</v>
      </c>
      <c r="Q18" s="32" t="s">
        <v>165</v>
      </c>
      <c r="R18" s="32" t="s">
        <v>219</v>
      </c>
      <c r="S18" s="32" t="s">
        <v>87</v>
      </c>
      <c r="T18" s="32" t="s">
        <v>89</v>
      </c>
      <c r="U18" s="32" t="s">
        <v>273</v>
      </c>
      <c r="V18" s="32" t="s">
        <v>174</v>
      </c>
      <c r="W18" s="32" t="s">
        <v>197</v>
      </c>
      <c r="X18" s="32" t="s">
        <v>30</v>
      </c>
      <c r="Y18" s="32" t="s">
        <v>189</v>
      </c>
      <c r="Z18" s="32" t="s">
        <v>244</v>
      </c>
      <c r="AA18" s="32" t="s">
        <v>181</v>
      </c>
      <c r="AB18" s="32" t="s">
        <v>92</v>
      </c>
      <c r="AC18" s="32" t="s">
        <v>193</v>
      </c>
      <c r="AD18" s="32" t="s">
        <v>177</v>
      </c>
      <c r="AE18" s="32" t="s">
        <v>136</v>
      </c>
      <c r="AF18" s="32" t="s">
        <v>143</v>
      </c>
      <c r="AG18" s="32" t="s">
        <v>202</v>
      </c>
      <c r="AH18" s="32" t="s">
        <v>194</v>
      </c>
      <c r="AI18" s="32" t="s">
        <v>95</v>
      </c>
      <c r="AJ18" s="32" t="s">
        <v>215</v>
      </c>
      <c r="AK18" s="32" t="s">
        <v>220</v>
      </c>
      <c r="AL18" s="32" t="s">
        <v>224</v>
      </c>
      <c r="AM18" s="32" t="s">
        <v>171</v>
      </c>
      <c r="AN18" s="32" t="s">
        <v>199</v>
      </c>
      <c r="AO18" s="32" t="s">
        <v>206</v>
      </c>
      <c r="AP18" s="32" t="s">
        <v>188</v>
      </c>
      <c r="AQ18" s="32" t="s">
        <v>176</v>
      </c>
      <c r="AR18" s="32" t="s">
        <v>183</v>
      </c>
      <c r="AS18" s="32" t="s">
        <v>184</v>
      </c>
      <c r="AT18" s="32" t="s">
        <v>274</v>
      </c>
      <c r="AU18" s="32" t="s">
        <v>104</v>
      </c>
      <c r="AV18" s="32" t="s">
        <v>39</v>
      </c>
      <c r="AW18" s="32" t="s">
        <v>158</v>
      </c>
      <c r="AX18" s="32" t="s">
        <v>105</v>
      </c>
      <c r="AY18" s="32" t="s">
        <v>225</v>
      </c>
      <c r="AZ18" s="32" t="s">
        <v>156</v>
      </c>
      <c r="BA18" s="32" t="s">
        <v>275</v>
      </c>
      <c r="BB18" s="32" t="s">
        <v>110</v>
      </c>
      <c r="BC18" s="32" t="s">
        <v>276</v>
      </c>
      <c r="BD18" s="32" t="s">
        <v>205</v>
      </c>
      <c r="BE18" s="32" t="s">
        <v>222</v>
      </c>
      <c r="BF18" s="32" t="s">
        <v>12</v>
      </c>
      <c r="BG18" s="32" t="s">
        <v>217</v>
      </c>
      <c r="BH18" s="32" t="s">
        <v>209</v>
      </c>
      <c r="BI18" s="32" t="s">
        <v>216</v>
      </c>
      <c r="BJ18" s="32" t="s">
        <v>144</v>
      </c>
      <c r="BK18" s="32" t="s">
        <v>145</v>
      </c>
      <c r="BL18" s="32" t="s">
        <v>180</v>
      </c>
      <c r="BM18" s="32" t="s">
        <v>150</v>
      </c>
      <c r="BN18" s="32" t="s">
        <v>191</v>
      </c>
      <c r="BO18" s="32" t="s">
        <v>151</v>
      </c>
      <c r="BP18" s="32" t="s">
        <v>160</v>
      </c>
      <c r="BQ18" s="32" t="s">
        <v>167</v>
      </c>
      <c r="BR18" s="32" t="s">
        <v>277</v>
      </c>
      <c r="BS18" s="32" t="s">
        <v>163</v>
      </c>
      <c r="BT18" s="32" t="s">
        <v>243</v>
      </c>
      <c r="BU18" s="32" t="s">
        <v>211</v>
      </c>
      <c r="BV18" s="32" t="s">
        <v>278</v>
      </c>
      <c r="BW18" s="32" t="s">
        <v>279</v>
      </c>
      <c r="BX18" s="32" t="s">
        <v>168</v>
      </c>
      <c r="BY18" s="32" t="s">
        <v>146</v>
      </c>
      <c r="BZ18" s="32" t="s">
        <v>138</v>
      </c>
      <c r="CA18" s="32" t="s">
        <v>170</v>
      </c>
      <c r="CB18" s="32" t="s">
        <v>166</v>
      </c>
      <c r="CC18" s="32" t="s">
        <v>139</v>
      </c>
      <c r="CD18" s="32" t="s">
        <v>214</v>
      </c>
      <c r="CE18" s="32" t="s">
        <v>198</v>
      </c>
      <c r="CF18" s="32" t="s">
        <v>162</v>
      </c>
      <c r="CG18" s="32" t="s">
        <v>18</v>
      </c>
      <c r="CH18" s="32" t="s">
        <v>280</v>
      </c>
      <c r="CI18" s="32" t="s">
        <v>159</v>
      </c>
      <c r="CJ18" s="32" t="s">
        <v>208</v>
      </c>
      <c r="CK18" s="32" t="s">
        <v>140</v>
      </c>
      <c r="CL18" s="32" t="s">
        <v>120</v>
      </c>
      <c r="CM18" s="32" t="s">
        <v>281</v>
      </c>
      <c r="CN18" s="32" t="s">
        <v>123</v>
      </c>
      <c r="CO18" s="32" t="s">
        <v>282</v>
      </c>
      <c r="CP18" s="32" t="s">
        <v>125</v>
      </c>
      <c r="CQ18" s="32" t="s">
        <v>126</v>
      </c>
      <c r="CR18" s="32" t="s">
        <v>192</v>
      </c>
      <c r="CS18" s="32" t="s">
        <v>127</v>
      </c>
      <c r="CT18" s="32" t="s">
        <v>141</v>
      </c>
      <c r="CU18" s="32" t="s">
        <v>195</v>
      </c>
      <c r="CV18" s="32" t="s">
        <v>190</v>
      </c>
      <c r="CW18" s="32" t="s">
        <v>128</v>
      </c>
      <c r="CX18" s="32" t="s">
        <v>169</v>
      </c>
      <c r="CY18" s="32" t="s">
        <v>155</v>
      </c>
      <c r="CZ18" s="32" t="s">
        <v>164</v>
      </c>
      <c r="DA18" s="32" t="s">
        <v>223</v>
      </c>
      <c r="DB18" s="32" t="s">
        <v>186</v>
      </c>
      <c r="DC18" s="32" t="s">
        <v>142</v>
      </c>
      <c r="DD18" s="32" t="s">
        <v>152</v>
      </c>
      <c r="DE18" s="32" t="s">
        <v>210</v>
      </c>
      <c r="DF18" s="32" t="s">
        <v>283</v>
      </c>
      <c r="DG18" s="32" t="s">
        <v>284</v>
      </c>
      <c r="DH18" s="32" t="s">
        <v>213</v>
      </c>
      <c r="DI18" s="32" t="s">
        <v>157</v>
      </c>
      <c r="DJ18" s="32" t="s">
        <v>161</v>
      </c>
      <c r="DK18" s="32" t="s">
        <v>135</v>
      </c>
      <c r="DL18" s="32" t="s">
        <v>134</v>
      </c>
    </row>
    <row r="19" spans="1:116" x14ac:dyDescent="0.25">
      <c r="A19" s="9" t="s">
        <v>38</v>
      </c>
      <c r="B19" s="9">
        <v>8189700</v>
      </c>
      <c r="C19" s="30">
        <v>42808</v>
      </c>
      <c r="D19" s="9">
        <v>64</v>
      </c>
      <c r="E19" s="9">
        <v>10</v>
      </c>
      <c r="F19" s="9">
        <v>304</v>
      </c>
      <c r="G19" s="9">
        <v>1945.6</v>
      </c>
      <c r="H19" s="9">
        <f t="shared" ref="H19:AM19" si="1">H3/$F3*$G3</f>
        <v>0</v>
      </c>
      <c r="I19" s="9">
        <f t="shared" si="1"/>
        <v>121.6</v>
      </c>
      <c r="J19" s="9">
        <f t="shared" si="1"/>
        <v>0</v>
      </c>
      <c r="K19" s="9">
        <f t="shared" si="1"/>
        <v>0</v>
      </c>
      <c r="L19" s="9">
        <f t="shared" si="1"/>
        <v>0</v>
      </c>
      <c r="M19" s="9">
        <f t="shared" si="1"/>
        <v>0</v>
      </c>
      <c r="N19" s="9">
        <f t="shared" si="1"/>
        <v>51.199999999999996</v>
      </c>
      <c r="O19" s="9">
        <f t="shared" si="1"/>
        <v>403.2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6.3999999999999995</v>
      </c>
      <c r="V19" s="9">
        <f t="shared" si="1"/>
        <v>0</v>
      </c>
      <c r="W19" s="9">
        <f t="shared" si="1"/>
        <v>31.999999999999996</v>
      </c>
      <c r="X19" s="9">
        <f t="shared" si="1"/>
        <v>0</v>
      </c>
      <c r="Y19" s="9">
        <f t="shared" si="1"/>
        <v>0</v>
      </c>
      <c r="Z19" s="9">
        <f t="shared" si="1"/>
        <v>0</v>
      </c>
      <c r="AA19" s="9">
        <f t="shared" si="1"/>
        <v>89.6</v>
      </c>
      <c r="AB19" s="9">
        <f t="shared" si="1"/>
        <v>0</v>
      </c>
      <c r="AC19" s="9">
        <f t="shared" si="1"/>
        <v>0</v>
      </c>
      <c r="AD19" s="9">
        <f t="shared" si="1"/>
        <v>108.8</v>
      </c>
      <c r="AE19" s="9">
        <f t="shared" si="1"/>
        <v>63.999999999999993</v>
      </c>
      <c r="AF19" s="9">
        <f t="shared" si="1"/>
        <v>6.3999999999999995</v>
      </c>
      <c r="AG19" s="9">
        <f t="shared" si="1"/>
        <v>0</v>
      </c>
      <c r="AH19" s="9">
        <f t="shared" si="1"/>
        <v>0</v>
      </c>
      <c r="AI19" s="9">
        <f t="shared" si="1"/>
        <v>6.3999999999999995</v>
      </c>
      <c r="AJ19" s="9">
        <f t="shared" si="1"/>
        <v>0</v>
      </c>
      <c r="AK19" s="9">
        <f t="shared" si="1"/>
        <v>12.799999999999999</v>
      </c>
      <c r="AL19" s="9">
        <f t="shared" si="1"/>
        <v>0</v>
      </c>
      <c r="AM19" s="9">
        <f t="shared" si="1"/>
        <v>6.3999999999999995</v>
      </c>
      <c r="AN19" s="9">
        <f t="shared" ref="AN19:BS19" si="2">AN3/$F3*$G3</f>
        <v>83.2</v>
      </c>
      <c r="AO19" s="9">
        <f t="shared" si="2"/>
        <v>0</v>
      </c>
      <c r="AP19" s="9">
        <f t="shared" si="2"/>
        <v>0</v>
      </c>
      <c r="AQ19" s="9">
        <f t="shared" si="2"/>
        <v>0</v>
      </c>
      <c r="AR19" s="9">
        <f t="shared" si="2"/>
        <v>19.2</v>
      </c>
      <c r="AS19" s="9">
        <f t="shared" si="2"/>
        <v>134.4</v>
      </c>
      <c r="AT19" s="9">
        <f t="shared" si="2"/>
        <v>12.799999999999999</v>
      </c>
      <c r="AU19" s="9">
        <f t="shared" si="2"/>
        <v>0</v>
      </c>
      <c r="AV19" s="9">
        <f t="shared" si="2"/>
        <v>12.799999999999999</v>
      </c>
      <c r="AW19" s="9">
        <f t="shared" si="2"/>
        <v>0</v>
      </c>
      <c r="AX19" s="9">
        <f t="shared" si="2"/>
        <v>0</v>
      </c>
      <c r="AY19" s="9">
        <f t="shared" si="2"/>
        <v>0</v>
      </c>
      <c r="AZ19" s="9">
        <f t="shared" si="2"/>
        <v>0</v>
      </c>
      <c r="BA19" s="9">
        <f t="shared" si="2"/>
        <v>6.3999999999999995</v>
      </c>
      <c r="BB19" s="9">
        <f t="shared" si="2"/>
        <v>0</v>
      </c>
      <c r="BC19" s="9">
        <f t="shared" si="2"/>
        <v>0</v>
      </c>
      <c r="BD19" s="9">
        <f t="shared" si="2"/>
        <v>0</v>
      </c>
      <c r="BE19" s="9">
        <f t="shared" si="2"/>
        <v>0</v>
      </c>
      <c r="BF19" s="9">
        <f t="shared" si="2"/>
        <v>25.599999999999998</v>
      </c>
      <c r="BG19" s="9">
        <f t="shared" si="2"/>
        <v>0</v>
      </c>
      <c r="BH19" s="9">
        <f t="shared" si="2"/>
        <v>0</v>
      </c>
      <c r="BI19" s="9">
        <f t="shared" si="2"/>
        <v>0</v>
      </c>
      <c r="BJ19" s="9">
        <f t="shared" si="2"/>
        <v>6.3999999999999995</v>
      </c>
      <c r="BK19" s="9">
        <f t="shared" si="2"/>
        <v>0</v>
      </c>
      <c r="BL19" s="9">
        <f t="shared" si="2"/>
        <v>19.2</v>
      </c>
      <c r="BM19" s="9">
        <f t="shared" si="2"/>
        <v>0</v>
      </c>
      <c r="BN19" s="9">
        <f t="shared" si="2"/>
        <v>0</v>
      </c>
      <c r="BO19" s="9">
        <f t="shared" si="2"/>
        <v>0</v>
      </c>
      <c r="BP19" s="9">
        <f t="shared" si="2"/>
        <v>0</v>
      </c>
      <c r="BQ19" s="9">
        <f t="shared" si="2"/>
        <v>0</v>
      </c>
      <c r="BR19" s="9">
        <f t="shared" si="2"/>
        <v>0</v>
      </c>
      <c r="BS19" s="9">
        <f t="shared" si="2"/>
        <v>6.3999999999999995</v>
      </c>
      <c r="BT19" s="9">
        <f t="shared" ref="BT19:CY19" si="3">BT3/$F3*$G3</f>
        <v>12.799999999999999</v>
      </c>
      <c r="BU19" s="9">
        <f t="shared" si="3"/>
        <v>0</v>
      </c>
      <c r="BV19" s="9">
        <f t="shared" si="3"/>
        <v>127.99999999999999</v>
      </c>
      <c r="BW19" s="9">
        <f t="shared" si="3"/>
        <v>0</v>
      </c>
      <c r="BX19" s="9">
        <f t="shared" si="3"/>
        <v>0</v>
      </c>
      <c r="BY19" s="9">
        <f t="shared" si="3"/>
        <v>0</v>
      </c>
      <c r="BZ19" s="9">
        <f t="shared" si="3"/>
        <v>6.3999999999999995</v>
      </c>
      <c r="CA19" s="9">
        <f t="shared" si="3"/>
        <v>0</v>
      </c>
      <c r="CB19" s="9">
        <f t="shared" si="3"/>
        <v>0</v>
      </c>
      <c r="CC19" s="9">
        <f t="shared" si="3"/>
        <v>31.999999999999996</v>
      </c>
      <c r="CD19" s="9">
        <f t="shared" si="3"/>
        <v>0</v>
      </c>
      <c r="CE19" s="9">
        <f t="shared" si="3"/>
        <v>0</v>
      </c>
      <c r="CF19" s="9">
        <f t="shared" si="3"/>
        <v>6.3999999999999995</v>
      </c>
      <c r="CG19" s="9">
        <f t="shared" si="3"/>
        <v>0</v>
      </c>
      <c r="CH19" s="9">
        <f t="shared" si="3"/>
        <v>6.3999999999999995</v>
      </c>
      <c r="CI19" s="9">
        <f t="shared" si="3"/>
        <v>0</v>
      </c>
      <c r="CJ19" s="9">
        <f t="shared" si="3"/>
        <v>0</v>
      </c>
      <c r="CK19" s="9">
        <f t="shared" si="3"/>
        <v>6.3999999999999995</v>
      </c>
      <c r="CL19" s="9">
        <f t="shared" si="3"/>
        <v>0</v>
      </c>
      <c r="CM19" s="9">
        <f t="shared" si="3"/>
        <v>0</v>
      </c>
      <c r="CN19" s="9">
        <f t="shared" si="3"/>
        <v>6.3999999999999995</v>
      </c>
      <c r="CO19" s="9">
        <f t="shared" si="3"/>
        <v>0</v>
      </c>
      <c r="CP19" s="9">
        <f t="shared" si="3"/>
        <v>0</v>
      </c>
      <c r="CQ19" s="9">
        <f t="shared" si="3"/>
        <v>0</v>
      </c>
      <c r="CR19" s="9">
        <f t="shared" si="3"/>
        <v>0</v>
      </c>
      <c r="CS19" s="9">
        <f t="shared" si="3"/>
        <v>0</v>
      </c>
      <c r="CT19" s="9">
        <f t="shared" si="3"/>
        <v>0</v>
      </c>
      <c r="CU19" s="9">
        <f t="shared" si="3"/>
        <v>0</v>
      </c>
      <c r="CV19" s="9">
        <f t="shared" si="3"/>
        <v>0</v>
      </c>
      <c r="CW19" s="9">
        <f t="shared" si="3"/>
        <v>0</v>
      </c>
      <c r="CX19" s="9">
        <f t="shared" si="3"/>
        <v>0</v>
      </c>
      <c r="CY19" s="9">
        <f t="shared" si="3"/>
        <v>38.4</v>
      </c>
      <c r="CZ19" s="9">
        <f t="shared" ref="CZ19:DL19" si="4">CZ3/$F3*$G3</f>
        <v>12.799999999999999</v>
      </c>
      <c r="DA19" s="9">
        <f t="shared" si="4"/>
        <v>0</v>
      </c>
      <c r="DB19" s="9">
        <f t="shared" si="4"/>
        <v>0</v>
      </c>
      <c r="DC19" s="9">
        <f t="shared" si="4"/>
        <v>0</v>
      </c>
      <c r="DD19" s="9">
        <f t="shared" si="4"/>
        <v>0</v>
      </c>
      <c r="DE19" s="9">
        <f t="shared" si="4"/>
        <v>121.6</v>
      </c>
      <c r="DF19" s="9">
        <f t="shared" si="4"/>
        <v>0</v>
      </c>
      <c r="DG19" s="9">
        <f t="shared" si="4"/>
        <v>0</v>
      </c>
      <c r="DH19" s="9">
        <f t="shared" si="4"/>
        <v>0</v>
      </c>
      <c r="DI19" s="9">
        <f t="shared" si="4"/>
        <v>0</v>
      </c>
      <c r="DJ19" s="9">
        <f t="shared" si="4"/>
        <v>0</v>
      </c>
      <c r="DK19" s="9">
        <f t="shared" si="4"/>
        <v>0</v>
      </c>
      <c r="DL19" s="9">
        <f t="shared" si="4"/>
        <v>0</v>
      </c>
    </row>
    <row r="20" spans="1:116" x14ac:dyDescent="0.25">
      <c r="A20" s="9" t="s">
        <v>33</v>
      </c>
      <c r="B20" s="9">
        <v>8068390</v>
      </c>
      <c r="C20" s="30">
        <v>42807</v>
      </c>
      <c r="D20" s="9">
        <v>64</v>
      </c>
      <c r="E20" s="9">
        <v>11</v>
      </c>
      <c r="F20" s="9">
        <v>304</v>
      </c>
      <c r="G20" s="9">
        <v>1768.7272727272727</v>
      </c>
      <c r="H20" s="9">
        <f t="shared" ref="H20:AM20" si="5">H4/$F4*$G4</f>
        <v>5.8181818181818183</v>
      </c>
      <c r="I20" s="9">
        <f t="shared" si="5"/>
        <v>75.63636363636364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122.1818181818182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0</v>
      </c>
      <c r="U20" s="9">
        <f t="shared" si="5"/>
        <v>5.8181818181818183</v>
      </c>
      <c r="V20" s="9">
        <f t="shared" si="5"/>
        <v>0</v>
      </c>
      <c r="W20" s="9">
        <f t="shared" si="5"/>
        <v>0</v>
      </c>
      <c r="X20" s="9">
        <f t="shared" si="5"/>
        <v>0</v>
      </c>
      <c r="Y20" s="9">
        <f t="shared" si="5"/>
        <v>58.18181818181818</v>
      </c>
      <c r="Z20" s="9">
        <f t="shared" si="5"/>
        <v>0</v>
      </c>
      <c r="AA20" s="9">
        <f t="shared" si="5"/>
        <v>0</v>
      </c>
      <c r="AB20" s="9">
        <f t="shared" si="5"/>
        <v>0</v>
      </c>
      <c r="AC20" s="9">
        <f t="shared" si="5"/>
        <v>0</v>
      </c>
      <c r="AD20" s="9">
        <f t="shared" si="5"/>
        <v>29.09090909090909</v>
      </c>
      <c r="AE20" s="9">
        <f t="shared" si="5"/>
        <v>145.45454545454547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139.63636363636363</v>
      </c>
      <c r="AJ20" s="9">
        <f t="shared" si="5"/>
        <v>0</v>
      </c>
      <c r="AK20" s="9">
        <f t="shared" si="5"/>
        <v>0</v>
      </c>
      <c r="AL20" s="9">
        <f t="shared" si="5"/>
        <v>0</v>
      </c>
      <c r="AM20" s="9">
        <f t="shared" si="5"/>
        <v>0</v>
      </c>
      <c r="AN20" s="9">
        <f t="shared" ref="AN20:BS20" si="6">AN4/$F4*$G4</f>
        <v>0</v>
      </c>
      <c r="AO20" s="9">
        <f t="shared" si="6"/>
        <v>0</v>
      </c>
      <c r="AP20" s="9">
        <f t="shared" si="6"/>
        <v>23.272727272727273</v>
      </c>
      <c r="AQ20" s="9">
        <f t="shared" si="6"/>
        <v>0</v>
      </c>
      <c r="AR20" s="9">
        <f t="shared" si="6"/>
        <v>0</v>
      </c>
      <c r="AS20" s="9">
        <f t="shared" si="6"/>
        <v>0</v>
      </c>
      <c r="AT20" s="9">
        <f t="shared" si="6"/>
        <v>0</v>
      </c>
      <c r="AU20" s="9">
        <f t="shared" si="6"/>
        <v>0</v>
      </c>
      <c r="AV20" s="9">
        <f t="shared" si="6"/>
        <v>0</v>
      </c>
      <c r="AW20" s="9">
        <f t="shared" si="6"/>
        <v>0</v>
      </c>
      <c r="AX20" s="9">
        <f t="shared" si="6"/>
        <v>0</v>
      </c>
      <c r="AY20" s="9">
        <f t="shared" si="6"/>
        <v>0</v>
      </c>
      <c r="AZ20" s="9">
        <f t="shared" si="6"/>
        <v>0</v>
      </c>
      <c r="BA20" s="9">
        <f t="shared" si="6"/>
        <v>0</v>
      </c>
      <c r="BB20" s="9">
        <f t="shared" si="6"/>
        <v>0</v>
      </c>
      <c r="BC20" s="9">
        <f t="shared" si="6"/>
        <v>0</v>
      </c>
      <c r="BD20" s="9">
        <f t="shared" si="6"/>
        <v>0</v>
      </c>
      <c r="BE20" s="9">
        <f t="shared" si="6"/>
        <v>0</v>
      </c>
      <c r="BF20" s="9">
        <f t="shared" si="6"/>
        <v>331.63636363636363</v>
      </c>
      <c r="BG20" s="9">
        <f t="shared" si="6"/>
        <v>0</v>
      </c>
      <c r="BH20" s="9">
        <f t="shared" si="6"/>
        <v>0</v>
      </c>
      <c r="BI20" s="9">
        <f t="shared" si="6"/>
        <v>0</v>
      </c>
      <c r="BJ20" s="9">
        <f t="shared" si="6"/>
        <v>0</v>
      </c>
      <c r="BK20" s="9">
        <f t="shared" si="6"/>
        <v>0</v>
      </c>
      <c r="BL20" s="9">
        <f t="shared" si="6"/>
        <v>0</v>
      </c>
      <c r="BM20" s="9">
        <f t="shared" si="6"/>
        <v>0</v>
      </c>
      <c r="BN20" s="9">
        <f t="shared" si="6"/>
        <v>0</v>
      </c>
      <c r="BO20" s="9">
        <f t="shared" si="6"/>
        <v>0</v>
      </c>
      <c r="BP20" s="9">
        <f t="shared" si="6"/>
        <v>0</v>
      </c>
      <c r="BQ20" s="9">
        <f t="shared" si="6"/>
        <v>0</v>
      </c>
      <c r="BR20" s="9">
        <f t="shared" si="6"/>
        <v>0</v>
      </c>
      <c r="BS20" s="9">
        <f t="shared" si="6"/>
        <v>0</v>
      </c>
      <c r="BT20" s="9">
        <f t="shared" ref="BT20:CY20" si="7">BT4/$F4*$G4</f>
        <v>0</v>
      </c>
      <c r="BU20" s="9">
        <f t="shared" si="7"/>
        <v>0</v>
      </c>
      <c r="BV20" s="9">
        <f t="shared" si="7"/>
        <v>0</v>
      </c>
      <c r="BW20" s="9">
        <f t="shared" si="7"/>
        <v>0</v>
      </c>
      <c r="BX20" s="9">
        <f t="shared" si="7"/>
        <v>0</v>
      </c>
      <c r="BY20" s="9">
        <f t="shared" si="7"/>
        <v>0</v>
      </c>
      <c r="BZ20" s="9">
        <f t="shared" si="7"/>
        <v>0</v>
      </c>
      <c r="CA20" s="9">
        <f t="shared" si="7"/>
        <v>0</v>
      </c>
      <c r="CB20" s="9">
        <f t="shared" si="7"/>
        <v>0</v>
      </c>
      <c r="CC20" s="9">
        <f t="shared" si="7"/>
        <v>0</v>
      </c>
      <c r="CD20" s="9">
        <f t="shared" si="7"/>
        <v>0</v>
      </c>
      <c r="CE20" s="9">
        <f t="shared" si="7"/>
        <v>0</v>
      </c>
      <c r="CF20" s="9">
        <f t="shared" si="7"/>
        <v>0</v>
      </c>
      <c r="CG20" s="9">
        <f t="shared" si="7"/>
        <v>0</v>
      </c>
      <c r="CH20" s="9">
        <f t="shared" si="7"/>
        <v>5.8181818181818183</v>
      </c>
      <c r="CI20" s="9">
        <f t="shared" si="7"/>
        <v>0</v>
      </c>
      <c r="CJ20" s="9">
        <f t="shared" si="7"/>
        <v>5.8181818181818183</v>
      </c>
      <c r="CK20" s="9">
        <f t="shared" si="7"/>
        <v>0</v>
      </c>
      <c r="CL20" s="9">
        <f t="shared" si="7"/>
        <v>0</v>
      </c>
      <c r="CM20" s="9">
        <f t="shared" si="7"/>
        <v>0</v>
      </c>
      <c r="CN20" s="9">
        <f t="shared" si="7"/>
        <v>0</v>
      </c>
      <c r="CO20" s="9">
        <f t="shared" si="7"/>
        <v>0</v>
      </c>
      <c r="CP20" s="9">
        <f t="shared" si="7"/>
        <v>0</v>
      </c>
      <c r="CQ20" s="9">
        <f t="shared" si="7"/>
        <v>0</v>
      </c>
      <c r="CR20" s="9">
        <f t="shared" si="7"/>
        <v>203.63636363636363</v>
      </c>
      <c r="CS20" s="9">
        <f t="shared" si="7"/>
        <v>0</v>
      </c>
      <c r="CT20" s="9">
        <f t="shared" si="7"/>
        <v>0</v>
      </c>
      <c r="CU20" s="9">
        <f t="shared" si="7"/>
        <v>0</v>
      </c>
      <c r="CV20" s="9">
        <f t="shared" si="7"/>
        <v>0</v>
      </c>
      <c r="CW20" s="9">
        <f t="shared" si="7"/>
        <v>5.8181818181818183</v>
      </c>
      <c r="CX20" s="9">
        <f t="shared" si="7"/>
        <v>0</v>
      </c>
      <c r="CY20" s="9">
        <f t="shared" si="7"/>
        <v>0</v>
      </c>
      <c r="CZ20" s="9">
        <f t="shared" ref="CZ20:DL20" si="8">CZ4/$F4*$G4</f>
        <v>0</v>
      </c>
      <c r="DA20" s="9">
        <f t="shared" si="8"/>
        <v>0</v>
      </c>
      <c r="DB20" s="9">
        <f t="shared" si="8"/>
        <v>0</v>
      </c>
      <c r="DC20" s="9">
        <f t="shared" si="8"/>
        <v>0</v>
      </c>
      <c r="DD20" s="9">
        <f t="shared" si="8"/>
        <v>0</v>
      </c>
      <c r="DE20" s="9">
        <f t="shared" si="8"/>
        <v>0</v>
      </c>
      <c r="DF20" s="9">
        <f t="shared" si="8"/>
        <v>0</v>
      </c>
      <c r="DG20" s="9">
        <f t="shared" si="8"/>
        <v>0</v>
      </c>
      <c r="DH20" s="9">
        <f t="shared" si="8"/>
        <v>0</v>
      </c>
      <c r="DI20" s="9">
        <f t="shared" si="8"/>
        <v>0</v>
      </c>
      <c r="DJ20" s="9">
        <f t="shared" si="8"/>
        <v>0</v>
      </c>
      <c r="DK20" s="9">
        <f t="shared" si="8"/>
        <v>0</v>
      </c>
      <c r="DL20" s="9">
        <f t="shared" si="8"/>
        <v>0</v>
      </c>
    </row>
    <row r="21" spans="1:116" x14ac:dyDescent="0.25">
      <c r="A21" s="9" t="s">
        <v>70</v>
      </c>
      <c r="B21" s="9">
        <v>8115000</v>
      </c>
      <c r="C21" s="30">
        <v>42808</v>
      </c>
      <c r="D21" s="9">
        <v>32</v>
      </c>
      <c r="E21" s="9">
        <v>21</v>
      </c>
      <c r="F21" s="9">
        <v>301</v>
      </c>
      <c r="G21" s="9">
        <v>458.66666666666669</v>
      </c>
      <c r="H21" s="9">
        <f t="shared" ref="H21:AM21" si="9">H5/$F5*$G5</f>
        <v>0</v>
      </c>
      <c r="I21" s="9">
        <f t="shared" si="9"/>
        <v>0</v>
      </c>
      <c r="J21" s="9">
        <f t="shared" si="9"/>
        <v>0</v>
      </c>
      <c r="K21" s="9">
        <f t="shared" si="9"/>
        <v>0</v>
      </c>
      <c r="L21" s="9">
        <f t="shared" si="9"/>
        <v>0</v>
      </c>
      <c r="M21" s="9">
        <f t="shared" si="9"/>
        <v>0</v>
      </c>
      <c r="N21" s="9">
        <f t="shared" si="9"/>
        <v>0</v>
      </c>
      <c r="O21" s="9">
        <f t="shared" si="9"/>
        <v>0</v>
      </c>
      <c r="P21" s="9">
        <f t="shared" si="9"/>
        <v>0</v>
      </c>
      <c r="Q21" s="9">
        <f t="shared" si="9"/>
        <v>1.5238095238095239</v>
      </c>
      <c r="R21" s="9">
        <f t="shared" si="9"/>
        <v>0</v>
      </c>
      <c r="S21" s="9">
        <f t="shared" si="9"/>
        <v>0</v>
      </c>
      <c r="T21" s="9">
        <f t="shared" si="9"/>
        <v>1.5238095238095239</v>
      </c>
      <c r="U21" s="9">
        <f t="shared" si="9"/>
        <v>0</v>
      </c>
      <c r="V21" s="9">
        <f t="shared" si="9"/>
        <v>4.5714285714285712</v>
      </c>
      <c r="W21" s="9">
        <f t="shared" si="9"/>
        <v>0</v>
      </c>
      <c r="X21" s="9">
        <f t="shared" si="9"/>
        <v>0</v>
      </c>
      <c r="Y21" s="9">
        <f t="shared" si="9"/>
        <v>7.6190476190476195</v>
      </c>
      <c r="Z21" s="9">
        <f t="shared" si="9"/>
        <v>0</v>
      </c>
      <c r="AA21" s="9">
        <f t="shared" si="9"/>
        <v>0</v>
      </c>
      <c r="AB21" s="9">
        <f t="shared" si="9"/>
        <v>0</v>
      </c>
      <c r="AC21" s="9">
        <f t="shared" si="9"/>
        <v>0</v>
      </c>
      <c r="AD21" s="9">
        <f t="shared" si="9"/>
        <v>0</v>
      </c>
      <c r="AE21" s="9">
        <f t="shared" si="9"/>
        <v>10.666666666666666</v>
      </c>
      <c r="AF21" s="9">
        <f t="shared" si="9"/>
        <v>0</v>
      </c>
      <c r="AG21" s="9">
        <f t="shared" si="9"/>
        <v>0</v>
      </c>
      <c r="AH21" s="9">
        <f t="shared" si="9"/>
        <v>0</v>
      </c>
      <c r="AI21" s="9">
        <f t="shared" si="9"/>
        <v>0</v>
      </c>
      <c r="AJ21" s="9">
        <f t="shared" si="9"/>
        <v>0</v>
      </c>
      <c r="AK21" s="9">
        <f t="shared" si="9"/>
        <v>0</v>
      </c>
      <c r="AL21" s="9">
        <f t="shared" si="9"/>
        <v>0</v>
      </c>
      <c r="AM21" s="9">
        <f t="shared" si="9"/>
        <v>0</v>
      </c>
      <c r="AN21" s="9">
        <f t="shared" ref="AN21:BS21" si="10">AN5/$F5*$G5</f>
        <v>0</v>
      </c>
      <c r="AO21" s="9">
        <f t="shared" si="10"/>
        <v>0</v>
      </c>
      <c r="AP21" s="9">
        <f t="shared" si="10"/>
        <v>92.952380952380949</v>
      </c>
      <c r="AQ21" s="9">
        <f t="shared" si="10"/>
        <v>0</v>
      </c>
      <c r="AR21" s="9">
        <f t="shared" si="10"/>
        <v>0</v>
      </c>
      <c r="AS21" s="9">
        <f t="shared" si="10"/>
        <v>0</v>
      </c>
      <c r="AT21" s="9">
        <f t="shared" si="10"/>
        <v>0</v>
      </c>
      <c r="AU21" s="9">
        <f t="shared" si="10"/>
        <v>0</v>
      </c>
      <c r="AV21" s="9">
        <f t="shared" si="10"/>
        <v>0</v>
      </c>
      <c r="AW21" s="9">
        <f t="shared" si="10"/>
        <v>0</v>
      </c>
      <c r="AX21" s="9">
        <f t="shared" si="10"/>
        <v>0</v>
      </c>
      <c r="AY21" s="9">
        <f t="shared" si="10"/>
        <v>0</v>
      </c>
      <c r="AZ21" s="9">
        <f t="shared" si="10"/>
        <v>0</v>
      </c>
      <c r="BA21" s="9">
        <f t="shared" si="10"/>
        <v>0</v>
      </c>
      <c r="BB21" s="9">
        <f t="shared" si="10"/>
        <v>0</v>
      </c>
      <c r="BC21" s="9">
        <f t="shared" si="10"/>
        <v>0</v>
      </c>
      <c r="BD21" s="9">
        <f t="shared" si="10"/>
        <v>0</v>
      </c>
      <c r="BE21" s="9">
        <f t="shared" si="10"/>
        <v>0</v>
      </c>
      <c r="BF21" s="9">
        <f t="shared" si="10"/>
        <v>24.380952380952383</v>
      </c>
      <c r="BG21" s="9">
        <f t="shared" si="10"/>
        <v>0</v>
      </c>
      <c r="BH21" s="9">
        <f t="shared" si="10"/>
        <v>0</v>
      </c>
      <c r="BI21" s="9">
        <f t="shared" si="10"/>
        <v>0</v>
      </c>
      <c r="BJ21" s="9">
        <f t="shared" si="10"/>
        <v>0</v>
      </c>
      <c r="BK21" s="9">
        <f t="shared" si="10"/>
        <v>0</v>
      </c>
      <c r="BL21" s="9">
        <f t="shared" si="10"/>
        <v>0</v>
      </c>
      <c r="BM21" s="9">
        <f t="shared" si="10"/>
        <v>0</v>
      </c>
      <c r="BN21" s="9">
        <f t="shared" si="10"/>
        <v>1.5238095238095239</v>
      </c>
      <c r="BO21" s="9">
        <f t="shared" si="10"/>
        <v>0</v>
      </c>
      <c r="BP21" s="9">
        <f t="shared" si="10"/>
        <v>0</v>
      </c>
      <c r="BQ21" s="9">
        <f t="shared" si="10"/>
        <v>0</v>
      </c>
      <c r="BR21" s="9">
        <f t="shared" si="10"/>
        <v>0</v>
      </c>
      <c r="BS21" s="9">
        <f t="shared" si="10"/>
        <v>0</v>
      </c>
      <c r="BT21" s="9">
        <f t="shared" ref="BT21:CY21" si="11">BT5/$F5*$G5</f>
        <v>0</v>
      </c>
      <c r="BU21" s="9">
        <f t="shared" si="11"/>
        <v>0</v>
      </c>
      <c r="BV21" s="9">
        <f t="shared" si="11"/>
        <v>0</v>
      </c>
      <c r="BW21" s="9">
        <f t="shared" si="11"/>
        <v>0</v>
      </c>
      <c r="BX21" s="9">
        <f t="shared" si="11"/>
        <v>0</v>
      </c>
      <c r="BY21" s="9">
        <f t="shared" si="11"/>
        <v>0</v>
      </c>
      <c r="BZ21" s="9">
        <f t="shared" si="11"/>
        <v>0</v>
      </c>
      <c r="CA21" s="9">
        <f t="shared" si="11"/>
        <v>0</v>
      </c>
      <c r="CB21" s="9">
        <f t="shared" si="11"/>
        <v>0</v>
      </c>
      <c r="CC21" s="9">
        <f t="shared" si="11"/>
        <v>0</v>
      </c>
      <c r="CD21" s="9">
        <f t="shared" si="11"/>
        <v>0</v>
      </c>
      <c r="CE21" s="9">
        <f t="shared" si="11"/>
        <v>0</v>
      </c>
      <c r="CF21" s="9">
        <f t="shared" si="11"/>
        <v>0</v>
      </c>
      <c r="CG21" s="9">
        <f t="shared" si="11"/>
        <v>0</v>
      </c>
      <c r="CH21" s="9">
        <f t="shared" si="11"/>
        <v>4.5714285714285712</v>
      </c>
      <c r="CI21" s="9">
        <f t="shared" si="11"/>
        <v>0</v>
      </c>
      <c r="CJ21" s="9">
        <f t="shared" si="11"/>
        <v>0</v>
      </c>
      <c r="CK21" s="9">
        <f t="shared" si="11"/>
        <v>0</v>
      </c>
      <c r="CL21" s="9">
        <f t="shared" si="11"/>
        <v>0</v>
      </c>
      <c r="CM21" s="9">
        <f t="shared" si="11"/>
        <v>0</v>
      </c>
      <c r="CN21" s="9">
        <f t="shared" si="11"/>
        <v>0</v>
      </c>
      <c r="CO21" s="9">
        <f t="shared" si="11"/>
        <v>3.0476190476190479</v>
      </c>
      <c r="CP21" s="9">
        <f t="shared" si="11"/>
        <v>0</v>
      </c>
      <c r="CQ21" s="9">
        <f t="shared" si="11"/>
        <v>0</v>
      </c>
      <c r="CR21" s="9">
        <f t="shared" si="11"/>
        <v>166.0952380952381</v>
      </c>
      <c r="CS21" s="9">
        <f t="shared" si="11"/>
        <v>0</v>
      </c>
      <c r="CT21" s="9">
        <f t="shared" si="11"/>
        <v>0</v>
      </c>
      <c r="CU21" s="9">
        <f t="shared" si="11"/>
        <v>0</v>
      </c>
      <c r="CV21" s="9">
        <f t="shared" si="11"/>
        <v>0</v>
      </c>
      <c r="CW21" s="9">
        <f t="shared" si="11"/>
        <v>0</v>
      </c>
      <c r="CX21" s="9">
        <f t="shared" si="11"/>
        <v>0</v>
      </c>
      <c r="CY21" s="9">
        <f t="shared" si="11"/>
        <v>0</v>
      </c>
      <c r="CZ21" s="9">
        <f t="shared" ref="CZ21:DL21" si="12">CZ5/$F5*$G5</f>
        <v>0</v>
      </c>
      <c r="DA21" s="9">
        <f t="shared" si="12"/>
        <v>0</v>
      </c>
      <c r="DB21" s="9">
        <f t="shared" si="12"/>
        <v>0</v>
      </c>
      <c r="DC21" s="9">
        <f t="shared" si="12"/>
        <v>0</v>
      </c>
      <c r="DD21" s="9">
        <f t="shared" si="12"/>
        <v>0</v>
      </c>
      <c r="DE21" s="9">
        <f t="shared" si="12"/>
        <v>6.0952380952380958</v>
      </c>
      <c r="DF21" s="9">
        <f t="shared" si="12"/>
        <v>0</v>
      </c>
      <c r="DG21" s="9">
        <f t="shared" si="12"/>
        <v>0</v>
      </c>
      <c r="DH21" s="9">
        <f t="shared" si="12"/>
        <v>0</v>
      </c>
      <c r="DI21" s="9">
        <f t="shared" si="12"/>
        <v>0</v>
      </c>
      <c r="DJ21" s="9">
        <f t="shared" si="12"/>
        <v>0</v>
      </c>
      <c r="DK21" s="9">
        <f t="shared" si="12"/>
        <v>0</v>
      </c>
      <c r="DL21" s="9">
        <f t="shared" si="12"/>
        <v>0</v>
      </c>
    </row>
    <row r="22" spans="1:116" x14ac:dyDescent="0.25">
      <c r="A22" s="9" t="s">
        <v>20</v>
      </c>
      <c r="B22" s="9">
        <v>8189200</v>
      </c>
      <c r="C22" s="30">
        <v>42808</v>
      </c>
      <c r="D22" s="9">
        <v>32</v>
      </c>
      <c r="E22" s="9">
        <v>32</v>
      </c>
      <c r="F22" s="9">
        <v>211</v>
      </c>
      <c r="G22" s="9">
        <v>211</v>
      </c>
      <c r="H22" s="9">
        <f t="shared" ref="H22:AM22" si="13">H6/$F6*$G6</f>
        <v>0</v>
      </c>
      <c r="I22" s="9">
        <f t="shared" si="13"/>
        <v>1</v>
      </c>
      <c r="J22" s="9">
        <f t="shared" si="13"/>
        <v>1</v>
      </c>
      <c r="K22" s="9">
        <f t="shared" si="13"/>
        <v>1</v>
      </c>
      <c r="L22" s="9">
        <f t="shared" si="13"/>
        <v>0</v>
      </c>
      <c r="M22" s="9">
        <f t="shared" si="13"/>
        <v>0</v>
      </c>
      <c r="N22" s="9">
        <f t="shared" si="13"/>
        <v>0</v>
      </c>
      <c r="O22" s="9">
        <f t="shared" si="13"/>
        <v>19</v>
      </c>
      <c r="P22" s="9">
        <f t="shared" si="13"/>
        <v>8</v>
      </c>
      <c r="Q22" s="9">
        <f t="shared" si="13"/>
        <v>1</v>
      </c>
      <c r="R22" s="9">
        <f t="shared" si="13"/>
        <v>1</v>
      </c>
      <c r="S22" s="9">
        <f t="shared" si="13"/>
        <v>0</v>
      </c>
      <c r="T22" s="9">
        <f t="shared" si="13"/>
        <v>0</v>
      </c>
      <c r="U22" s="9">
        <f t="shared" si="13"/>
        <v>0</v>
      </c>
      <c r="V22" s="9">
        <f t="shared" si="13"/>
        <v>1</v>
      </c>
      <c r="W22" s="9">
        <f t="shared" si="13"/>
        <v>0</v>
      </c>
      <c r="X22" s="9">
        <f t="shared" si="13"/>
        <v>2</v>
      </c>
      <c r="Y22" s="9">
        <f t="shared" si="13"/>
        <v>0</v>
      </c>
      <c r="Z22" s="9">
        <f t="shared" si="13"/>
        <v>0</v>
      </c>
      <c r="AA22" s="9">
        <f t="shared" si="13"/>
        <v>0</v>
      </c>
      <c r="AB22" s="9">
        <f t="shared" si="13"/>
        <v>1</v>
      </c>
      <c r="AC22" s="9">
        <f t="shared" si="13"/>
        <v>0</v>
      </c>
      <c r="AD22" s="9">
        <f t="shared" si="13"/>
        <v>1</v>
      </c>
      <c r="AE22" s="9">
        <f t="shared" si="13"/>
        <v>0</v>
      </c>
      <c r="AF22" s="9">
        <f t="shared" si="13"/>
        <v>0</v>
      </c>
      <c r="AG22" s="9">
        <f t="shared" si="13"/>
        <v>0</v>
      </c>
      <c r="AH22" s="9">
        <f t="shared" si="13"/>
        <v>0</v>
      </c>
      <c r="AI22" s="9">
        <f t="shared" si="13"/>
        <v>26</v>
      </c>
      <c r="AJ22" s="9">
        <f t="shared" si="13"/>
        <v>0</v>
      </c>
      <c r="AK22" s="9">
        <f t="shared" si="13"/>
        <v>0</v>
      </c>
      <c r="AL22" s="9">
        <f t="shared" si="13"/>
        <v>0</v>
      </c>
      <c r="AM22" s="9">
        <f t="shared" si="13"/>
        <v>0</v>
      </c>
      <c r="AN22" s="9">
        <f t="shared" ref="AN22:BS22" si="14">AN6/$F6*$G6</f>
        <v>0</v>
      </c>
      <c r="AO22" s="9">
        <f t="shared" si="14"/>
        <v>0</v>
      </c>
      <c r="AP22" s="9">
        <f t="shared" si="14"/>
        <v>0</v>
      </c>
      <c r="AQ22" s="9">
        <f t="shared" si="14"/>
        <v>0</v>
      </c>
      <c r="AR22" s="9">
        <f t="shared" si="14"/>
        <v>0</v>
      </c>
      <c r="AS22" s="9">
        <f t="shared" si="14"/>
        <v>0</v>
      </c>
      <c r="AT22" s="9">
        <f t="shared" si="14"/>
        <v>0</v>
      </c>
      <c r="AU22" s="9">
        <f t="shared" si="14"/>
        <v>0</v>
      </c>
      <c r="AV22" s="9">
        <f t="shared" si="14"/>
        <v>0</v>
      </c>
      <c r="AW22" s="9">
        <f t="shared" si="14"/>
        <v>1</v>
      </c>
      <c r="AX22" s="9">
        <f t="shared" si="14"/>
        <v>2</v>
      </c>
      <c r="AY22" s="9">
        <f t="shared" si="14"/>
        <v>0</v>
      </c>
      <c r="AZ22" s="9">
        <f t="shared" si="14"/>
        <v>0</v>
      </c>
      <c r="BA22" s="9">
        <f t="shared" si="14"/>
        <v>0</v>
      </c>
      <c r="BB22" s="9">
        <f t="shared" si="14"/>
        <v>0</v>
      </c>
      <c r="BC22" s="9">
        <f t="shared" si="14"/>
        <v>0</v>
      </c>
      <c r="BD22" s="9">
        <f t="shared" si="14"/>
        <v>0</v>
      </c>
      <c r="BE22" s="9">
        <f t="shared" si="14"/>
        <v>0</v>
      </c>
      <c r="BF22" s="9">
        <f t="shared" si="14"/>
        <v>56.000000000000007</v>
      </c>
      <c r="BG22" s="9">
        <f t="shared" si="14"/>
        <v>0</v>
      </c>
      <c r="BH22" s="9">
        <f t="shared" si="14"/>
        <v>1</v>
      </c>
      <c r="BI22" s="9">
        <f t="shared" si="14"/>
        <v>0</v>
      </c>
      <c r="BJ22" s="9">
        <f t="shared" si="14"/>
        <v>0</v>
      </c>
      <c r="BK22" s="9">
        <f t="shared" si="14"/>
        <v>0</v>
      </c>
      <c r="BL22" s="9">
        <f t="shared" si="14"/>
        <v>0</v>
      </c>
      <c r="BM22" s="9">
        <f t="shared" si="14"/>
        <v>0</v>
      </c>
      <c r="BN22" s="9">
        <f t="shared" si="14"/>
        <v>0</v>
      </c>
      <c r="BO22" s="9">
        <f t="shared" si="14"/>
        <v>0</v>
      </c>
      <c r="BP22" s="9">
        <f t="shared" si="14"/>
        <v>0</v>
      </c>
      <c r="BQ22" s="9">
        <f t="shared" si="14"/>
        <v>0</v>
      </c>
      <c r="BR22" s="9">
        <f t="shared" si="14"/>
        <v>0</v>
      </c>
      <c r="BS22" s="9">
        <f t="shared" si="14"/>
        <v>0</v>
      </c>
      <c r="BT22" s="9">
        <f t="shared" ref="BT22:CY22" si="15">BT6/$F6*$G6</f>
        <v>0</v>
      </c>
      <c r="BU22" s="9">
        <f t="shared" si="15"/>
        <v>0</v>
      </c>
      <c r="BV22" s="9">
        <f t="shared" si="15"/>
        <v>0</v>
      </c>
      <c r="BW22" s="9">
        <f t="shared" si="15"/>
        <v>3</v>
      </c>
      <c r="BX22" s="9">
        <f t="shared" si="15"/>
        <v>0</v>
      </c>
      <c r="BY22" s="9">
        <f t="shared" si="15"/>
        <v>0</v>
      </c>
      <c r="BZ22" s="9">
        <f t="shared" si="15"/>
        <v>0</v>
      </c>
      <c r="CA22" s="9">
        <f t="shared" si="15"/>
        <v>0</v>
      </c>
      <c r="CB22" s="9">
        <f t="shared" si="15"/>
        <v>1</v>
      </c>
      <c r="CC22" s="9">
        <f t="shared" si="15"/>
        <v>0</v>
      </c>
      <c r="CD22" s="9">
        <f t="shared" si="15"/>
        <v>0</v>
      </c>
      <c r="CE22" s="9">
        <f t="shared" si="15"/>
        <v>0</v>
      </c>
      <c r="CF22" s="9">
        <f t="shared" si="15"/>
        <v>0</v>
      </c>
      <c r="CG22" s="9">
        <f t="shared" si="15"/>
        <v>18</v>
      </c>
      <c r="CH22" s="9">
        <f t="shared" si="15"/>
        <v>4</v>
      </c>
      <c r="CI22" s="9">
        <f t="shared" si="15"/>
        <v>0</v>
      </c>
      <c r="CJ22" s="9">
        <f t="shared" si="15"/>
        <v>0</v>
      </c>
      <c r="CK22" s="9">
        <f t="shared" si="15"/>
        <v>0</v>
      </c>
      <c r="CL22" s="9">
        <f t="shared" si="15"/>
        <v>9</v>
      </c>
      <c r="CM22" s="9">
        <f t="shared" si="15"/>
        <v>0</v>
      </c>
      <c r="CN22" s="9">
        <f t="shared" si="15"/>
        <v>0</v>
      </c>
      <c r="CO22" s="9">
        <f t="shared" si="15"/>
        <v>4</v>
      </c>
      <c r="CP22" s="9">
        <f t="shared" si="15"/>
        <v>0</v>
      </c>
      <c r="CQ22" s="9">
        <f t="shared" si="15"/>
        <v>0</v>
      </c>
      <c r="CR22" s="9">
        <f t="shared" si="15"/>
        <v>0</v>
      </c>
      <c r="CS22" s="9">
        <f t="shared" si="15"/>
        <v>0</v>
      </c>
      <c r="CT22" s="9">
        <f t="shared" si="15"/>
        <v>0</v>
      </c>
      <c r="CU22" s="9">
        <f t="shared" si="15"/>
        <v>0</v>
      </c>
      <c r="CV22" s="9">
        <f t="shared" si="15"/>
        <v>0</v>
      </c>
      <c r="CW22" s="9">
        <f t="shared" si="15"/>
        <v>0</v>
      </c>
      <c r="CX22" s="9">
        <f t="shared" si="15"/>
        <v>0</v>
      </c>
      <c r="CY22" s="9">
        <f t="shared" si="15"/>
        <v>0</v>
      </c>
      <c r="CZ22" s="9">
        <f t="shared" ref="CZ22:DL22" si="16">CZ6/$F6*$G6</f>
        <v>0</v>
      </c>
      <c r="DA22" s="9">
        <f t="shared" si="16"/>
        <v>0</v>
      </c>
      <c r="DB22" s="9">
        <f t="shared" si="16"/>
        <v>0</v>
      </c>
      <c r="DC22" s="9">
        <f t="shared" si="16"/>
        <v>1</v>
      </c>
      <c r="DD22" s="9">
        <f t="shared" si="16"/>
        <v>0</v>
      </c>
      <c r="DE22" s="9">
        <f t="shared" si="16"/>
        <v>0</v>
      </c>
      <c r="DF22" s="9">
        <f t="shared" si="16"/>
        <v>0</v>
      </c>
      <c r="DG22" s="9">
        <f t="shared" si="16"/>
        <v>0</v>
      </c>
      <c r="DH22" s="9">
        <f t="shared" si="16"/>
        <v>0</v>
      </c>
      <c r="DI22" s="9">
        <f t="shared" si="16"/>
        <v>4</v>
      </c>
      <c r="DJ22" s="9">
        <f t="shared" si="16"/>
        <v>0</v>
      </c>
      <c r="DK22" s="9">
        <f t="shared" si="16"/>
        <v>0</v>
      </c>
      <c r="DL22" s="9">
        <f t="shared" si="16"/>
        <v>1</v>
      </c>
    </row>
    <row r="23" spans="1:116" x14ac:dyDescent="0.25">
      <c r="A23" s="9" t="s">
        <v>22</v>
      </c>
      <c r="B23" s="9">
        <v>8164600</v>
      </c>
      <c r="C23" s="30">
        <v>42827</v>
      </c>
      <c r="D23" s="9">
        <v>32</v>
      </c>
      <c r="E23" s="9">
        <v>32</v>
      </c>
      <c r="F23" s="9">
        <v>212</v>
      </c>
      <c r="G23" s="9">
        <v>212</v>
      </c>
      <c r="H23" s="9">
        <f t="shared" ref="H23:AM23" si="17">H7/$F7*$G7</f>
        <v>0</v>
      </c>
      <c r="I23" s="9">
        <f t="shared" si="17"/>
        <v>0</v>
      </c>
      <c r="J23" s="9">
        <f t="shared" si="17"/>
        <v>0</v>
      </c>
      <c r="K23" s="9">
        <f t="shared" si="17"/>
        <v>3</v>
      </c>
      <c r="L23" s="9">
        <f t="shared" si="17"/>
        <v>0</v>
      </c>
      <c r="M23" s="9">
        <f t="shared" si="17"/>
        <v>3</v>
      </c>
      <c r="N23" s="9">
        <f t="shared" si="17"/>
        <v>0</v>
      </c>
      <c r="O23" s="9">
        <f t="shared" si="17"/>
        <v>0</v>
      </c>
      <c r="P23" s="9">
        <f t="shared" si="17"/>
        <v>0</v>
      </c>
      <c r="Q23" s="9">
        <f t="shared" si="17"/>
        <v>0</v>
      </c>
      <c r="R23" s="9">
        <f t="shared" si="17"/>
        <v>0</v>
      </c>
      <c r="S23" s="9">
        <f t="shared" si="17"/>
        <v>0</v>
      </c>
      <c r="T23" s="9">
        <f t="shared" si="17"/>
        <v>0</v>
      </c>
      <c r="U23" s="9">
        <f t="shared" si="17"/>
        <v>0</v>
      </c>
      <c r="V23" s="9">
        <f t="shared" si="17"/>
        <v>0</v>
      </c>
      <c r="W23" s="9">
        <f t="shared" si="17"/>
        <v>0</v>
      </c>
      <c r="X23" s="9">
        <f t="shared" si="17"/>
        <v>0</v>
      </c>
      <c r="Y23" s="9">
        <f t="shared" si="17"/>
        <v>0</v>
      </c>
      <c r="Z23" s="9">
        <f t="shared" si="17"/>
        <v>0</v>
      </c>
      <c r="AA23" s="9">
        <f t="shared" si="17"/>
        <v>0</v>
      </c>
      <c r="AB23" s="9">
        <f t="shared" si="17"/>
        <v>0</v>
      </c>
      <c r="AC23" s="9">
        <f t="shared" si="17"/>
        <v>0</v>
      </c>
      <c r="AD23" s="9">
        <f t="shared" si="17"/>
        <v>0</v>
      </c>
      <c r="AE23" s="9">
        <f t="shared" si="17"/>
        <v>2</v>
      </c>
      <c r="AF23" s="9">
        <f t="shared" si="17"/>
        <v>0</v>
      </c>
      <c r="AG23" s="9">
        <f t="shared" si="17"/>
        <v>0</v>
      </c>
      <c r="AH23" s="9">
        <f t="shared" si="17"/>
        <v>0</v>
      </c>
      <c r="AI23" s="9">
        <f t="shared" si="17"/>
        <v>3</v>
      </c>
      <c r="AJ23" s="9">
        <f t="shared" si="17"/>
        <v>1</v>
      </c>
      <c r="AK23" s="9">
        <f t="shared" si="17"/>
        <v>1</v>
      </c>
      <c r="AL23" s="9">
        <f t="shared" si="17"/>
        <v>1</v>
      </c>
      <c r="AM23" s="9">
        <f t="shared" si="17"/>
        <v>0</v>
      </c>
      <c r="AN23" s="9">
        <f t="shared" ref="AN23:BS23" si="18">AN7/$F7*$G7</f>
        <v>0</v>
      </c>
      <c r="AO23" s="9">
        <f t="shared" si="18"/>
        <v>0</v>
      </c>
      <c r="AP23" s="9">
        <f t="shared" si="18"/>
        <v>49</v>
      </c>
      <c r="AQ23" s="9">
        <f t="shared" si="18"/>
        <v>0</v>
      </c>
      <c r="AR23" s="9">
        <f t="shared" si="18"/>
        <v>0</v>
      </c>
      <c r="AS23" s="9">
        <f t="shared" si="18"/>
        <v>0</v>
      </c>
      <c r="AT23" s="9">
        <f t="shared" si="18"/>
        <v>1</v>
      </c>
      <c r="AU23" s="9">
        <f t="shared" si="18"/>
        <v>0</v>
      </c>
      <c r="AV23" s="9">
        <f t="shared" si="18"/>
        <v>0</v>
      </c>
      <c r="AW23" s="9">
        <f t="shared" si="18"/>
        <v>0</v>
      </c>
      <c r="AX23" s="9">
        <f t="shared" si="18"/>
        <v>0</v>
      </c>
      <c r="AY23" s="9">
        <f t="shared" si="18"/>
        <v>0</v>
      </c>
      <c r="AZ23" s="9">
        <f t="shared" si="18"/>
        <v>0</v>
      </c>
      <c r="BA23" s="9">
        <f t="shared" si="18"/>
        <v>0</v>
      </c>
      <c r="BB23" s="9">
        <f t="shared" si="18"/>
        <v>0</v>
      </c>
      <c r="BC23" s="9">
        <f t="shared" si="18"/>
        <v>0</v>
      </c>
      <c r="BD23" s="9">
        <f t="shared" si="18"/>
        <v>0</v>
      </c>
      <c r="BE23" s="9">
        <f t="shared" si="18"/>
        <v>0</v>
      </c>
      <c r="BF23" s="9">
        <f t="shared" si="18"/>
        <v>8</v>
      </c>
      <c r="BG23" s="9">
        <f t="shared" si="18"/>
        <v>0</v>
      </c>
      <c r="BH23" s="9">
        <f t="shared" si="18"/>
        <v>0</v>
      </c>
      <c r="BI23" s="9">
        <f t="shared" si="18"/>
        <v>0</v>
      </c>
      <c r="BJ23" s="9">
        <f t="shared" si="18"/>
        <v>0</v>
      </c>
      <c r="BK23" s="9">
        <f t="shared" si="18"/>
        <v>0</v>
      </c>
      <c r="BL23" s="9">
        <f t="shared" si="18"/>
        <v>0</v>
      </c>
      <c r="BM23" s="9">
        <f t="shared" si="18"/>
        <v>0</v>
      </c>
      <c r="BN23" s="9">
        <f t="shared" si="18"/>
        <v>0</v>
      </c>
      <c r="BO23" s="9">
        <f t="shared" si="18"/>
        <v>0</v>
      </c>
      <c r="BP23" s="9">
        <f t="shared" si="18"/>
        <v>0</v>
      </c>
      <c r="BQ23" s="9">
        <f t="shared" si="18"/>
        <v>0</v>
      </c>
      <c r="BR23" s="9">
        <f t="shared" si="18"/>
        <v>0</v>
      </c>
      <c r="BS23" s="9">
        <f t="shared" si="18"/>
        <v>0</v>
      </c>
      <c r="BT23" s="9">
        <f t="shared" ref="BT23:CY23" si="19">BT7/$F7*$G7</f>
        <v>0</v>
      </c>
      <c r="BU23" s="9">
        <f t="shared" si="19"/>
        <v>1</v>
      </c>
      <c r="BV23" s="9">
        <f t="shared" si="19"/>
        <v>2</v>
      </c>
      <c r="BW23" s="9">
        <f t="shared" si="19"/>
        <v>0</v>
      </c>
      <c r="BX23" s="9">
        <f t="shared" si="19"/>
        <v>0</v>
      </c>
      <c r="BY23" s="9">
        <f t="shared" si="19"/>
        <v>0</v>
      </c>
      <c r="BZ23" s="9">
        <f t="shared" si="19"/>
        <v>0</v>
      </c>
      <c r="CA23" s="9">
        <f t="shared" si="19"/>
        <v>0</v>
      </c>
      <c r="CB23" s="9">
        <f t="shared" si="19"/>
        <v>0</v>
      </c>
      <c r="CC23" s="9">
        <f t="shared" si="19"/>
        <v>0</v>
      </c>
      <c r="CD23" s="9">
        <f t="shared" si="19"/>
        <v>0</v>
      </c>
      <c r="CE23" s="9">
        <f t="shared" si="19"/>
        <v>0</v>
      </c>
      <c r="CF23" s="9">
        <f t="shared" si="19"/>
        <v>0</v>
      </c>
      <c r="CG23" s="9">
        <f t="shared" si="19"/>
        <v>0</v>
      </c>
      <c r="CH23" s="9">
        <f t="shared" si="19"/>
        <v>7</v>
      </c>
      <c r="CI23" s="9">
        <f t="shared" si="19"/>
        <v>0</v>
      </c>
      <c r="CJ23" s="9">
        <f t="shared" si="19"/>
        <v>0</v>
      </c>
      <c r="CK23" s="9">
        <f t="shared" si="19"/>
        <v>0</v>
      </c>
      <c r="CL23" s="9">
        <f t="shared" si="19"/>
        <v>0</v>
      </c>
      <c r="CM23" s="9">
        <f t="shared" si="19"/>
        <v>0</v>
      </c>
      <c r="CN23" s="9">
        <f t="shared" si="19"/>
        <v>0</v>
      </c>
      <c r="CO23" s="9">
        <f t="shared" si="19"/>
        <v>0</v>
      </c>
      <c r="CP23" s="9">
        <f t="shared" si="19"/>
        <v>1</v>
      </c>
      <c r="CQ23" s="9">
        <f t="shared" si="19"/>
        <v>0</v>
      </c>
      <c r="CR23" s="9">
        <f t="shared" si="19"/>
        <v>0</v>
      </c>
      <c r="CS23" s="9">
        <f t="shared" si="19"/>
        <v>0</v>
      </c>
      <c r="CT23" s="9">
        <f t="shared" si="19"/>
        <v>0</v>
      </c>
      <c r="CU23" s="9">
        <f t="shared" si="19"/>
        <v>0</v>
      </c>
      <c r="CV23" s="9">
        <f t="shared" si="19"/>
        <v>0</v>
      </c>
      <c r="CW23" s="9">
        <f t="shared" si="19"/>
        <v>1</v>
      </c>
      <c r="CX23" s="9">
        <f t="shared" si="19"/>
        <v>0</v>
      </c>
      <c r="CY23" s="9">
        <f t="shared" si="19"/>
        <v>0</v>
      </c>
      <c r="CZ23" s="9">
        <f t="shared" ref="CZ23:DL23" si="20">CZ7/$F7*$G7</f>
        <v>0</v>
      </c>
      <c r="DA23" s="9">
        <f t="shared" si="20"/>
        <v>0</v>
      </c>
      <c r="DB23" s="9">
        <f t="shared" si="20"/>
        <v>0</v>
      </c>
      <c r="DC23" s="9">
        <f t="shared" si="20"/>
        <v>0</v>
      </c>
      <c r="DD23" s="9">
        <f t="shared" si="20"/>
        <v>0</v>
      </c>
      <c r="DE23" s="9">
        <f t="shared" si="20"/>
        <v>0</v>
      </c>
      <c r="DF23" s="9">
        <f t="shared" si="20"/>
        <v>7</v>
      </c>
      <c r="DG23" s="9">
        <f t="shared" si="20"/>
        <v>0</v>
      </c>
      <c r="DH23" s="9">
        <f t="shared" si="20"/>
        <v>0</v>
      </c>
      <c r="DI23" s="9">
        <f t="shared" si="20"/>
        <v>0</v>
      </c>
      <c r="DJ23" s="9">
        <f t="shared" si="20"/>
        <v>0</v>
      </c>
      <c r="DK23" s="9">
        <f t="shared" si="20"/>
        <v>0</v>
      </c>
      <c r="DL23" s="9">
        <f t="shared" si="20"/>
        <v>0</v>
      </c>
    </row>
    <row r="24" spans="1:116" x14ac:dyDescent="0.25">
      <c r="A24" s="9" t="s">
        <v>58</v>
      </c>
      <c r="B24" s="9">
        <v>8189300</v>
      </c>
      <c r="C24" s="30">
        <v>42806</v>
      </c>
      <c r="D24" s="9">
        <v>32</v>
      </c>
      <c r="E24" s="9">
        <v>12</v>
      </c>
      <c r="F24" s="9">
        <v>317</v>
      </c>
      <c r="G24" s="9">
        <v>845.33333333333337</v>
      </c>
      <c r="H24" s="9">
        <f t="shared" ref="H24:AM24" si="21">H8/$F8*$G8</f>
        <v>0</v>
      </c>
      <c r="I24" s="9">
        <f t="shared" si="21"/>
        <v>0</v>
      </c>
      <c r="J24" s="9">
        <f t="shared" si="21"/>
        <v>0</v>
      </c>
      <c r="K24" s="9">
        <f t="shared" si="21"/>
        <v>0</v>
      </c>
      <c r="L24" s="9">
        <f t="shared" si="21"/>
        <v>8</v>
      </c>
      <c r="M24" s="9">
        <f t="shared" si="21"/>
        <v>0</v>
      </c>
      <c r="N24" s="9">
        <f t="shared" si="21"/>
        <v>5.333333333333333</v>
      </c>
      <c r="O24" s="9">
        <f t="shared" si="21"/>
        <v>0</v>
      </c>
      <c r="P24" s="9">
        <f t="shared" si="21"/>
        <v>0</v>
      </c>
      <c r="Q24" s="9">
        <f t="shared" si="21"/>
        <v>0</v>
      </c>
      <c r="R24" s="9">
        <f t="shared" si="21"/>
        <v>0</v>
      </c>
      <c r="S24" s="9">
        <f t="shared" si="21"/>
        <v>352.00000000000006</v>
      </c>
      <c r="T24" s="9">
        <f t="shared" si="21"/>
        <v>0</v>
      </c>
      <c r="U24" s="9">
        <f t="shared" si="21"/>
        <v>61.333333333333343</v>
      </c>
      <c r="V24" s="9">
        <f t="shared" si="21"/>
        <v>0</v>
      </c>
      <c r="W24" s="9">
        <f t="shared" si="21"/>
        <v>0</v>
      </c>
      <c r="X24" s="9">
        <f t="shared" si="21"/>
        <v>0</v>
      </c>
      <c r="Y24" s="9">
        <f t="shared" si="21"/>
        <v>2.6666666666666665</v>
      </c>
      <c r="Z24" s="9">
        <f t="shared" si="21"/>
        <v>0</v>
      </c>
      <c r="AA24" s="9">
        <f t="shared" si="21"/>
        <v>0</v>
      </c>
      <c r="AB24" s="9">
        <f t="shared" si="21"/>
        <v>0</v>
      </c>
      <c r="AC24" s="9">
        <f t="shared" si="21"/>
        <v>29.333333333333336</v>
      </c>
      <c r="AD24" s="9">
        <f t="shared" si="21"/>
        <v>0</v>
      </c>
      <c r="AE24" s="9">
        <f t="shared" si="21"/>
        <v>0</v>
      </c>
      <c r="AF24" s="9">
        <f t="shared" si="21"/>
        <v>0</v>
      </c>
      <c r="AG24" s="9">
        <f t="shared" si="21"/>
        <v>0</v>
      </c>
      <c r="AH24" s="9">
        <f t="shared" si="21"/>
        <v>0</v>
      </c>
      <c r="AI24" s="9">
        <f t="shared" si="21"/>
        <v>0</v>
      </c>
      <c r="AJ24" s="9">
        <f t="shared" si="21"/>
        <v>0</v>
      </c>
      <c r="AK24" s="9">
        <f t="shared" si="21"/>
        <v>0</v>
      </c>
      <c r="AL24" s="9">
        <f t="shared" si="21"/>
        <v>0</v>
      </c>
      <c r="AM24" s="9">
        <f t="shared" si="21"/>
        <v>0</v>
      </c>
      <c r="AN24" s="9">
        <f t="shared" ref="AN24:BS24" si="22">AN8/$F8*$G8</f>
        <v>0</v>
      </c>
      <c r="AO24" s="9">
        <f t="shared" si="22"/>
        <v>2.6666666666666665</v>
      </c>
      <c r="AP24" s="9">
        <f t="shared" si="22"/>
        <v>0</v>
      </c>
      <c r="AQ24" s="9">
        <f t="shared" si="22"/>
        <v>0</v>
      </c>
      <c r="AR24" s="9">
        <f t="shared" si="22"/>
        <v>0</v>
      </c>
      <c r="AS24" s="9">
        <f t="shared" si="22"/>
        <v>0</v>
      </c>
      <c r="AT24" s="9">
        <f t="shared" si="22"/>
        <v>0</v>
      </c>
      <c r="AU24" s="9">
        <f t="shared" si="22"/>
        <v>0</v>
      </c>
      <c r="AV24" s="9">
        <f t="shared" si="22"/>
        <v>0</v>
      </c>
      <c r="AW24" s="9">
        <f t="shared" si="22"/>
        <v>0</v>
      </c>
      <c r="AX24" s="9">
        <f t="shared" si="22"/>
        <v>0</v>
      </c>
      <c r="AY24" s="9">
        <f t="shared" si="22"/>
        <v>0</v>
      </c>
      <c r="AZ24" s="9">
        <f t="shared" si="22"/>
        <v>0</v>
      </c>
      <c r="BA24" s="9">
        <f t="shared" si="22"/>
        <v>0</v>
      </c>
      <c r="BB24" s="9">
        <f t="shared" si="22"/>
        <v>0</v>
      </c>
      <c r="BC24" s="9">
        <f t="shared" si="22"/>
        <v>0</v>
      </c>
      <c r="BD24" s="9">
        <f t="shared" si="22"/>
        <v>0</v>
      </c>
      <c r="BE24" s="9">
        <f t="shared" si="22"/>
        <v>0</v>
      </c>
      <c r="BF24" s="9">
        <f t="shared" si="22"/>
        <v>184</v>
      </c>
      <c r="BG24" s="9">
        <f t="shared" si="22"/>
        <v>2.6666666666666665</v>
      </c>
      <c r="BH24" s="9">
        <f t="shared" si="22"/>
        <v>2.6666666666666665</v>
      </c>
      <c r="BI24" s="9">
        <f t="shared" si="22"/>
        <v>2.6666666666666665</v>
      </c>
      <c r="BJ24" s="9">
        <f t="shared" si="22"/>
        <v>0</v>
      </c>
      <c r="BK24" s="9">
        <f t="shared" si="22"/>
        <v>2.6666666666666665</v>
      </c>
      <c r="BL24" s="9">
        <f t="shared" si="22"/>
        <v>0</v>
      </c>
      <c r="BM24" s="9">
        <f t="shared" si="22"/>
        <v>0</v>
      </c>
      <c r="BN24" s="9">
        <f t="shared" si="22"/>
        <v>0</v>
      </c>
      <c r="BO24" s="9">
        <f t="shared" si="22"/>
        <v>0</v>
      </c>
      <c r="BP24" s="9">
        <f t="shared" si="22"/>
        <v>0</v>
      </c>
      <c r="BQ24" s="9">
        <f t="shared" si="22"/>
        <v>0</v>
      </c>
      <c r="BR24" s="9">
        <f t="shared" si="22"/>
        <v>0</v>
      </c>
      <c r="BS24" s="9">
        <f t="shared" si="22"/>
        <v>0</v>
      </c>
      <c r="BT24" s="9">
        <f t="shared" ref="BT24:CY24" si="23">BT8/$F8*$G8</f>
        <v>0</v>
      </c>
      <c r="BU24" s="9">
        <f t="shared" si="23"/>
        <v>0</v>
      </c>
      <c r="BV24" s="9">
        <f t="shared" si="23"/>
        <v>2.6666666666666665</v>
      </c>
      <c r="BW24" s="9">
        <f t="shared" si="23"/>
        <v>0</v>
      </c>
      <c r="BX24" s="9">
        <f t="shared" si="23"/>
        <v>2.6666666666666665</v>
      </c>
      <c r="BY24" s="9">
        <f t="shared" si="23"/>
        <v>0</v>
      </c>
      <c r="BZ24" s="9">
        <f t="shared" si="23"/>
        <v>0</v>
      </c>
      <c r="CA24" s="9">
        <f t="shared" si="23"/>
        <v>0</v>
      </c>
      <c r="CB24" s="9">
        <f t="shared" si="23"/>
        <v>0</v>
      </c>
      <c r="CC24" s="9">
        <f t="shared" si="23"/>
        <v>0</v>
      </c>
      <c r="CD24" s="9">
        <f t="shared" si="23"/>
        <v>0</v>
      </c>
      <c r="CE24" s="9">
        <f t="shared" si="23"/>
        <v>0</v>
      </c>
      <c r="CF24" s="9">
        <f t="shared" si="23"/>
        <v>0</v>
      </c>
      <c r="CG24" s="9">
        <f t="shared" si="23"/>
        <v>0</v>
      </c>
      <c r="CH24" s="9">
        <f t="shared" si="23"/>
        <v>21.333333333333332</v>
      </c>
      <c r="CI24" s="9">
        <f t="shared" si="23"/>
        <v>0</v>
      </c>
      <c r="CJ24" s="9">
        <f t="shared" si="23"/>
        <v>8</v>
      </c>
      <c r="CK24" s="9">
        <f t="shared" si="23"/>
        <v>0</v>
      </c>
      <c r="CL24" s="9">
        <f t="shared" si="23"/>
        <v>165.33333333333334</v>
      </c>
      <c r="CM24" s="9">
        <f t="shared" si="23"/>
        <v>0</v>
      </c>
      <c r="CN24" s="9">
        <f t="shared" si="23"/>
        <v>0</v>
      </c>
      <c r="CO24" s="9">
        <f t="shared" si="23"/>
        <v>0</v>
      </c>
      <c r="CP24" s="9">
        <f t="shared" si="23"/>
        <v>0</v>
      </c>
      <c r="CQ24" s="9">
        <f t="shared" si="23"/>
        <v>0</v>
      </c>
      <c r="CR24" s="9">
        <f t="shared" si="23"/>
        <v>0</v>
      </c>
      <c r="CS24" s="9">
        <f t="shared" si="23"/>
        <v>0</v>
      </c>
      <c r="CT24" s="9">
        <f t="shared" si="23"/>
        <v>0</v>
      </c>
      <c r="CU24" s="9">
        <f t="shared" si="23"/>
        <v>0</v>
      </c>
      <c r="CV24" s="9">
        <f t="shared" si="23"/>
        <v>0</v>
      </c>
      <c r="CW24" s="9">
        <f t="shared" si="23"/>
        <v>0</v>
      </c>
      <c r="CX24" s="9">
        <f t="shared" si="23"/>
        <v>2.6666666666666665</v>
      </c>
      <c r="CY24" s="9">
        <f t="shared" si="23"/>
        <v>0</v>
      </c>
      <c r="CZ24" s="9">
        <f t="shared" ref="CZ24:DL24" si="24">CZ8/$F8*$G8</f>
        <v>0</v>
      </c>
      <c r="DA24" s="9">
        <f t="shared" si="24"/>
        <v>0</v>
      </c>
      <c r="DB24" s="9">
        <f t="shared" si="24"/>
        <v>0</v>
      </c>
      <c r="DC24" s="9">
        <f t="shared" si="24"/>
        <v>0</v>
      </c>
      <c r="DD24" s="9">
        <f t="shared" si="24"/>
        <v>0</v>
      </c>
      <c r="DE24" s="9">
        <f t="shared" si="24"/>
        <v>0</v>
      </c>
      <c r="DF24" s="9">
        <f t="shared" si="24"/>
        <v>0</v>
      </c>
      <c r="DG24" s="9">
        <f t="shared" si="24"/>
        <v>0</v>
      </c>
      <c r="DH24" s="9">
        <f t="shared" si="24"/>
        <v>0</v>
      </c>
      <c r="DI24" s="9">
        <f t="shared" si="24"/>
        <v>0</v>
      </c>
      <c r="DJ24" s="9">
        <f t="shared" si="24"/>
        <v>0</v>
      </c>
      <c r="DK24" s="9">
        <f t="shared" si="24"/>
        <v>0</v>
      </c>
      <c r="DL24" s="9">
        <f t="shared" si="24"/>
        <v>8</v>
      </c>
    </row>
    <row r="25" spans="1:116" x14ac:dyDescent="0.25">
      <c r="A25" s="9" t="s">
        <v>62</v>
      </c>
      <c r="B25" s="9">
        <v>8189500</v>
      </c>
      <c r="C25" s="30">
        <v>42827</v>
      </c>
      <c r="D25" s="9">
        <v>32</v>
      </c>
      <c r="E25" s="9">
        <v>22</v>
      </c>
      <c r="F25" s="9">
        <v>303</v>
      </c>
      <c r="G25" s="9">
        <v>440.72727272727275</v>
      </c>
      <c r="H25" s="9">
        <f t="shared" ref="H25:AM25" si="25">H9/$F9*$G9</f>
        <v>0</v>
      </c>
      <c r="I25" s="9">
        <f t="shared" si="25"/>
        <v>0</v>
      </c>
      <c r="J25" s="9">
        <f t="shared" si="25"/>
        <v>0</v>
      </c>
      <c r="K25" s="9">
        <f t="shared" si="25"/>
        <v>0</v>
      </c>
      <c r="L25" s="9">
        <f t="shared" si="25"/>
        <v>0</v>
      </c>
      <c r="M25" s="9">
        <f t="shared" si="25"/>
        <v>1.4545454545454546</v>
      </c>
      <c r="N25" s="9">
        <f t="shared" si="25"/>
        <v>1.4545454545454546</v>
      </c>
      <c r="O25" s="9">
        <f t="shared" si="25"/>
        <v>0</v>
      </c>
      <c r="P25" s="9">
        <f t="shared" si="25"/>
        <v>0</v>
      </c>
      <c r="Q25" s="9">
        <f t="shared" si="25"/>
        <v>0</v>
      </c>
      <c r="R25" s="9">
        <f t="shared" si="25"/>
        <v>0</v>
      </c>
      <c r="S25" s="9">
        <f t="shared" si="25"/>
        <v>0</v>
      </c>
      <c r="T25" s="9">
        <f t="shared" si="25"/>
        <v>0</v>
      </c>
      <c r="U25" s="9">
        <f t="shared" si="25"/>
        <v>0</v>
      </c>
      <c r="V25" s="9">
        <f t="shared" si="25"/>
        <v>0</v>
      </c>
      <c r="W25" s="9">
        <f t="shared" si="25"/>
        <v>0</v>
      </c>
      <c r="X25" s="9">
        <f t="shared" si="25"/>
        <v>0</v>
      </c>
      <c r="Y25" s="9">
        <f t="shared" si="25"/>
        <v>16</v>
      </c>
      <c r="Z25" s="9">
        <f t="shared" si="25"/>
        <v>1.4545454545454546</v>
      </c>
      <c r="AA25" s="9">
        <f t="shared" si="25"/>
        <v>0</v>
      </c>
      <c r="AB25" s="9">
        <f t="shared" si="25"/>
        <v>0</v>
      </c>
      <c r="AC25" s="9">
        <f t="shared" si="25"/>
        <v>0</v>
      </c>
      <c r="AD25" s="9">
        <f t="shared" si="25"/>
        <v>0</v>
      </c>
      <c r="AE25" s="9">
        <f t="shared" si="25"/>
        <v>0</v>
      </c>
      <c r="AF25" s="9">
        <f t="shared" si="25"/>
        <v>0</v>
      </c>
      <c r="AG25" s="9">
        <f t="shared" si="25"/>
        <v>1.4545454545454546</v>
      </c>
      <c r="AH25" s="9">
        <f t="shared" si="25"/>
        <v>0</v>
      </c>
      <c r="AI25" s="9">
        <f t="shared" si="25"/>
        <v>0</v>
      </c>
      <c r="AJ25" s="9">
        <f t="shared" si="25"/>
        <v>5.8181818181818183</v>
      </c>
      <c r="AK25" s="9">
        <f t="shared" si="25"/>
        <v>1.4545454545454546</v>
      </c>
      <c r="AL25" s="9">
        <f t="shared" si="25"/>
        <v>0</v>
      </c>
      <c r="AM25" s="9">
        <f t="shared" si="25"/>
        <v>0</v>
      </c>
      <c r="AN25" s="9">
        <f t="shared" ref="AN25:BS25" si="26">AN9/$F9*$G9</f>
        <v>0</v>
      </c>
      <c r="AO25" s="9">
        <f t="shared" si="26"/>
        <v>0</v>
      </c>
      <c r="AP25" s="9">
        <f t="shared" si="26"/>
        <v>0</v>
      </c>
      <c r="AQ25" s="9">
        <f t="shared" si="26"/>
        <v>0</v>
      </c>
      <c r="AR25" s="9">
        <f t="shared" si="26"/>
        <v>0</v>
      </c>
      <c r="AS25" s="9">
        <f t="shared" si="26"/>
        <v>1.4545454545454546</v>
      </c>
      <c r="AT25" s="9">
        <f t="shared" si="26"/>
        <v>7.2727272727272725</v>
      </c>
      <c r="AU25" s="9">
        <f t="shared" si="26"/>
        <v>18.90909090909091</v>
      </c>
      <c r="AV25" s="9">
        <f t="shared" si="26"/>
        <v>0</v>
      </c>
      <c r="AW25" s="9">
        <f t="shared" si="26"/>
        <v>0</v>
      </c>
      <c r="AX25" s="9">
        <f t="shared" si="26"/>
        <v>0</v>
      </c>
      <c r="AY25" s="9">
        <f t="shared" si="26"/>
        <v>2.9090909090909092</v>
      </c>
      <c r="AZ25" s="9">
        <f t="shared" si="26"/>
        <v>0</v>
      </c>
      <c r="BA25" s="9">
        <f t="shared" si="26"/>
        <v>0</v>
      </c>
      <c r="BB25" s="9">
        <f t="shared" si="26"/>
        <v>0</v>
      </c>
      <c r="BC25" s="9">
        <f t="shared" si="26"/>
        <v>0</v>
      </c>
      <c r="BD25" s="9">
        <f t="shared" si="26"/>
        <v>0</v>
      </c>
      <c r="BE25" s="9">
        <f t="shared" si="26"/>
        <v>1.4545454545454546</v>
      </c>
      <c r="BF25" s="9">
        <f t="shared" si="26"/>
        <v>75.63636363636364</v>
      </c>
      <c r="BG25" s="9">
        <f t="shared" si="26"/>
        <v>0</v>
      </c>
      <c r="BH25" s="9">
        <f t="shared" si="26"/>
        <v>0</v>
      </c>
      <c r="BI25" s="9">
        <f t="shared" si="26"/>
        <v>0</v>
      </c>
      <c r="BJ25" s="9">
        <f t="shared" si="26"/>
        <v>0</v>
      </c>
      <c r="BK25" s="9">
        <f t="shared" si="26"/>
        <v>0</v>
      </c>
      <c r="BL25" s="9">
        <f t="shared" si="26"/>
        <v>0</v>
      </c>
      <c r="BM25" s="9">
        <f t="shared" si="26"/>
        <v>1.4545454545454546</v>
      </c>
      <c r="BN25" s="9">
        <f t="shared" si="26"/>
        <v>16</v>
      </c>
      <c r="BO25" s="9">
        <f t="shared" si="26"/>
        <v>0</v>
      </c>
      <c r="BP25" s="9">
        <f t="shared" si="26"/>
        <v>1.4545454545454546</v>
      </c>
      <c r="BQ25" s="9">
        <f t="shared" si="26"/>
        <v>0</v>
      </c>
      <c r="BR25" s="9">
        <f t="shared" si="26"/>
        <v>1.4545454545454546</v>
      </c>
      <c r="BS25" s="9">
        <f t="shared" si="26"/>
        <v>0</v>
      </c>
      <c r="BT25" s="9">
        <f t="shared" ref="BT25:CY25" si="27">BT9/$F9*$G9</f>
        <v>0</v>
      </c>
      <c r="BU25" s="9">
        <f t="shared" si="27"/>
        <v>0</v>
      </c>
      <c r="BV25" s="9">
        <f t="shared" si="27"/>
        <v>4.3636363636363642</v>
      </c>
      <c r="BW25" s="9">
        <f t="shared" si="27"/>
        <v>0</v>
      </c>
      <c r="BX25" s="9">
        <f t="shared" si="27"/>
        <v>0</v>
      </c>
      <c r="BY25" s="9">
        <f t="shared" si="27"/>
        <v>0</v>
      </c>
      <c r="BZ25" s="9">
        <f t="shared" si="27"/>
        <v>0</v>
      </c>
      <c r="CA25" s="9">
        <f t="shared" si="27"/>
        <v>0</v>
      </c>
      <c r="CB25" s="9">
        <f t="shared" si="27"/>
        <v>0</v>
      </c>
      <c r="CC25" s="9">
        <f t="shared" si="27"/>
        <v>1.4545454545454546</v>
      </c>
      <c r="CD25" s="9">
        <f t="shared" si="27"/>
        <v>0</v>
      </c>
      <c r="CE25" s="9">
        <f t="shared" si="27"/>
        <v>0</v>
      </c>
      <c r="CF25" s="9">
        <f t="shared" si="27"/>
        <v>0</v>
      </c>
      <c r="CG25" s="9">
        <f t="shared" si="27"/>
        <v>0</v>
      </c>
      <c r="CH25" s="9">
        <f t="shared" si="27"/>
        <v>173.09090909090909</v>
      </c>
      <c r="CI25" s="9">
        <f t="shared" si="27"/>
        <v>1.4545454545454546</v>
      </c>
      <c r="CJ25" s="9">
        <f t="shared" si="27"/>
        <v>2.9090909090909092</v>
      </c>
      <c r="CK25" s="9">
        <f t="shared" si="27"/>
        <v>0</v>
      </c>
      <c r="CL25" s="9">
        <f t="shared" si="27"/>
        <v>0</v>
      </c>
      <c r="CM25" s="9">
        <f t="shared" si="27"/>
        <v>4.3636363636363642</v>
      </c>
      <c r="CN25" s="9">
        <f t="shared" si="27"/>
        <v>0</v>
      </c>
      <c r="CO25" s="9">
        <f t="shared" si="27"/>
        <v>0</v>
      </c>
      <c r="CP25" s="9">
        <f t="shared" si="27"/>
        <v>11.636363636363637</v>
      </c>
      <c r="CQ25" s="9">
        <f t="shared" si="27"/>
        <v>0</v>
      </c>
      <c r="CR25" s="9">
        <f t="shared" si="27"/>
        <v>14.545454545454545</v>
      </c>
      <c r="CS25" s="9">
        <f t="shared" si="27"/>
        <v>0</v>
      </c>
      <c r="CT25" s="9">
        <f t="shared" si="27"/>
        <v>0</v>
      </c>
      <c r="CU25" s="9">
        <f t="shared" si="27"/>
        <v>2.9090909090909092</v>
      </c>
      <c r="CV25" s="9">
        <f t="shared" si="27"/>
        <v>0</v>
      </c>
      <c r="CW25" s="9">
        <f t="shared" si="27"/>
        <v>0</v>
      </c>
      <c r="CX25" s="9">
        <f t="shared" si="27"/>
        <v>0</v>
      </c>
      <c r="CY25" s="9">
        <f t="shared" si="27"/>
        <v>0</v>
      </c>
      <c r="CZ25" s="9">
        <f t="shared" ref="CZ25:DL25" si="28">CZ9/$F9*$G9</f>
        <v>0</v>
      </c>
      <c r="DA25" s="9">
        <f t="shared" si="28"/>
        <v>1.4545454545454546</v>
      </c>
      <c r="DB25" s="9">
        <f t="shared" si="28"/>
        <v>0</v>
      </c>
      <c r="DC25" s="9">
        <f t="shared" si="28"/>
        <v>0</v>
      </c>
      <c r="DD25" s="9">
        <f t="shared" si="28"/>
        <v>0</v>
      </c>
      <c r="DE25" s="9">
        <f t="shared" si="28"/>
        <v>2.9090909090909092</v>
      </c>
      <c r="DF25" s="9">
        <f t="shared" si="28"/>
        <v>0</v>
      </c>
      <c r="DG25" s="9">
        <f t="shared" si="28"/>
        <v>0</v>
      </c>
      <c r="DH25" s="9">
        <f t="shared" si="28"/>
        <v>0</v>
      </c>
      <c r="DI25" s="9">
        <f t="shared" si="28"/>
        <v>0</v>
      </c>
      <c r="DJ25" s="9">
        <f t="shared" si="28"/>
        <v>1.4545454545454546</v>
      </c>
      <c r="DK25" s="9">
        <f t="shared" si="28"/>
        <v>1.4545454545454546</v>
      </c>
      <c r="DL25" s="9">
        <f t="shared" si="28"/>
        <v>0</v>
      </c>
    </row>
    <row r="26" spans="1:116" x14ac:dyDescent="0.25">
      <c r="A26" s="9" t="s">
        <v>35</v>
      </c>
      <c r="B26" s="9">
        <v>8211520</v>
      </c>
      <c r="C26" s="30">
        <v>42827</v>
      </c>
      <c r="D26" s="9">
        <v>32</v>
      </c>
      <c r="E26" s="9">
        <v>15</v>
      </c>
      <c r="F26" s="9">
        <v>323</v>
      </c>
      <c r="G26" s="9">
        <v>689.06666666666672</v>
      </c>
      <c r="H26" s="9">
        <f t="shared" ref="H26:AM26" si="29">H10/$F10*$G10</f>
        <v>0</v>
      </c>
      <c r="I26" s="9">
        <f t="shared" si="29"/>
        <v>0</v>
      </c>
      <c r="J26" s="9">
        <f t="shared" si="29"/>
        <v>0</v>
      </c>
      <c r="K26" s="9">
        <f t="shared" si="29"/>
        <v>0</v>
      </c>
      <c r="L26" s="9">
        <f t="shared" si="29"/>
        <v>0</v>
      </c>
      <c r="M26" s="9">
        <f t="shared" si="29"/>
        <v>0</v>
      </c>
      <c r="N26" s="9">
        <f t="shared" si="29"/>
        <v>4.2666666666666675</v>
      </c>
      <c r="O26" s="9">
        <f t="shared" si="29"/>
        <v>0</v>
      </c>
      <c r="P26" s="9">
        <f t="shared" si="29"/>
        <v>0</v>
      </c>
      <c r="Q26" s="9">
        <f t="shared" si="29"/>
        <v>0</v>
      </c>
      <c r="R26" s="9">
        <f t="shared" si="29"/>
        <v>0</v>
      </c>
      <c r="S26" s="9">
        <f t="shared" si="29"/>
        <v>0</v>
      </c>
      <c r="T26" s="9">
        <f t="shared" si="29"/>
        <v>0</v>
      </c>
      <c r="U26" s="9">
        <f t="shared" si="29"/>
        <v>0</v>
      </c>
      <c r="V26" s="9">
        <f t="shared" si="29"/>
        <v>6.4</v>
      </c>
      <c r="W26" s="9">
        <f t="shared" si="29"/>
        <v>0</v>
      </c>
      <c r="X26" s="9">
        <f t="shared" si="29"/>
        <v>0</v>
      </c>
      <c r="Y26" s="9">
        <f t="shared" si="29"/>
        <v>0</v>
      </c>
      <c r="Z26" s="9">
        <f t="shared" si="29"/>
        <v>0</v>
      </c>
      <c r="AA26" s="9">
        <f t="shared" si="29"/>
        <v>0</v>
      </c>
      <c r="AB26" s="9">
        <f t="shared" si="29"/>
        <v>0</v>
      </c>
      <c r="AC26" s="9">
        <f t="shared" si="29"/>
        <v>0</v>
      </c>
      <c r="AD26" s="9">
        <f t="shared" si="29"/>
        <v>0</v>
      </c>
      <c r="AE26" s="9">
        <f t="shared" si="29"/>
        <v>12.8</v>
      </c>
      <c r="AF26" s="9">
        <f t="shared" si="29"/>
        <v>0</v>
      </c>
      <c r="AG26" s="9">
        <f t="shared" si="29"/>
        <v>0</v>
      </c>
      <c r="AH26" s="9">
        <f t="shared" si="29"/>
        <v>0</v>
      </c>
      <c r="AI26" s="9">
        <f t="shared" si="29"/>
        <v>0</v>
      </c>
      <c r="AJ26" s="9">
        <f t="shared" si="29"/>
        <v>4.2666666666666675</v>
      </c>
      <c r="AK26" s="9">
        <f t="shared" si="29"/>
        <v>0</v>
      </c>
      <c r="AL26" s="9">
        <f t="shared" si="29"/>
        <v>0</v>
      </c>
      <c r="AM26" s="9">
        <f t="shared" si="29"/>
        <v>0</v>
      </c>
      <c r="AN26" s="9">
        <f t="shared" ref="AN26:BS26" si="30">AN10/$F10*$G10</f>
        <v>0</v>
      </c>
      <c r="AO26" s="9">
        <f t="shared" si="30"/>
        <v>0</v>
      </c>
      <c r="AP26" s="9">
        <f t="shared" si="30"/>
        <v>0</v>
      </c>
      <c r="AQ26" s="9">
        <f t="shared" si="30"/>
        <v>0</v>
      </c>
      <c r="AR26" s="9">
        <f t="shared" si="30"/>
        <v>0</v>
      </c>
      <c r="AS26" s="9">
        <f t="shared" si="30"/>
        <v>0</v>
      </c>
      <c r="AT26" s="9">
        <f t="shared" si="30"/>
        <v>0</v>
      </c>
      <c r="AU26" s="9">
        <f t="shared" si="30"/>
        <v>0</v>
      </c>
      <c r="AV26" s="9">
        <f t="shared" si="30"/>
        <v>0</v>
      </c>
      <c r="AW26" s="9">
        <f t="shared" si="30"/>
        <v>0</v>
      </c>
      <c r="AX26" s="9">
        <f t="shared" si="30"/>
        <v>0</v>
      </c>
      <c r="AY26" s="9">
        <f t="shared" si="30"/>
        <v>0</v>
      </c>
      <c r="AZ26" s="9">
        <f t="shared" si="30"/>
        <v>0</v>
      </c>
      <c r="BA26" s="9">
        <f t="shared" si="30"/>
        <v>0</v>
      </c>
      <c r="BB26" s="9">
        <f t="shared" si="30"/>
        <v>0</v>
      </c>
      <c r="BC26" s="9">
        <f t="shared" si="30"/>
        <v>0</v>
      </c>
      <c r="BD26" s="9">
        <f t="shared" si="30"/>
        <v>0</v>
      </c>
      <c r="BE26" s="9">
        <f t="shared" si="30"/>
        <v>0</v>
      </c>
      <c r="BF26" s="9">
        <f t="shared" si="30"/>
        <v>29.866666666666671</v>
      </c>
      <c r="BG26" s="9">
        <f t="shared" si="30"/>
        <v>0</v>
      </c>
      <c r="BH26" s="9">
        <f t="shared" si="30"/>
        <v>0</v>
      </c>
      <c r="BI26" s="9">
        <f t="shared" si="30"/>
        <v>0</v>
      </c>
      <c r="BJ26" s="9">
        <f t="shared" si="30"/>
        <v>0</v>
      </c>
      <c r="BK26" s="9">
        <f t="shared" si="30"/>
        <v>0</v>
      </c>
      <c r="BL26" s="9">
        <f t="shared" si="30"/>
        <v>0</v>
      </c>
      <c r="BM26" s="9">
        <f t="shared" si="30"/>
        <v>0</v>
      </c>
      <c r="BN26" s="9">
        <f t="shared" si="30"/>
        <v>0</v>
      </c>
      <c r="BO26" s="9">
        <f t="shared" si="30"/>
        <v>0</v>
      </c>
      <c r="BP26" s="9">
        <f t="shared" si="30"/>
        <v>0</v>
      </c>
      <c r="BQ26" s="9">
        <f t="shared" si="30"/>
        <v>0</v>
      </c>
      <c r="BR26" s="9">
        <f t="shared" si="30"/>
        <v>0</v>
      </c>
      <c r="BS26" s="9">
        <f t="shared" si="30"/>
        <v>0</v>
      </c>
      <c r="BT26" s="9">
        <f t="shared" ref="BT26:CY26" si="31">BT10/$F10*$G10</f>
        <v>0</v>
      </c>
      <c r="BU26" s="9">
        <f t="shared" si="31"/>
        <v>2.1333333333333337</v>
      </c>
      <c r="BV26" s="9">
        <f t="shared" si="31"/>
        <v>0</v>
      </c>
      <c r="BW26" s="9">
        <f t="shared" si="31"/>
        <v>0</v>
      </c>
      <c r="BX26" s="9">
        <f t="shared" si="31"/>
        <v>0</v>
      </c>
      <c r="BY26" s="9">
        <f t="shared" si="31"/>
        <v>0</v>
      </c>
      <c r="BZ26" s="9">
        <f t="shared" si="31"/>
        <v>0</v>
      </c>
      <c r="CA26" s="9">
        <f t="shared" si="31"/>
        <v>0</v>
      </c>
      <c r="CB26" s="9">
        <f t="shared" si="31"/>
        <v>0</v>
      </c>
      <c r="CC26" s="9">
        <f t="shared" si="31"/>
        <v>0</v>
      </c>
      <c r="CD26" s="9">
        <f t="shared" si="31"/>
        <v>4.2666666666666675</v>
      </c>
      <c r="CE26" s="9">
        <f t="shared" si="31"/>
        <v>0</v>
      </c>
      <c r="CF26" s="9">
        <f t="shared" si="31"/>
        <v>0</v>
      </c>
      <c r="CG26" s="9">
        <f t="shared" si="31"/>
        <v>0</v>
      </c>
      <c r="CH26" s="9">
        <f t="shared" si="31"/>
        <v>0</v>
      </c>
      <c r="CI26" s="9">
        <f t="shared" si="31"/>
        <v>0</v>
      </c>
      <c r="CJ26" s="9">
        <f t="shared" si="31"/>
        <v>0</v>
      </c>
      <c r="CK26" s="9">
        <f t="shared" si="31"/>
        <v>0</v>
      </c>
      <c r="CL26" s="9">
        <f t="shared" si="31"/>
        <v>10.666666666666668</v>
      </c>
      <c r="CM26" s="9">
        <f t="shared" si="31"/>
        <v>0</v>
      </c>
      <c r="CN26" s="9">
        <f t="shared" si="31"/>
        <v>0</v>
      </c>
      <c r="CO26" s="9">
        <f t="shared" si="31"/>
        <v>0</v>
      </c>
      <c r="CP26" s="9">
        <f t="shared" si="31"/>
        <v>0</v>
      </c>
      <c r="CQ26" s="9">
        <f t="shared" si="31"/>
        <v>4.2666666666666675</v>
      </c>
      <c r="CR26" s="9">
        <f t="shared" si="31"/>
        <v>0</v>
      </c>
      <c r="CS26" s="9">
        <f t="shared" si="31"/>
        <v>0</v>
      </c>
      <c r="CT26" s="9">
        <f t="shared" si="31"/>
        <v>2.1333333333333337</v>
      </c>
      <c r="CU26" s="9">
        <f t="shared" si="31"/>
        <v>0</v>
      </c>
      <c r="CV26" s="9">
        <f t="shared" si="31"/>
        <v>0</v>
      </c>
      <c r="CW26" s="9">
        <f t="shared" si="31"/>
        <v>0</v>
      </c>
      <c r="CX26" s="9">
        <f t="shared" si="31"/>
        <v>0</v>
      </c>
      <c r="CY26" s="9">
        <f t="shared" si="31"/>
        <v>0</v>
      </c>
      <c r="CZ26" s="9">
        <f t="shared" ref="CZ26:DL26" si="32">CZ10/$F10*$G10</f>
        <v>0</v>
      </c>
      <c r="DA26" s="9">
        <f t="shared" si="32"/>
        <v>0</v>
      </c>
      <c r="DB26" s="9">
        <f t="shared" si="32"/>
        <v>0</v>
      </c>
      <c r="DC26" s="9">
        <f t="shared" si="32"/>
        <v>0</v>
      </c>
      <c r="DD26" s="9">
        <f t="shared" si="32"/>
        <v>0</v>
      </c>
      <c r="DE26" s="9">
        <f t="shared" si="32"/>
        <v>0</v>
      </c>
      <c r="DF26" s="9">
        <f t="shared" si="32"/>
        <v>0</v>
      </c>
      <c r="DG26" s="9">
        <f t="shared" si="32"/>
        <v>0</v>
      </c>
      <c r="DH26" s="9">
        <f t="shared" si="32"/>
        <v>2.1333333333333337</v>
      </c>
      <c r="DI26" s="9">
        <f t="shared" si="32"/>
        <v>0</v>
      </c>
      <c r="DJ26" s="9">
        <f t="shared" si="32"/>
        <v>0</v>
      </c>
      <c r="DK26" s="9">
        <f t="shared" si="32"/>
        <v>0</v>
      </c>
      <c r="DL26" s="9">
        <f t="shared" si="32"/>
        <v>0</v>
      </c>
    </row>
    <row r="27" spans="1:116" x14ac:dyDescent="0.25">
      <c r="A27" s="9" t="s">
        <v>10</v>
      </c>
      <c r="B27" s="9">
        <v>8068450</v>
      </c>
      <c r="C27" s="30">
        <v>42807</v>
      </c>
      <c r="D27" s="9">
        <v>32</v>
      </c>
      <c r="E27" s="9">
        <v>18</v>
      </c>
      <c r="F27" s="9">
        <v>311</v>
      </c>
      <c r="G27" s="9">
        <v>552.88888888888891</v>
      </c>
      <c r="H27" s="9">
        <f t="shared" ref="H27:AM27" si="33">H11/$F11*$G11</f>
        <v>0</v>
      </c>
      <c r="I27" s="9">
        <f t="shared" si="33"/>
        <v>0</v>
      </c>
      <c r="J27" s="9">
        <f t="shared" si="33"/>
        <v>0</v>
      </c>
      <c r="K27" s="9">
        <f t="shared" si="33"/>
        <v>0</v>
      </c>
      <c r="L27" s="9">
        <f t="shared" si="33"/>
        <v>19.555555555555557</v>
      </c>
      <c r="M27" s="9">
        <f t="shared" si="33"/>
        <v>0</v>
      </c>
      <c r="N27" s="9">
        <f t="shared" si="33"/>
        <v>8.8888888888888893</v>
      </c>
      <c r="O27" s="9">
        <f t="shared" si="33"/>
        <v>0</v>
      </c>
      <c r="P27" s="9">
        <f t="shared" si="33"/>
        <v>0</v>
      </c>
      <c r="Q27" s="9">
        <f t="shared" si="33"/>
        <v>0</v>
      </c>
      <c r="R27" s="9">
        <f t="shared" si="33"/>
        <v>0</v>
      </c>
      <c r="S27" s="9">
        <f t="shared" si="33"/>
        <v>0</v>
      </c>
      <c r="T27" s="9">
        <f t="shared" si="33"/>
        <v>0</v>
      </c>
      <c r="U27" s="9">
        <f t="shared" si="33"/>
        <v>0</v>
      </c>
      <c r="V27" s="9">
        <f t="shared" si="33"/>
        <v>16</v>
      </c>
      <c r="W27" s="9">
        <f t="shared" si="33"/>
        <v>0</v>
      </c>
      <c r="X27" s="9">
        <f t="shared" si="33"/>
        <v>0</v>
      </c>
      <c r="Y27" s="9">
        <f t="shared" si="33"/>
        <v>16</v>
      </c>
      <c r="Z27" s="9">
        <f t="shared" si="33"/>
        <v>0</v>
      </c>
      <c r="AA27" s="9">
        <f t="shared" si="33"/>
        <v>0</v>
      </c>
      <c r="AB27" s="9">
        <f t="shared" si="33"/>
        <v>0</v>
      </c>
      <c r="AC27" s="9">
        <f t="shared" si="33"/>
        <v>16</v>
      </c>
      <c r="AD27" s="9">
        <f t="shared" si="33"/>
        <v>0</v>
      </c>
      <c r="AE27" s="9">
        <f t="shared" si="33"/>
        <v>3.5555555555555558</v>
      </c>
      <c r="AF27" s="9">
        <f t="shared" si="33"/>
        <v>0</v>
      </c>
      <c r="AG27" s="9">
        <f t="shared" si="33"/>
        <v>7.1111111111111116</v>
      </c>
      <c r="AH27" s="9">
        <f t="shared" si="33"/>
        <v>1.7777777777777779</v>
      </c>
      <c r="AI27" s="9">
        <f t="shared" si="33"/>
        <v>44.44444444444445</v>
      </c>
      <c r="AJ27" s="9">
        <f t="shared" si="33"/>
        <v>0</v>
      </c>
      <c r="AK27" s="9">
        <f t="shared" si="33"/>
        <v>0</v>
      </c>
      <c r="AL27" s="9">
        <f t="shared" si="33"/>
        <v>0</v>
      </c>
      <c r="AM27" s="9">
        <f t="shared" si="33"/>
        <v>0</v>
      </c>
      <c r="AN27" s="9">
        <f t="shared" ref="AN27:BS27" si="34">AN11/$F11*$G11</f>
        <v>0</v>
      </c>
      <c r="AO27" s="9">
        <f t="shared" si="34"/>
        <v>0</v>
      </c>
      <c r="AP27" s="9">
        <f t="shared" si="34"/>
        <v>56.888888888888893</v>
      </c>
      <c r="AQ27" s="9">
        <f t="shared" si="34"/>
        <v>0</v>
      </c>
      <c r="AR27" s="9">
        <f t="shared" si="34"/>
        <v>0</v>
      </c>
      <c r="AS27" s="9">
        <f t="shared" si="34"/>
        <v>0</v>
      </c>
      <c r="AT27" s="9">
        <f t="shared" si="34"/>
        <v>5.3333333333333339</v>
      </c>
      <c r="AU27" s="9">
        <f t="shared" si="34"/>
        <v>0</v>
      </c>
      <c r="AV27" s="9">
        <f t="shared" si="34"/>
        <v>0</v>
      </c>
      <c r="AW27" s="9">
        <f t="shared" si="34"/>
        <v>0</v>
      </c>
      <c r="AX27" s="9">
        <f t="shared" si="34"/>
        <v>0</v>
      </c>
      <c r="AY27" s="9">
        <f t="shared" si="34"/>
        <v>0</v>
      </c>
      <c r="AZ27" s="9">
        <f t="shared" si="34"/>
        <v>0</v>
      </c>
      <c r="BA27" s="9">
        <f t="shared" si="34"/>
        <v>0</v>
      </c>
      <c r="BB27" s="9">
        <f t="shared" si="34"/>
        <v>0</v>
      </c>
      <c r="BC27" s="9">
        <f t="shared" si="34"/>
        <v>0</v>
      </c>
      <c r="BD27" s="9">
        <f t="shared" si="34"/>
        <v>1.7777777777777779</v>
      </c>
      <c r="BE27" s="9">
        <f t="shared" si="34"/>
        <v>0</v>
      </c>
      <c r="BF27" s="9">
        <f t="shared" si="34"/>
        <v>87.111111111111114</v>
      </c>
      <c r="BG27" s="9">
        <f t="shared" si="34"/>
        <v>0</v>
      </c>
      <c r="BH27" s="9">
        <f t="shared" si="34"/>
        <v>0</v>
      </c>
      <c r="BI27" s="9">
        <f t="shared" si="34"/>
        <v>0</v>
      </c>
      <c r="BJ27" s="9">
        <f t="shared" si="34"/>
        <v>0</v>
      </c>
      <c r="BK27" s="9">
        <f t="shared" si="34"/>
        <v>0</v>
      </c>
      <c r="BL27" s="9">
        <f t="shared" si="34"/>
        <v>0</v>
      </c>
      <c r="BM27" s="9">
        <f t="shared" si="34"/>
        <v>0</v>
      </c>
      <c r="BN27" s="9">
        <f t="shared" si="34"/>
        <v>0</v>
      </c>
      <c r="BO27" s="9">
        <f t="shared" si="34"/>
        <v>0</v>
      </c>
      <c r="BP27" s="9">
        <f t="shared" si="34"/>
        <v>0</v>
      </c>
      <c r="BQ27" s="9">
        <f t="shared" si="34"/>
        <v>0</v>
      </c>
      <c r="BR27" s="9">
        <f t="shared" si="34"/>
        <v>0</v>
      </c>
      <c r="BS27" s="9">
        <f t="shared" si="34"/>
        <v>0</v>
      </c>
      <c r="BT27" s="9">
        <f t="shared" ref="BT27:CY27" si="35">BT11/$F11*$G11</f>
        <v>0</v>
      </c>
      <c r="BU27" s="9">
        <f t="shared" si="35"/>
        <v>0</v>
      </c>
      <c r="BV27" s="9">
        <f t="shared" si="35"/>
        <v>0</v>
      </c>
      <c r="BW27" s="9">
        <f t="shared" si="35"/>
        <v>0</v>
      </c>
      <c r="BX27" s="9">
        <f t="shared" si="35"/>
        <v>0</v>
      </c>
      <c r="BY27" s="9">
        <f t="shared" si="35"/>
        <v>0</v>
      </c>
      <c r="BZ27" s="9">
        <f t="shared" si="35"/>
        <v>0</v>
      </c>
      <c r="CA27" s="9">
        <f t="shared" si="35"/>
        <v>0</v>
      </c>
      <c r="CB27" s="9">
        <f t="shared" si="35"/>
        <v>0</v>
      </c>
      <c r="CC27" s="9">
        <f t="shared" si="35"/>
        <v>0</v>
      </c>
      <c r="CD27" s="9">
        <f t="shared" si="35"/>
        <v>0</v>
      </c>
      <c r="CE27" s="9">
        <f t="shared" si="35"/>
        <v>3.5555555555555558</v>
      </c>
      <c r="CF27" s="9">
        <f t="shared" si="35"/>
        <v>0</v>
      </c>
      <c r="CG27" s="9">
        <f t="shared" si="35"/>
        <v>1.7777777777777779</v>
      </c>
      <c r="CH27" s="9">
        <f t="shared" si="35"/>
        <v>3.5555555555555558</v>
      </c>
      <c r="CI27" s="9">
        <f t="shared" si="35"/>
        <v>0</v>
      </c>
      <c r="CJ27" s="9">
        <f t="shared" si="35"/>
        <v>0</v>
      </c>
      <c r="CK27" s="9">
        <f t="shared" si="35"/>
        <v>0</v>
      </c>
      <c r="CL27" s="9">
        <f t="shared" si="35"/>
        <v>3.5555555555555558</v>
      </c>
      <c r="CM27" s="9">
        <f t="shared" si="35"/>
        <v>0</v>
      </c>
      <c r="CN27" s="9">
        <f t="shared" si="35"/>
        <v>0</v>
      </c>
      <c r="CO27" s="9">
        <f t="shared" si="35"/>
        <v>0</v>
      </c>
      <c r="CP27" s="9">
        <f t="shared" si="35"/>
        <v>1.7777777777777779</v>
      </c>
      <c r="CQ27" s="9">
        <f t="shared" si="35"/>
        <v>0</v>
      </c>
      <c r="CR27" s="9">
        <f t="shared" si="35"/>
        <v>0</v>
      </c>
      <c r="CS27" s="9">
        <f t="shared" si="35"/>
        <v>0</v>
      </c>
      <c r="CT27" s="9">
        <f t="shared" si="35"/>
        <v>0</v>
      </c>
      <c r="CU27" s="9">
        <f t="shared" si="35"/>
        <v>19.555555555555557</v>
      </c>
      <c r="CV27" s="9">
        <f t="shared" si="35"/>
        <v>53.333333333333336</v>
      </c>
      <c r="CW27" s="9">
        <f t="shared" si="35"/>
        <v>0</v>
      </c>
      <c r="CX27" s="9">
        <f t="shared" si="35"/>
        <v>0</v>
      </c>
      <c r="CY27" s="9">
        <f t="shared" si="35"/>
        <v>80</v>
      </c>
      <c r="CZ27" s="9">
        <f t="shared" ref="CZ27:DL27" si="36">CZ11/$F11*$G11</f>
        <v>0</v>
      </c>
      <c r="DA27" s="9">
        <f t="shared" si="36"/>
        <v>0</v>
      </c>
      <c r="DB27" s="9">
        <f t="shared" si="36"/>
        <v>0</v>
      </c>
      <c r="DC27" s="9">
        <f t="shared" si="36"/>
        <v>1.7777777777777779</v>
      </c>
      <c r="DD27" s="9">
        <f t="shared" si="36"/>
        <v>0</v>
      </c>
      <c r="DE27" s="9">
        <f t="shared" si="36"/>
        <v>1.7777777777777779</v>
      </c>
      <c r="DF27" s="9">
        <f t="shared" si="36"/>
        <v>0</v>
      </c>
      <c r="DG27" s="9">
        <f t="shared" si="36"/>
        <v>0</v>
      </c>
      <c r="DH27" s="9">
        <f t="shared" si="36"/>
        <v>0</v>
      </c>
      <c r="DI27" s="9">
        <f t="shared" si="36"/>
        <v>0</v>
      </c>
      <c r="DJ27" s="9">
        <f t="shared" si="36"/>
        <v>0</v>
      </c>
      <c r="DK27" s="9">
        <f t="shared" si="36"/>
        <v>0</v>
      </c>
      <c r="DL27" s="9">
        <f t="shared" si="36"/>
        <v>0</v>
      </c>
    </row>
    <row r="28" spans="1:116" x14ac:dyDescent="0.25">
      <c r="A28" s="9" t="s">
        <v>229</v>
      </c>
      <c r="B28" s="9">
        <v>8177300</v>
      </c>
      <c r="C28" s="30">
        <v>42806</v>
      </c>
      <c r="D28" s="9">
        <v>64</v>
      </c>
      <c r="E28" s="9">
        <v>64</v>
      </c>
      <c r="F28" s="9">
        <v>263</v>
      </c>
      <c r="G28" s="9">
        <v>263</v>
      </c>
      <c r="H28" s="9">
        <f t="shared" ref="H28:AM28" si="37">H12/$F12*$G12</f>
        <v>0</v>
      </c>
      <c r="I28" s="9">
        <f t="shared" si="37"/>
        <v>2</v>
      </c>
      <c r="J28" s="9">
        <f t="shared" si="37"/>
        <v>0</v>
      </c>
      <c r="K28" s="9">
        <f t="shared" si="37"/>
        <v>0</v>
      </c>
      <c r="L28" s="9">
        <f t="shared" si="37"/>
        <v>7</v>
      </c>
      <c r="M28" s="9">
        <f t="shared" si="37"/>
        <v>0</v>
      </c>
      <c r="N28" s="9">
        <f t="shared" si="37"/>
        <v>5</v>
      </c>
      <c r="O28" s="9">
        <f t="shared" si="37"/>
        <v>3</v>
      </c>
      <c r="P28" s="9">
        <f t="shared" si="37"/>
        <v>0</v>
      </c>
      <c r="Q28" s="9">
        <f t="shared" si="37"/>
        <v>0</v>
      </c>
      <c r="R28" s="9">
        <f t="shared" si="37"/>
        <v>0</v>
      </c>
      <c r="S28" s="9">
        <f t="shared" si="37"/>
        <v>0</v>
      </c>
      <c r="T28" s="9">
        <f t="shared" si="37"/>
        <v>0</v>
      </c>
      <c r="U28" s="9">
        <f t="shared" si="37"/>
        <v>0</v>
      </c>
      <c r="V28" s="9">
        <f t="shared" si="37"/>
        <v>21</v>
      </c>
      <c r="W28" s="9">
        <f t="shared" si="37"/>
        <v>0</v>
      </c>
      <c r="X28" s="9">
        <f t="shared" si="37"/>
        <v>0</v>
      </c>
      <c r="Y28" s="9">
        <f t="shared" si="37"/>
        <v>0</v>
      </c>
      <c r="Z28" s="9">
        <f t="shared" si="37"/>
        <v>0</v>
      </c>
      <c r="AA28" s="9">
        <f t="shared" si="37"/>
        <v>0</v>
      </c>
      <c r="AB28" s="9">
        <f t="shared" si="37"/>
        <v>0</v>
      </c>
      <c r="AC28" s="9">
        <f t="shared" si="37"/>
        <v>0</v>
      </c>
      <c r="AD28" s="9">
        <f t="shared" si="37"/>
        <v>2</v>
      </c>
      <c r="AE28" s="9">
        <f t="shared" si="37"/>
        <v>10</v>
      </c>
      <c r="AF28" s="9">
        <f t="shared" si="37"/>
        <v>0</v>
      </c>
      <c r="AG28" s="9">
        <f t="shared" si="37"/>
        <v>0</v>
      </c>
      <c r="AH28" s="9">
        <f t="shared" si="37"/>
        <v>0</v>
      </c>
      <c r="AI28" s="9">
        <f t="shared" si="37"/>
        <v>5</v>
      </c>
      <c r="AJ28" s="9">
        <f t="shared" si="37"/>
        <v>0</v>
      </c>
      <c r="AK28" s="9">
        <f t="shared" si="37"/>
        <v>0</v>
      </c>
      <c r="AL28" s="9">
        <f t="shared" si="37"/>
        <v>0</v>
      </c>
      <c r="AM28" s="9">
        <f t="shared" si="37"/>
        <v>0</v>
      </c>
      <c r="AN28" s="9">
        <f t="shared" ref="AN28:BS28" si="38">AN12/$F12*$G12</f>
        <v>0</v>
      </c>
      <c r="AO28" s="9">
        <f t="shared" si="38"/>
        <v>0</v>
      </c>
      <c r="AP28" s="9">
        <f t="shared" si="38"/>
        <v>49</v>
      </c>
      <c r="AQ28" s="9">
        <f t="shared" si="38"/>
        <v>1</v>
      </c>
      <c r="AR28" s="9">
        <f t="shared" si="38"/>
        <v>0</v>
      </c>
      <c r="AS28" s="9">
        <f t="shared" si="38"/>
        <v>1</v>
      </c>
      <c r="AT28" s="9">
        <f t="shared" si="38"/>
        <v>0</v>
      </c>
      <c r="AU28" s="9">
        <f t="shared" si="38"/>
        <v>0</v>
      </c>
      <c r="AV28" s="9">
        <f t="shared" si="38"/>
        <v>0</v>
      </c>
      <c r="AW28" s="9">
        <f t="shared" si="38"/>
        <v>0</v>
      </c>
      <c r="AX28" s="9">
        <f t="shared" si="38"/>
        <v>0</v>
      </c>
      <c r="AY28" s="9">
        <f t="shared" si="38"/>
        <v>0</v>
      </c>
      <c r="AZ28" s="9">
        <f t="shared" si="38"/>
        <v>0</v>
      </c>
      <c r="BA28" s="9">
        <f t="shared" si="38"/>
        <v>0</v>
      </c>
      <c r="BB28" s="9">
        <f t="shared" si="38"/>
        <v>8</v>
      </c>
      <c r="BC28" s="9">
        <f t="shared" si="38"/>
        <v>0</v>
      </c>
      <c r="BD28" s="9">
        <f t="shared" si="38"/>
        <v>0</v>
      </c>
      <c r="BE28" s="9">
        <f t="shared" si="38"/>
        <v>0</v>
      </c>
      <c r="BF28" s="9">
        <f t="shared" si="38"/>
        <v>27</v>
      </c>
      <c r="BG28" s="9">
        <f t="shared" si="38"/>
        <v>1</v>
      </c>
      <c r="BH28" s="9">
        <f t="shared" si="38"/>
        <v>0</v>
      </c>
      <c r="BI28" s="9">
        <f t="shared" si="38"/>
        <v>0</v>
      </c>
      <c r="BJ28" s="9">
        <f t="shared" si="38"/>
        <v>0</v>
      </c>
      <c r="BK28" s="9">
        <f t="shared" si="38"/>
        <v>0</v>
      </c>
      <c r="BL28" s="9">
        <f t="shared" si="38"/>
        <v>0</v>
      </c>
      <c r="BM28" s="9">
        <f t="shared" si="38"/>
        <v>0</v>
      </c>
      <c r="BN28" s="9">
        <f t="shared" si="38"/>
        <v>2</v>
      </c>
      <c r="BO28" s="9">
        <f t="shared" si="38"/>
        <v>0</v>
      </c>
      <c r="BP28" s="9">
        <f t="shared" si="38"/>
        <v>0</v>
      </c>
      <c r="BQ28" s="9">
        <f t="shared" si="38"/>
        <v>3</v>
      </c>
      <c r="BR28" s="9">
        <f t="shared" si="38"/>
        <v>0</v>
      </c>
      <c r="BS28" s="9">
        <f t="shared" si="38"/>
        <v>0</v>
      </c>
      <c r="BT28" s="9">
        <f t="shared" ref="BT28:CY28" si="39">BT12/$F12*$G12</f>
        <v>0</v>
      </c>
      <c r="BU28" s="9">
        <f t="shared" si="39"/>
        <v>0</v>
      </c>
      <c r="BV28" s="9">
        <f t="shared" si="39"/>
        <v>61</v>
      </c>
      <c r="BW28" s="9">
        <f t="shared" si="39"/>
        <v>0</v>
      </c>
      <c r="BX28" s="9">
        <f t="shared" si="39"/>
        <v>0</v>
      </c>
      <c r="BY28" s="9">
        <f t="shared" si="39"/>
        <v>4</v>
      </c>
      <c r="BZ28" s="9">
        <f t="shared" si="39"/>
        <v>4</v>
      </c>
      <c r="CA28" s="9">
        <f t="shared" si="39"/>
        <v>1</v>
      </c>
      <c r="CB28" s="9">
        <f t="shared" si="39"/>
        <v>0</v>
      </c>
      <c r="CC28" s="9">
        <f t="shared" si="39"/>
        <v>0</v>
      </c>
      <c r="CD28" s="9">
        <f t="shared" si="39"/>
        <v>0</v>
      </c>
      <c r="CE28" s="9">
        <f t="shared" si="39"/>
        <v>0</v>
      </c>
      <c r="CF28" s="9">
        <f t="shared" si="39"/>
        <v>1</v>
      </c>
      <c r="CG28" s="9">
        <f t="shared" si="39"/>
        <v>0</v>
      </c>
      <c r="CH28" s="9">
        <f t="shared" si="39"/>
        <v>3</v>
      </c>
      <c r="CI28" s="9">
        <f t="shared" si="39"/>
        <v>0</v>
      </c>
      <c r="CJ28" s="9">
        <f t="shared" si="39"/>
        <v>0</v>
      </c>
      <c r="CK28" s="9">
        <f t="shared" si="39"/>
        <v>0</v>
      </c>
      <c r="CL28" s="9">
        <f t="shared" si="39"/>
        <v>5</v>
      </c>
      <c r="CM28" s="9">
        <f t="shared" si="39"/>
        <v>0</v>
      </c>
      <c r="CN28" s="9">
        <f t="shared" si="39"/>
        <v>0</v>
      </c>
      <c r="CO28" s="9">
        <f t="shared" si="39"/>
        <v>14</v>
      </c>
      <c r="CP28" s="9">
        <f t="shared" si="39"/>
        <v>0</v>
      </c>
      <c r="CQ28" s="9">
        <f t="shared" si="39"/>
        <v>0</v>
      </c>
      <c r="CR28" s="9">
        <f t="shared" si="39"/>
        <v>8</v>
      </c>
      <c r="CS28" s="9">
        <f t="shared" si="39"/>
        <v>0</v>
      </c>
      <c r="CT28" s="9">
        <f t="shared" si="39"/>
        <v>0</v>
      </c>
      <c r="CU28" s="9">
        <f t="shared" si="39"/>
        <v>0</v>
      </c>
      <c r="CV28" s="9">
        <f t="shared" si="39"/>
        <v>60</v>
      </c>
      <c r="CW28" s="9">
        <f t="shared" si="39"/>
        <v>0</v>
      </c>
      <c r="CX28" s="9">
        <f t="shared" si="39"/>
        <v>0</v>
      </c>
      <c r="CY28" s="9">
        <f t="shared" si="39"/>
        <v>0</v>
      </c>
      <c r="CZ28" s="9">
        <f t="shared" ref="CZ28:DL28" si="40">CZ12/$F12*$G12</f>
        <v>0</v>
      </c>
      <c r="DA28" s="9">
        <f t="shared" si="40"/>
        <v>0</v>
      </c>
      <c r="DB28" s="9">
        <f t="shared" si="40"/>
        <v>0</v>
      </c>
      <c r="DC28" s="9">
        <f t="shared" si="40"/>
        <v>0</v>
      </c>
      <c r="DD28" s="9">
        <f t="shared" si="40"/>
        <v>0</v>
      </c>
      <c r="DE28" s="9">
        <f t="shared" si="40"/>
        <v>0</v>
      </c>
      <c r="DF28" s="9">
        <f t="shared" si="40"/>
        <v>0</v>
      </c>
      <c r="DG28" s="9">
        <f t="shared" si="40"/>
        <v>1</v>
      </c>
      <c r="DH28" s="9">
        <f t="shared" si="40"/>
        <v>0</v>
      </c>
      <c r="DI28" s="9">
        <f t="shared" si="40"/>
        <v>0</v>
      </c>
      <c r="DJ28" s="9">
        <f t="shared" si="40"/>
        <v>4</v>
      </c>
      <c r="DK28" s="9">
        <f t="shared" si="40"/>
        <v>1</v>
      </c>
      <c r="DL28" s="9">
        <f t="shared" si="40"/>
        <v>0</v>
      </c>
    </row>
    <row r="29" spans="1:116" x14ac:dyDescent="0.25">
      <c r="A29" s="9" t="s">
        <v>230</v>
      </c>
      <c r="B29" s="9">
        <v>8164800</v>
      </c>
      <c r="C29" s="30">
        <v>42827</v>
      </c>
      <c r="D29" s="9">
        <v>32</v>
      </c>
      <c r="E29" s="9">
        <v>12</v>
      </c>
      <c r="F29" s="9">
        <v>316</v>
      </c>
      <c r="G29" s="9">
        <v>842.66666666666663</v>
      </c>
      <c r="H29" s="9">
        <f t="shared" ref="H29:AM29" si="41">H13/$F13*$G13</f>
        <v>0</v>
      </c>
      <c r="I29" s="9">
        <f t="shared" si="41"/>
        <v>0</v>
      </c>
      <c r="J29" s="9">
        <f t="shared" si="41"/>
        <v>0</v>
      </c>
      <c r="K29" s="9">
        <f t="shared" si="41"/>
        <v>8</v>
      </c>
      <c r="L29" s="9">
        <f t="shared" si="41"/>
        <v>0</v>
      </c>
      <c r="M29" s="9">
        <f t="shared" si="41"/>
        <v>0</v>
      </c>
      <c r="N29" s="9">
        <f t="shared" si="41"/>
        <v>0</v>
      </c>
      <c r="O29" s="9">
        <f t="shared" si="41"/>
        <v>0</v>
      </c>
      <c r="P29" s="9">
        <f t="shared" si="41"/>
        <v>0</v>
      </c>
      <c r="Q29" s="9">
        <f t="shared" si="41"/>
        <v>0</v>
      </c>
      <c r="R29" s="9">
        <f t="shared" si="41"/>
        <v>0</v>
      </c>
      <c r="S29" s="9">
        <f t="shared" si="41"/>
        <v>0</v>
      </c>
      <c r="T29" s="9">
        <f t="shared" si="41"/>
        <v>0</v>
      </c>
      <c r="U29" s="9">
        <f t="shared" si="41"/>
        <v>5.333333333333333</v>
      </c>
      <c r="V29" s="9">
        <f t="shared" si="41"/>
        <v>0</v>
      </c>
      <c r="W29" s="9">
        <f t="shared" si="41"/>
        <v>0</v>
      </c>
      <c r="X29" s="9">
        <f t="shared" si="41"/>
        <v>0</v>
      </c>
      <c r="Y29" s="9">
        <f t="shared" si="41"/>
        <v>0</v>
      </c>
      <c r="Z29" s="9">
        <f t="shared" si="41"/>
        <v>0</v>
      </c>
      <c r="AA29" s="9">
        <f t="shared" si="41"/>
        <v>0</v>
      </c>
      <c r="AB29" s="9">
        <f t="shared" si="41"/>
        <v>2.6666666666666665</v>
      </c>
      <c r="AC29" s="9">
        <f t="shared" si="41"/>
        <v>0</v>
      </c>
      <c r="AD29" s="9">
        <f t="shared" si="41"/>
        <v>0</v>
      </c>
      <c r="AE29" s="9">
        <f t="shared" si="41"/>
        <v>80</v>
      </c>
      <c r="AF29" s="9">
        <f t="shared" si="41"/>
        <v>0</v>
      </c>
      <c r="AG29" s="9">
        <f t="shared" si="41"/>
        <v>0</v>
      </c>
      <c r="AH29" s="9">
        <f t="shared" si="41"/>
        <v>0</v>
      </c>
      <c r="AI29" s="9">
        <f t="shared" si="41"/>
        <v>0</v>
      </c>
      <c r="AJ29" s="9">
        <f t="shared" si="41"/>
        <v>13.333333333333334</v>
      </c>
      <c r="AK29" s="9">
        <f t="shared" si="41"/>
        <v>2.6666666666666665</v>
      </c>
      <c r="AL29" s="9">
        <f t="shared" si="41"/>
        <v>0</v>
      </c>
      <c r="AM29" s="9">
        <f t="shared" si="41"/>
        <v>0</v>
      </c>
      <c r="AN29" s="9">
        <f t="shared" ref="AN29:BS29" si="42">AN13/$F13*$G13</f>
        <v>0</v>
      </c>
      <c r="AO29" s="9">
        <f t="shared" si="42"/>
        <v>0</v>
      </c>
      <c r="AP29" s="9">
        <f t="shared" si="42"/>
        <v>0</v>
      </c>
      <c r="AQ29" s="9">
        <f t="shared" si="42"/>
        <v>0</v>
      </c>
      <c r="AR29" s="9">
        <f t="shared" si="42"/>
        <v>0</v>
      </c>
      <c r="AS29" s="9">
        <f t="shared" si="42"/>
        <v>0</v>
      </c>
      <c r="AT29" s="9">
        <f t="shared" si="42"/>
        <v>0</v>
      </c>
      <c r="AU29" s="9">
        <f t="shared" si="42"/>
        <v>0</v>
      </c>
      <c r="AV29" s="9">
        <f t="shared" si="42"/>
        <v>0</v>
      </c>
      <c r="AW29" s="9">
        <f t="shared" si="42"/>
        <v>0</v>
      </c>
      <c r="AX29" s="9">
        <f t="shared" si="42"/>
        <v>0</v>
      </c>
      <c r="AY29" s="9">
        <f t="shared" si="42"/>
        <v>0</v>
      </c>
      <c r="AZ29" s="9">
        <f t="shared" si="42"/>
        <v>0</v>
      </c>
      <c r="BA29" s="9">
        <f t="shared" si="42"/>
        <v>0</v>
      </c>
      <c r="BB29" s="9">
        <f t="shared" si="42"/>
        <v>0</v>
      </c>
      <c r="BC29" s="9">
        <f t="shared" si="42"/>
        <v>5.333333333333333</v>
      </c>
      <c r="BD29" s="9">
        <f t="shared" si="42"/>
        <v>0</v>
      </c>
      <c r="BE29" s="9">
        <f t="shared" si="42"/>
        <v>0</v>
      </c>
      <c r="BF29" s="9">
        <f t="shared" si="42"/>
        <v>32</v>
      </c>
      <c r="BG29" s="9">
        <f t="shared" si="42"/>
        <v>0</v>
      </c>
      <c r="BH29" s="9">
        <f t="shared" si="42"/>
        <v>0</v>
      </c>
      <c r="BI29" s="9">
        <f t="shared" si="42"/>
        <v>0</v>
      </c>
      <c r="BJ29" s="9">
        <f t="shared" si="42"/>
        <v>0</v>
      </c>
      <c r="BK29" s="9">
        <f t="shared" si="42"/>
        <v>0</v>
      </c>
      <c r="BL29" s="9">
        <f t="shared" si="42"/>
        <v>0</v>
      </c>
      <c r="BM29" s="9">
        <f t="shared" si="42"/>
        <v>0</v>
      </c>
      <c r="BN29" s="9">
        <f t="shared" si="42"/>
        <v>0</v>
      </c>
      <c r="BO29" s="9">
        <f t="shared" si="42"/>
        <v>0</v>
      </c>
      <c r="BP29" s="9">
        <f t="shared" si="42"/>
        <v>0</v>
      </c>
      <c r="BQ29" s="9">
        <f t="shared" si="42"/>
        <v>0</v>
      </c>
      <c r="BR29" s="9">
        <f t="shared" si="42"/>
        <v>0</v>
      </c>
      <c r="BS29" s="9">
        <f t="shared" si="42"/>
        <v>0</v>
      </c>
      <c r="BT29" s="9">
        <f t="shared" ref="BT29:CY29" si="43">BT13/$F13*$G13</f>
        <v>0</v>
      </c>
      <c r="BU29" s="9">
        <f t="shared" si="43"/>
        <v>0</v>
      </c>
      <c r="BV29" s="9">
        <f t="shared" si="43"/>
        <v>0</v>
      </c>
      <c r="BW29" s="9">
        <f t="shared" si="43"/>
        <v>0</v>
      </c>
      <c r="BX29" s="9">
        <f t="shared" si="43"/>
        <v>0</v>
      </c>
      <c r="BY29" s="9">
        <f t="shared" si="43"/>
        <v>0</v>
      </c>
      <c r="BZ29" s="9">
        <f t="shared" si="43"/>
        <v>0</v>
      </c>
      <c r="CA29" s="9">
        <f t="shared" si="43"/>
        <v>0</v>
      </c>
      <c r="CB29" s="9">
        <f t="shared" si="43"/>
        <v>0</v>
      </c>
      <c r="CC29" s="9">
        <f t="shared" si="43"/>
        <v>0</v>
      </c>
      <c r="CD29" s="9">
        <f t="shared" si="43"/>
        <v>0</v>
      </c>
      <c r="CE29" s="9">
        <f t="shared" si="43"/>
        <v>0</v>
      </c>
      <c r="CF29" s="9">
        <f t="shared" si="43"/>
        <v>0</v>
      </c>
      <c r="CG29" s="9">
        <f t="shared" si="43"/>
        <v>0</v>
      </c>
      <c r="CH29" s="9">
        <f t="shared" si="43"/>
        <v>2.6666666666666665</v>
      </c>
      <c r="CI29" s="9">
        <f t="shared" si="43"/>
        <v>0</v>
      </c>
      <c r="CJ29" s="9">
        <f t="shared" si="43"/>
        <v>0</v>
      </c>
      <c r="CK29" s="9">
        <f t="shared" si="43"/>
        <v>0</v>
      </c>
      <c r="CL29" s="9">
        <f t="shared" si="43"/>
        <v>0</v>
      </c>
      <c r="CM29" s="9">
        <f t="shared" si="43"/>
        <v>0</v>
      </c>
      <c r="CN29" s="9">
        <f t="shared" si="43"/>
        <v>0</v>
      </c>
      <c r="CO29" s="9">
        <f t="shared" si="43"/>
        <v>0</v>
      </c>
      <c r="CP29" s="9">
        <f t="shared" si="43"/>
        <v>144</v>
      </c>
      <c r="CQ29" s="9">
        <f t="shared" si="43"/>
        <v>0</v>
      </c>
      <c r="CR29" s="9">
        <f t="shared" si="43"/>
        <v>0</v>
      </c>
      <c r="CS29" s="9">
        <f t="shared" si="43"/>
        <v>0</v>
      </c>
      <c r="CT29" s="9">
        <f t="shared" si="43"/>
        <v>0</v>
      </c>
      <c r="CU29" s="9">
        <f t="shared" si="43"/>
        <v>0</v>
      </c>
      <c r="CV29" s="9">
        <f t="shared" si="43"/>
        <v>0</v>
      </c>
      <c r="CW29" s="9">
        <f t="shared" si="43"/>
        <v>0</v>
      </c>
      <c r="CX29" s="9">
        <f t="shared" si="43"/>
        <v>0</v>
      </c>
      <c r="CY29" s="9">
        <f t="shared" si="43"/>
        <v>0</v>
      </c>
      <c r="CZ29" s="9">
        <f t="shared" ref="CZ29:DL29" si="44">CZ13/$F13*$G13</f>
        <v>0</v>
      </c>
      <c r="DA29" s="9">
        <f t="shared" si="44"/>
        <v>0</v>
      </c>
      <c r="DB29" s="9">
        <f t="shared" si="44"/>
        <v>0</v>
      </c>
      <c r="DC29" s="9">
        <f t="shared" si="44"/>
        <v>0</v>
      </c>
      <c r="DD29" s="9">
        <f t="shared" si="44"/>
        <v>2.6666666666666665</v>
      </c>
      <c r="DE29" s="9">
        <f t="shared" si="44"/>
        <v>93.333333333333329</v>
      </c>
      <c r="DF29" s="9">
        <f t="shared" si="44"/>
        <v>0</v>
      </c>
      <c r="DG29" s="9">
        <f t="shared" si="44"/>
        <v>0</v>
      </c>
      <c r="DH29" s="9">
        <f t="shared" si="44"/>
        <v>0</v>
      </c>
      <c r="DI29" s="9">
        <f t="shared" si="44"/>
        <v>0</v>
      </c>
      <c r="DJ29" s="9">
        <f t="shared" si="44"/>
        <v>0</v>
      </c>
      <c r="DK29" s="9">
        <f t="shared" si="44"/>
        <v>0</v>
      </c>
      <c r="DL29" s="9">
        <f t="shared" si="44"/>
        <v>0</v>
      </c>
    </row>
    <row r="30" spans="1:116" x14ac:dyDescent="0.25">
      <c r="A30" s="9" t="s">
        <v>42</v>
      </c>
      <c r="B30" s="9">
        <v>8211900</v>
      </c>
      <c r="C30" s="30">
        <v>42810</v>
      </c>
      <c r="D30" s="9">
        <v>64</v>
      </c>
      <c r="E30" s="9">
        <v>11</v>
      </c>
      <c r="F30" s="9">
        <v>307</v>
      </c>
      <c r="G30" s="9">
        <v>1786.1818181818182</v>
      </c>
      <c r="H30" s="9">
        <f t="shared" ref="H30:AM30" si="45">H14/$F14*$G14</f>
        <v>5.8181818181818183</v>
      </c>
      <c r="I30" s="9">
        <f t="shared" si="45"/>
        <v>0</v>
      </c>
      <c r="J30" s="9">
        <f t="shared" si="45"/>
        <v>0</v>
      </c>
      <c r="K30" s="9">
        <f t="shared" si="45"/>
        <v>11.636363636363637</v>
      </c>
      <c r="L30" s="9">
        <f t="shared" si="45"/>
        <v>0</v>
      </c>
      <c r="M30" s="9">
        <f t="shared" si="45"/>
        <v>0</v>
      </c>
      <c r="N30" s="9">
        <f t="shared" si="45"/>
        <v>29.090909090909093</v>
      </c>
      <c r="O30" s="9">
        <f t="shared" si="45"/>
        <v>0</v>
      </c>
      <c r="P30" s="9">
        <f t="shared" si="45"/>
        <v>0</v>
      </c>
      <c r="Q30" s="9">
        <f t="shared" si="45"/>
        <v>0</v>
      </c>
      <c r="R30" s="9">
        <f t="shared" si="45"/>
        <v>0</v>
      </c>
      <c r="S30" s="9">
        <f t="shared" si="45"/>
        <v>0</v>
      </c>
      <c r="T30" s="9">
        <f t="shared" si="45"/>
        <v>0</v>
      </c>
      <c r="U30" s="9">
        <f t="shared" si="45"/>
        <v>0</v>
      </c>
      <c r="V30" s="9">
        <f t="shared" si="45"/>
        <v>0</v>
      </c>
      <c r="W30" s="9">
        <f t="shared" si="45"/>
        <v>5.8181818181818183</v>
      </c>
      <c r="X30" s="9">
        <f t="shared" si="45"/>
        <v>29.090909090909093</v>
      </c>
      <c r="Y30" s="9">
        <f t="shared" si="45"/>
        <v>0</v>
      </c>
      <c r="Z30" s="9">
        <f t="shared" si="45"/>
        <v>0</v>
      </c>
      <c r="AA30" s="9">
        <f t="shared" si="45"/>
        <v>0</v>
      </c>
      <c r="AB30" s="9">
        <f t="shared" si="45"/>
        <v>0</v>
      </c>
      <c r="AC30" s="9">
        <f t="shared" si="45"/>
        <v>0</v>
      </c>
      <c r="AD30" s="9">
        <f t="shared" si="45"/>
        <v>0</v>
      </c>
      <c r="AE30" s="9">
        <f t="shared" si="45"/>
        <v>197.81818181818181</v>
      </c>
      <c r="AF30" s="9">
        <f t="shared" si="45"/>
        <v>0</v>
      </c>
      <c r="AG30" s="9">
        <f t="shared" si="45"/>
        <v>0</v>
      </c>
      <c r="AH30" s="9">
        <f t="shared" si="45"/>
        <v>0</v>
      </c>
      <c r="AI30" s="9">
        <f t="shared" si="45"/>
        <v>5.8181818181818183</v>
      </c>
      <c r="AJ30" s="9">
        <f t="shared" si="45"/>
        <v>0</v>
      </c>
      <c r="AK30" s="9">
        <f t="shared" si="45"/>
        <v>0</v>
      </c>
      <c r="AL30" s="9">
        <f t="shared" si="45"/>
        <v>0</v>
      </c>
      <c r="AM30" s="9">
        <f t="shared" si="45"/>
        <v>0</v>
      </c>
      <c r="AN30" s="9">
        <f t="shared" ref="AN30:BS30" si="46">AN14/$F14*$G14</f>
        <v>11.636363636363637</v>
      </c>
      <c r="AO30" s="9">
        <f t="shared" si="46"/>
        <v>0</v>
      </c>
      <c r="AP30" s="9">
        <f t="shared" si="46"/>
        <v>0</v>
      </c>
      <c r="AQ30" s="9">
        <f t="shared" si="46"/>
        <v>0</v>
      </c>
      <c r="AR30" s="9">
        <f t="shared" si="46"/>
        <v>0</v>
      </c>
      <c r="AS30" s="9">
        <f t="shared" si="46"/>
        <v>0</v>
      </c>
      <c r="AT30" s="9">
        <f t="shared" si="46"/>
        <v>0</v>
      </c>
      <c r="AU30" s="9">
        <f t="shared" si="46"/>
        <v>0</v>
      </c>
      <c r="AV30" s="9">
        <f t="shared" si="46"/>
        <v>17.454545454545453</v>
      </c>
      <c r="AW30" s="9">
        <f t="shared" si="46"/>
        <v>0</v>
      </c>
      <c r="AX30" s="9">
        <f t="shared" si="46"/>
        <v>0</v>
      </c>
      <c r="AY30" s="9">
        <f t="shared" si="46"/>
        <v>0</v>
      </c>
      <c r="AZ30" s="9">
        <f t="shared" si="46"/>
        <v>5.8181818181818183</v>
      </c>
      <c r="BA30" s="9">
        <f t="shared" si="46"/>
        <v>0</v>
      </c>
      <c r="BB30" s="9">
        <f t="shared" si="46"/>
        <v>0</v>
      </c>
      <c r="BC30" s="9">
        <f t="shared" si="46"/>
        <v>0</v>
      </c>
      <c r="BD30" s="9">
        <f t="shared" si="46"/>
        <v>0</v>
      </c>
      <c r="BE30" s="9">
        <f t="shared" si="46"/>
        <v>0</v>
      </c>
      <c r="BF30" s="9">
        <f t="shared" si="46"/>
        <v>11.636363636363637</v>
      </c>
      <c r="BG30" s="9">
        <f t="shared" si="46"/>
        <v>0</v>
      </c>
      <c r="BH30" s="9">
        <f t="shared" si="46"/>
        <v>0</v>
      </c>
      <c r="BI30" s="9">
        <f t="shared" si="46"/>
        <v>0</v>
      </c>
      <c r="BJ30" s="9">
        <f t="shared" si="46"/>
        <v>0</v>
      </c>
      <c r="BK30" s="9">
        <f t="shared" si="46"/>
        <v>0</v>
      </c>
      <c r="BL30" s="9">
        <f t="shared" si="46"/>
        <v>0</v>
      </c>
      <c r="BM30" s="9">
        <f t="shared" si="46"/>
        <v>0</v>
      </c>
      <c r="BN30" s="9">
        <f t="shared" si="46"/>
        <v>0</v>
      </c>
      <c r="BO30" s="9">
        <f t="shared" si="46"/>
        <v>5.8181818181818183</v>
      </c>
      <c r="BP30" s="9">
        <f t="shared" si="46"/>
        <v>0</v>
      </c>
      <c r="BQ30" s="9">
        <f t="shared" si="46"/>
        <v>0</v>
      </c>
      <c r="BR30" s="9">
        <f t="shared" si="46"/>
        <v>0</v>
      </c>
      <c r="BS30" s="9">
        <f t="shared" si="46"/>
        <v>0</v>
      </c>
      <c r="BT30" s="9">
        <f t="shared" ref="BT30:CY30" si="47">BT14/$F14*$G14</f>
        <v>0</v>
      </c>
      <c r="BU30" s="9">
        <f t="shared" si="47"/>
        <v>0</v>
      </c>
      <c r="BV30" s="9">
        <f t="shared" si="47"/>
        <v>174.54545454545456</v>
      </c>
      <c r="BW30" s="9">
        <f t="shared" si="47"/>
        <v>0</v>
      </c>
      <c r="BX30" s="9">
        <f t="shared" si="47"/>
        <v>0</v>
      </c>
      <c r="BY30" s="9">
        <f t="shared" si="47"/>
        <v>0</v>
      </c>
      <c r="BZ30" s="9">
        <f t="shared" si="47"/>
        <v>0</v>
      </c>
      <c r="CA30" s="9">
        <f t="shared" si="47"/>
        <v>0</v>
      </c>
      <c r="CB30" s="9">
        <f t="shared" si="47"/>
        <v>0</v>
      </c>
      <c r="CC30" s="9">
        <f t="shared" si="47"/>
        <v>0</v>
      </c>
      <c r="CD30" s="9">
        <f t="shared" si="47"/>
        <v>0</v>
      </c>
      <c r="CE30" s="9">
        <f t="shared" si="47"/>
        <v>5.8181818181818183</v>
      </c>
      <c r="CF30" s="9">
        <f t="shared" si="47"/>
        <v>0</v>
      </c>
      <c r="CG30" s="9">
        <f t="shared" si="47"/>
        <v>5.8181818181818183</v>
      </c>
      <c r="CH30" s="9">
        <f t="shared" si="47"/>
        <v>11.636363636363637</v>
      </c>
      <c r="CI30" s="9">
        <f t="shared" si="47"/>
        <v>0</v>
      </c>
      <c r="CJ30" s="9">
        <f t="shared" si="47"/>
        <v>0</v>
      </c>
      <c r="CK30" s="9">
        <f t="shared" si="47"/>
        <v>0</v>
      </c>
      <c r="CL30" s="9">
        <f t="shared" si="47"/>
        <v>0</v>
      </c>
      <c r="CM30" s="9">
        <f t="shared" si="47"/>
        <v>0</v>
      </c>
      <c r="CN30" s="9">
        <f t="shared" si="47"/>
        <v>0</v>
      </c>
      <c r="CO30" s="9">
        <f t="shared" si="47"/>
        <v>0</v>
      </c>
      <c r="CP30" s="9">
        <f t="shared" si="47"/>
        <v>122.18181818181819</v>
      </c>
      <c r="CQ30" s="9">
        <f t="shared" si="47"/>
        <v>0</v>
      </c>
      <c r="CR30" s="9">
        <f t="shared" si="47"/>
        <v>0</v>
      </c>
      <c r="CS30" s="9">
        <f t="shared" si="47"/>
        <v>0</v>
      </c>
      <c r="CT30" s="9">
        <f t="shared" si="47"/>
        <v>0</v>
      </c>
      <c r="CU30" s="9">
        <f t="shared" si="47"/>
        <v>0</v>
      </c>
      <c r="CV30" s="9">
        <f t="shared" si="47"/>
        <v>0</v>
      </c>
      <c r="CW30" s="9">
        <f t="shared" si="47"/>
        <v>0</v>
      </c>
      <c r="CX30" s="9">
        <f t="shared" si="47"/>
        <v>0</v>
      </c>
      <c r="CY30" s="9">
        <f t="shared" si="47"/>
        <v>64</v>
      </c>
      <c r="CZ30" s="9">
        <f t="shared" ref="CZ30:DL30" si="48">CZ14/$F14*$G14</f>
        <v>0</v>
      </c>
      <c r="DA30" s="9">
        <f t="shared" si="48"/>
        <v>0</v>
      </c>
      <c r="DB30" s="9">
        <f t="shared" si="48"/>
        <v>5.8181818181818183</v>
      </c>
      <c r="DC30" s="9">
        <f t="shared" si="48"/>
        <v>0</v>
      </c>
      <c r="DD30" s="9">
        <f t="shared" si="48"/>
        <v>0</v>
      </c>
      <c r="DE30" s="9">
        <f t="shared" si="48"/>
        <v>29.090909090909093</v>
      </c>
      <c r="DF30" s="9">
        <f t="shared" si="48"/>
        <v>0</v>
      </c>
      <c r="DG30" s="9">
        <f t="shared" si="48"/>
        <v>0</v>
      </c>
      <c r="DH30" s="9">
        <f t="shared" si="48"/>
        <v>0</v>
      </c>
      <c r="DI30" s="9">
        <f t="shared" si="48"/>
        <v>0</v>
      </c>
      <c r="DJ30" s="9">
        <f t="shared" si="48"/>
        <v>0</v>
      </c>
      <c r="DK30" s="9">
        <f t="shared" si="48"/>
        <v>0</v>
      </c>
      <c r="DL30" s="9">
        <f t="shared" si="48"/>
        <v>0</v>
      </c>
    </row>
    <row r="31" spans="1:116" s="26" customFormat="1" x14ac:dyDescent="0.25">
      <c r="A31" s="26" t="s">
        <v>81</v>
      </c>
      <c r="B31" s="26">
        <v>8212300</v>
      </c>
      <c r="C31" s="31">
        <v>42816</v>
      </c>
      <c r="D31" s="26">
        <v>64</v>
      </c>
      <c r="E31" s="26">
        <v>6</v>
      </c>
      <c r="F31" s="26">
        <v>310</v>
      </c>
      <c r="G31" s="26">
        <v>3306.6666666666665</v>
      </c>
      <c r="H31" s="26">
        <f t="shared" ref="H31:AM31" si="49">H15/$F15*$G15</f>
        <v>0</v>
      </c>
      <c r="I31" s="26">
        <f t="shared" si="49"/>
        <v>0</v>
      </c>
      <c r="J31" s="26">
        <f t="shared" si="49"/>
        <v>0</v>
      </c>
      <c r="K31" s="26">
        <f t="shared" si="49"/>
        <v>10.666666666666666</v>
      </c>
      <c r="L31" s="26">
        <f t="shared" si="49"/>
        <v>0</v>
      </c>
      <c r="M31" s="26">
        <f t="shared" si="49"/>
        <v>0</v>
      </c>
      <c r="N31" s="26">
        <f t="shared" si="49"/>
        <v>0</v>
      </c>
      <c r="O31" s="26">
        <f t="shared" si="49"/>
        <v>0</v>
      </c>
      <c r="P31" s="26">
        <f t="shared" si="49"/>
        <v>0</v>
      </c>
      <c r="Q31" s="26">
        <f t="shared" si="49"/>
        <v>0</v>
      </c>
      <c r="R31" s="26">
        <f t="shared" si="49"/>
        <v>0</v>
      </c>
      <c r="S31" s="26">
        <f t="shared" si="49"/>
        <v>10.666666666666666</v>
      </c>
      <c r="T31" s="26">
        <f t="shared" si="49"/>
        <v>0</v>
      </c>
      <c r="U31" s="26">
        <f t="shared" si="49"/>
        <v>351.99999999999994</v>
      </c>
      <c r="V31" s="26">
        <f t="shared" si="49"/>
        <v>0</v>
      </c>
      <c r="W31" s="26">
        <f t="shared" si="49"/>
        <v>0</v>
      </c>
      <c r="X31" s="26">
        <f t="shared" si="49"/>
        <v>0</v>
      </c>
      <c r="Y31" s="26">
        <f t="shared" si="49"/>
        <v>0</v>
      </c>
      <c r="Z31" s="26">
        <f t="shared" si="49"/>
        <v>0</v>
      </c>
      <c r="AA31" s="26">
        <f t="shared" si="49"/>
        <v>0</v>
      </c>
      <c r="AB31" s="26">
        <f t="shared" si="49"/>
        <v>10.666666666666666</v>
      </c>
      <c r="AC31" s="26">
        <f t="shared" si="49"/>
        <v>0</v>
      </c>
      <c r="AD31" s="26">
        <f t="shared" si="49"/>
        <v>0</v>
      </c>
      <c r="AE31" s="26">
        <f t="shared" si="49"/>
        <v>0</v>
      </c>
      <c r="AF31" s="26">
        <f t="shared" si="49"/>
        <v>0</v>
      </c>
      <c r="AG31" s="26">
        <f t="shared" si="49"/>
        <v>0</v>
      </c>
      <c r="AH31" s="26">
        <f t="shared" si="49"/>
        <v>0</v>
      </c>
      <c r="AI31" s="26">
        <f t="shared" si="49"/>
        <v>0</v>
      </c>
      <c r="AJ31" s="26">
        <f t="shared" si="49"/>
        <v>0</v>
      </c>
      <c r="AK31" s="26">
        <f t="shared" si="49"/>
        <v>0</v>
      </c>
      <c r="AL31" s="26">
        <f t="shared" si="49"/>
        <v>0</v>
      </c>
      <c r="AM31" s="26">
        <f t="shared" si="49"/>
        <v>0</v>
      </c>
      <c r="AN31" s="26">
        <f t="shared" ref="AN31:BS31" si="50">AN15/$F15*$G15</f>
        <v>0</v>
      </c>
      <c r="AO31" s="26">
        <f t="shared" si="50"/>
        <v>0</v>
      </c>
      <c r="AP31" s="26">
        <f t="shared" si="50"/>
        <v>0</v>
      </c>
      <c r="AQ31" s="26">
        <f t="shared" si="50"/>
        <v>0</v>
      </c>
      <c r="AR31" s="26">
        <f t="shared" si="50"/>
        <v>0</v>
      </c>
      <c r="AS31" s="26">
        <f t="shared" si="50"/>
        <v>0</v>
      </c>
      <c r="AT31" s="26">
        <f t="shared" si="50"/>
        <v>0</v>
      </c>
      <c r="AU31" s="26">
        <f t="shared" si="50"/>
        <v>181.33333333333334</v>
      </c>
      <c r="AV31" s="26">
        <f t="shared" si="50"/>
        <v>0</v>
      </c>
      <c r="AW31" s="26">
        <f t="shared" si="50"/>
        <v>0</v>
      </c>
      <c r="AX31" s="26">
        <f t="shared" si="50"/>
        <v>0</v>
      </c>
      <c r="AY31" s="26">
        <f t="shared" si="50"/>
        <v>0</v>
      </c>
      <c r="AZ31" s="26">
        <f t="shared" si="50"/>
        <v>0</v>
      </c>
      <c r="BA31" s="26">
        <f t="shared" si="50"/>
        <v>0</v>
      </c>
      <c r="BB31" s="26">
        <f t="shared" si="50"/>
        <v>0</v>
      </c>
      <c r="BC31" s="26">
        <f t="shared" si="50"/>
        <v>0</v>
      </c>
      <c r="BD31" s="26">
        <f t="shared" si="50"/>
        <v>0</v>
      </c>
      <c r="BE31" s="26">
        <f t="shared" si="50"/>
        <v>0</v>
      </c>
      <c r="BF31" s="26">
        <f t="shared" si="50"/>
        <v>0</v>
      </c>
      <c r="BG31" s="26">
        <f t="shared" si="50"/>
        <v>0</v>
      </c>
      <c r="BH31" s="26">
        <f t="shared" si="50"/>
        <v>0</v>
      </c>
      <c r="BI31" s="26">
        <f t="shared" si="50"/>
        <v>0</v>
      </c>
      <c r="BJ31" s="26">
        <f t="shared" si="50"/>
        <v>0</v>
      </c>
      <c r="BK31" s="26">
        <f t="shared" si="50"/>
        <v>0</v>
      </c>
      <c r="BL31" s="26">
        <f t="shared" si="50"/>
        <v>0</v>
      </c>
      <c r="BM31" s="26">
        <f t="shared" si="50"/>
        <v>0</v>
      </c>
      <c r="BN31" s="26">
        <f t="shared" si="50"/>
        <v>0</v>
      </c>
      <c r="BO31" s="26">
        <f t="shared" si="50"/>
        <v>0</v>
      </c>
      <c r="BP31" s="26">
        <f t="shared" si="50"/>
        <v>0</v>
      </c>
      <c r="BQ31" s="26">
        <f t="shared" si="50"/>
        <v>0</v>
      </c>
      <c r="BR31" s="26">
        <f t="shared" si="50"/>
        <v>0</v>
      </c>
      <c r="BS31" s="26">
        <f t="shared" si="50"/>
        <v>0</v>
      </c>
      <c r="BT31" s="26">
        <f t="shared" ref="BT31:CY31" si="51">BT15/$F15*$G15</f>
        <v>0</v>
      </c>
      <c r="BU31" s="26">
        <f t="shared" si="51"/>
        <v>0</v>
      </c>
      <c r="BV31" s="26">
        <f t="shared" si="51"/>
        <v>2730.6666666666665</v>
      </c>
      <c r="BW31" s="26">
        <f t="shared" si="51"/>
        <v>0</v>
      </c>
      <c r="BX31" s="26">
        <f t="shared" si="51"/>
        <v>0</v>
      </c>
      <c r="BY31" s="26">
        <f t="shared" si="51"/>
        <v>0</v>
      </c>
      <c r="BZ31" s="26">
        <f t="shared" si="51"/>
        <v>0</v>
      </c>
      <c r="CA31" s="26">
        <f t="shared" si="51"/>
        <v>0</v>
      </c>
      <c r="CB31" s="26">
        <f t="shared" si="51"/>
        <v>0</v>
      </c>
      <c r="CC31" s="26">
        <f t="shared" si="51"/>
        <v>0</v>
      </c>
      <c r="CD31" s="26">
        <f t="shared" si="51"/>
        <v>0</v>
      </c>
      <c r="CE31" s="26">
        <f t="shared" si="51"/>
        <v>0</v>
      </c>
      <c r="CF31" s="26">
        <f t="shared" si="51"/>
        <v>0</v>
      </c>
      <c r="CG31" s="26">
        <f t="shared" si="51"/>
        <v>0</v>
      </c>
      <c r="CH31" s="26">
        <f t="shared" si="51"/>
        <v>0</v>
      </c>
      <c r="CI31" s="26">
        <f t="shared" si="51"/>
        <v>0</v>
      </c>
      <c r="CJ31" s="26">
        <f t="shared" si="51"/>
        <v>0</v>
      </c>
      <c r="CK31" s="26">
        <f t="shared" si="51"/>
        <v>0</v>
      </c>
      <c r="CL31" s="26">
        <f t="shared" si="51"/>
        <v>0</v>
      </c>
      <c r="CM31" s="26">
        <f t="shared" si="51"/>
        <v>0</v>
      </c>
      <c r="CN31" s="26">
        <f t="shared" si="51"/>
        <v>0</v>
      </c>
      <c r="CO31" s="26">
        <f t="shared" si="51"/>
        <v>0</v>
      </c>
      <c r="CP31" s="26">
        <f t="shared" si="51"/>
        <v>0</v>
      </c>
      <c r="CQ31" s="26">
        <f t="shared" si="51"/>
        <v>0</v>
      </c>
      <c r="CR31" s="26">
        <f t="shared" si="51"/>
        <v>0</v>
      </c>
      <c r="CS31" s="26">
        <f t="shared" si="51"/>
        <v>21.333333333333332</v>
      </c>
      <c r="CT31" s="26">
        <f t="shared" si="51"/>
        <v>0</v>
      </c>
      <c r="CU31" s="26">
        <f t="shared" si="51"/>
        <v>0</v>
      </c>
      <c r="CV31" s="26">
        <f t="shared" si="51"/>
        <v>0</v>
      </c>
      <c r="CW31" s="26">
        <f t="shared" si="51"/>
        <v>10.666666666666666</v>
      </c>
      <c r="CX31" s="26">
        <f t="shared" si="51"/>
        <v>0</v>
      </c>
      <c r="CY31" s="26">
        <f t="shared" si="51"/>
        <v>0</v>
      </c>
      <c r="CZ31" s="26">
        <f t="shared" ref="CZ31:DL31" si="52">CZ15/$F15*$G15</f>
        <v>0</v>
      </c>
      <c r="DA31" s="26">
        <f t="shared" si="52"/>
        <v>0</v>
      </c>
      <c r="DB31" s="26">
        <f t="shared" si="52"/>
        <v>0</v>
      </c>
      <c r="DC31" s="26">
        <f t="shared" si="52"/>
        <v>0</v>
      </c>
      <c r="DD31" s="26">
        <f t="shared" si="52"/>
        <v>0</v>
      </c>
      <c r="DE31" s="26">
        <f t="shared" si="52"/>
        <v>0</v>
      </c>
      <c r="DF31" s="26">
        <f t="shared" si="52"/>
        <v>0</v>
      </c>
      <c r="DG31" s="26">
        <f t="shared" si="52"/>
        <v>0</v>
      </c>
      <c r="DH31" s="26">
        <f t="shared" si="52"/>
        <v>0</v>
      </c>
      <c r="DI31" s="26">
        <f t="shared" si="52"/>
        <v>0</v>
      </c>
      <c r="DJ31" s="26">
        <f t="shared" si="52"/>
        <v>0</v>
      </c>
      <c r="DK31" s="26">
        <f t="shared" si="52"/>
        <v>0</v>
      </c>
      <c r="DL31" s="26">
        <f t="shared" si="5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7E0A-27AC-4B2F-A472-01D4081AE986}">
  <dimension ref="A1:DG14"/>
  <sheetViews>
    <sheetView zoomScale="85" zoomScaleNormal="85" workbookViewId="0">
      <selection activeCell="J17" sqref="J17"/>
    </sheetView>
  </sheetViews>
  <sheetFormatPr defaultRowHeight="15" x14ac:dyDescent="0.25"/>
  <cols>
    <col min="2" max="2" width="11.7109375" bestFit="1" customWidth="1"/>
    <col min="3" max="3" width="14.42578125" bestFit="1" customWidth="1"/>
    <col min="4" max="4" width="9.7109375" bestFit="1" customWidth="1"/>
    <col min="5" max="5" width="11.42578125" bestFit="1" customWidth="1"/>
    <col min="6" max="6" width="11.5703125" bestFit="1" customWidth="1"/>
    <col min="7" max="7" width="17.5703125" bestFit="1" customWidth="1"/>
    <col min="8" max="8" width="19.140625" bestFit="1" customWidth="1"/>
    <col min="9" max="9" width="12" bestFit="1" customWidth="1"/>
    <col min="10" max="10" width="10.85546875" bestFit="1" customWidth="1"/>
    <col min="11" max="11" width="12" bestFit="1" customWidth="1"/>
    <col min="12" max="12" width="12.42578125" bestFit="1" customWidth="1"/>
    <col min="13" max="14" width="12" bestFit="1" customWidth="1"/>
    <col min="15" max="15" width="6.42578125" bestFit="1" customWidth="1"/>
    <col min="16" max="17" width="12" bestFit="1" customWidth="1"/>
    <col min="18" max="18" width="8" bestFit="1" customWidth="1"/>
    <col min="19" max="19" width="12.7109375" bestFit="1" customWidth="1"/>
    <col min="20" max="20" width="12" bestFit="1" customWidth="1"/>
    <col min="21" max="21" width="19.140625" bestFit="1" customWidth="1"/>
    <col min="22" max="22" width="12" bestFit="1" customWidth="1"/>
    <col min="23" max="23" width="14" bestFit="1" customWidth="1"/>
    <col min="24" max="26" width="12" bestFit="1" customWidth="1"/>
    <col min="27" max="27" width="16.140625" bestFit="1" customWidth="1"/>
    <col min="28" max="28" width="12" bestFit="1" customWidth="1"/>
    <col min="29" max="29" width="12.85546875" bestFit="1" customWidth="1"/>
    <col min="30" max="30" width="12.7109375" bestFit="1" customWidth="1"/>
    <col min="31" max="31" width="16.42578125" bestFit="1" customWidth="1"/>
    <col min="32" max="32" width="9" bestFit="1" customWidth="1"/>
    <col min="33" max="33" width="12.42578125" bestFit="1" customWidth="1"/>
    <col min="34" max="37" width="12" bestFit="1" customWidth="1"/>
    <col min="38" max="38" width="6.85546875" bestFit="1" customWidth="1"/>
    <col min="39" max="39" width="15.140625" bestFit="1" customWidth="1"/>
    <col min="40" max="42" width="12" bestFit="1" customWidth="1"/>
    <col min="43" max="43" width="16.28515625" bestFit="1" customWidth="1"/>
    <col min="44" max="45" width="12" bestFit="1" customWidth="1"/>
    <col min="46" max="46" width="12.5703125" bestFit="1" customWidth="1"/>
    <col min="47" max="47" width="8.85546875" bestFit="1" customWidth="1"/>
    <col min="48" max="49" width="12" bestFit="1" customWidth="1"/>
    <col min="50" max="50" width="17.85546875" bestFit="1" customWidth="1"/>
    <col min="51" max="51" width="9.28515625" bestFit="1" customWidth="1"/>
    <col min="52" max="52" width="16.140625" bestFit="1" customWidth="1"/>
    <col min="53" max="57" width="12" bestFit="1" customWidth="1"/>
    <col min="58" max="58" width="13.7109375" bestFit="1" customWidth="1"/>
    <col min="59" max="59" width="12.42578125" bestFit="1" customWidth="1"/>
    <col min="60" max="60" width="13.28515625" bestFit="1" customWidth="1"/>
    <col min="61" max="61" width="9.28515625" bestFit="1" customWidth="1"/>
    <col min="62" max="62" width="12.5703125" bestFit="1" customWidth="1"/>
    <col min="63" max="63" width="12.42578125" bestFit="1" customWidth="1"/>
    <col min="64" max="65" width="12" bestFit="1" customWidth="1"/>
    <col min="66" max="66" width="11.42578125" bestFit="1" customWidth="1"/>
    <col min="67" max="67" width="15.140625" bestFit="1" customWidth="1"/>
    <col min="68" max="68" width="12.85546875" bestFit="1" customWidth="1"/>
    <col min="69" max="69" width="10.28515625" bestFit="1" customWidth="1"/>
    <col min="70" max="70" width="12.7109375" bestFit="1" customWidth="1"/>
    <col min="71" max="71" width="22.7109375" bestFit="1" customWidth="1"/>
    <col min="72" max="72" width="17.5703125" bestFit="1" customWidth="1"/>
    <col min="73" max="73" width="12" bestFit="1" customWidth="1"/>
    <col min="74" max="74" width="9.5703125" bestFit="1" customWidth="1"/>
    <col min="75" max="75" width="8.42578125" bestFit="1" customWidth="1"/>
    <col min="76" max="76" width="10.42578125" bestFit="1" customWidth="1"/>
    <col min="77" max="77" width="13.5703125" bestFit="1" customWidth="1"/>
    <col min="78" max="78" width="12.42578125" bestFit="1" customWidth="1"/>
    <col min="79" max="80" width="12" bestFit="1" customWidth="1"/>
    <col min="81" max="81" width="8.5703125" bestFit="1" customWidth="1"/>
    <col min="82" max="82" width="12" bestFit="1" customWidth="1"/>
    <col min="83" max="83" width="25" bestFit="1" customWidth="1"/>
    <col min="84" max="85" width="12" bestFit="1" customWidth="1"/>
    <col min="86" max="86" width="15.28515625" bestFit="1" customWidth="1"/>
    <col min="87" max="87" width="12" bestFit="1" customWidth="1"/>
    <col min="88" max="88" width="16.5703125" bestFit="1" customWidth="1"/>
    <col min="89" max="89" width="15.140625" bestFit="1" customWidth="1"/>
    <col min="90" max="95" width="12" bestFit="1" customWidth="1"/>
    <col min="96" max="96" width="13.7109375" bestFit="1" customWidth="1"/>
    <col min="97" max="97" width="15.28515625" bestFit="1" customWidth="1"/>
    <col min="98" max="98" width="12" bestFit="1" customWidth="1"/>
    <col min="99" max="99" width="10.7109375" bestFit="1" customWidth="1"/>
    <col min="100" max="100" width="15.140625" bestFit="1" customWidth="1"/>
    <col min="101" max="105" width="12" bestFit="1" customWidth="1"/>
    <col min="106" max="106" width="22.140625" bestFit="1" customWidth="1"/>
    <col min="107" max="107" width="19.28515625" bestFit="1" customWidth="1"/>
    <col min="108" max="108" width="22" bestFit="1" customWidth="1"/>
    <col min="109" max="109" width="13.140625" bestFit="1" customWidth="1"/>
    <col min="110" max="110" width="12" bestFit="1" customWidth="1"/>
    <col min="111" max="111" width="7.5703125" bestFit="1" customWidth="1"/>
  </cols>
  <sheetData>
    <row r="1" spans="1:111" s="35" customFormat="1" ht="12.75" x14ac:dyDescent="0.2">
      <c r="A1" s="34" t="s">
        <v>257</v>
      </c>
      <c r="B1" s="34" t="s">
        <v>289</v>
      </c>
      <c r="C1" s="34" t="s">
        <v>260</v>
      </c>
      <c r="D1" s="34" t="s">
        <v>262</v>
      </c>
      <c r="E1" s="34" t="s">
        <v>287</v>
      </c>
      <c r="F1" s="34" t="s">
        <v>288</v>
      </c>
      <c r="G1" s="34" t="s">
        <v>290</v>
      </c>
      <c r="H1" s="34" t="s">
        <v>272</v>
      </c>
      <c r="I1" s="34" t="s">
        <v>178</v>
      </c>
      <c r="J1" s="34" t="s">
        <v>187</v>
      </c>
      <c r="K1" s="34" t="s">
        <v>83</v>
      </c>
      <c r="L1" s="34" t="s">
        <v>201</v>
      </c>
      <c r="M1" s="34" t="s">
        <v>221</v>
      </c>
      <c r="N1" s="34" t="s">
        <v>200</v>
      </c>
      <c r="O1" s="34" t="s">
        <v>182</v>
      </c>
      <c r="P1" s="34" t="s">
        <v>179</v>
      </c>
      <c r="Q1" s="34" t="s">
        <v>165</v>
      </c>
      <c r="R1" s="34" t="s">
        <v>219</v>
      </c>
      <c r="S1" s="34" t="s">
        <v>87</v>
      </c>
      <c r="T1" s="34" t="s">
        <v>89</v>
      </c>
      <c r="U1" s="34" t="s">
        <v>273</v>
      </c>
      <c r="V1" s="34" t="s">
        <v>174</v>
      </c>
      <c r="W1" s="34" t="s">
        <v>197</v>
      </c>
      <c r="X1" s="34" t="s">
        <v>30</v>
      </c>
      <c r="Y1" s="34" t="s">
        <v>189</v>
      </c>
      <c r="Z1" s="34" t="s">
        <v>244</v>
      </c>
      <c r="AA1" s="34" t="s">
        <v>181</v>
      </c>
      <c r="AB1" s="34" t="s">
        <v>92</v>
      </c>
      <c r="AC1" s="34" t="s">
        <v>193</v>
      </c>
      <c r="AD1" s="34" t="s">
        <v>177</v>
      </c>
      <c r="AE1" s="34" t="s">
        <v>136</v>
      </c>
      <c r="AF1" s="34" t="s">
        <v>143</v>
      </c>
      <c r="AG1" s="34" t="s">
        <v>202</v>
      </c>
      <c r="AH1" s="34" t="s">
        <v>194</v>
      </c>
      <c r="AI1" s="34" t="s">
        <v>95</v>
      </c>
      <c r="AJ1" s="34" t="s">
        <v>215</v>
      </c>
      <c r="AK1" s="34" t="s">
        <v>220</v>
      </c>
      <c r="AL1" s="34" t="s">
        <v>224</v>
      </c>
      <c r="AM1" s="34" t="s">
        <v>199</v>
      </c>
      <c r="AN1" s="34" t="s">
        <v>206</v>
      </c>
      <c r="AO1" s="34" t="s">
        <v>188</v>
      </c>
      <c r="AP1" s="34" t="s">
        <v>184</v>
      </c>
      <c r="AQ1" s="34" t="s">
        <v>274</v>
      </c>
      <c r="AR1" s="34" t="s">
        <v>104</v>
      </c>
      <c r="AS1" s="34" t="s">
        <v>39</v>
      </c>
      <c r="AT1" s="34" t="s">
        <v>158</v>
      </c>
      <c r="AU1" s="34" t="s">
        <v>105</v>
      </c>
      <c r="AV1" s="34" t="s">
        <v>225</v>
      </c>
      <c r="AW1" s="34" t="s">
        <v>156</v>
      </c>
      <c r="AX1" s="34" t="s">
        <v>275</v>
      </c>
      <c r="AY1" s="34" t="s">
        <v>110</v>
      </c>
      <c r="AZ1" s="34" t="s">
        <v>276</v>
      </c>
      <c r="BA1" s="34" t="s">
        <v>205</v>
      </c>
      <c r="BB1" s="34" t="s">
        <v>222</v>
      </c>
      <c r="BC1" s="34" t="s">
        <v>12</v>
      </c>
      <c r="BD1" s="34" t="s">
        <v>217</v>
      </c>
      <c r="BE1" s="34" t="s">
        <v>209</v>
      </c>
      <c r="BF1" s="34" t="s">
        <v>216</v>
      </c>
      <c r="BG1" s="34" t="s">
        <v>144</v>
      </c>
      <c r="BH1" s="34" t="s">
        <v>145</v>
      </c>
      <c r="BI1" s="34" t="s">
        <v>180</v>
      </c>
      <c r="BJ1" s="34" t="s">
        <v>150</v>
      </c>
      <c r="BK1" s="34" t="s">
        <v>191</v>
      </c>
      <c r="BL1" s="34" t="s">
        <v>151</v>
      </c>
      <c r="BM1" s="34" t="s">
        <v>160</v>
      </c>
      <c r="BN1" s="34" t="s">
        <v>167</v>
      </c>
      <c r="BO1" s="34" t="s">
        <v>277</v>
      </c>
      <c r="BP1" s="34" t="s">
        <v>163</v>
      </c>
      <c r="BQ1" s="34" t="s">
        <v>243</v>
      </c>
      <c r="BR1" s="34" t="s">
        <v>211</v>
      </c>
      <c r="BS1" s="34" t="s">
        <v>278</v>
      </c>
      <c r="BT1" s="34" t="s">
        <v>279</v>
      </c>
      <c r="BU1" s="34" t="s">
        <v>168</v>
      </c>
      <c r="BV1" s="34" t="s">
        <v>146</v>
      </c>
      <c r="BW1" s="34" t="s">
        <v>138</v>
      </c>
      <c r="BX1" s="34" t="s">
        <v>170</v>
      </c>
      <c r="BY1" s="34" t="s">
        <v>166</v>
      </c>
      <c r="BZ1" s="34" t="s">
        <v>139</v>
      </c>
      <c r="CA1" s="34" t="s">
        <v>214</v>
      </c>
      <c r="CB1" s="34" t="s">
        <v>198</v>
      </c>
      <c r="CC1" s="34" t="s">
        <v>162</v>
      </c>
      <c r="CD1" s="34" t="s">
        <v>18</v>
      </c>
      <c r="CE1" s="34" t="s">
        <v>280</v>
      </c>
      <c r="CF1" s="34" t="s">
        <v>159</v>
      </c>
      <c r="CG1" s="34" t="s">
        <v>208</v>
      </c>
      <c r="CH1" s="34" t="s">
        <v>140</v>
      </c>
      <c r="CI1" s="34" t="s">
        <v>120</v>
      </c>
      <c r="CJ1" s="34" t="s">
        <v>281</v>
      </c>
      <c r="CK1" s="34" t="s">
        <v>282</v>
      </c>
      <c r="CL1" s="34" t="s">
        <v>125</v>
      </c>
      <c r="CM1" s="34" t="s">
        <v>126</v>
      </c>
      <c r="CN1" s="34" t="s">
        <v>192</v>
      </c>
      <c r="CO1" s="34" t="s">
        <v>127</v>
      </c>
      <c r="CP1" s="34" t="s">
        <v>141</v>
      </c>
      <c r="CQ1" s="34" t="s">
        <v>195</v>
      </c>
      <c r="CR1" s="34" t="s">
        <v>190</v>
      </c>
      <c r="CS1" s="34" t="s">
        <v>128</v>
      </c>
      <c r="CT1" s="34" t="s">
        <v>169</v>
      </c>
      <c r="CU1" s="34" t="s">
        <v>155</v>
      </c>
      <c r="CV1" s="34" t="s">
        <v>164</v>
      </c>
      <c r="CW1" s="34" t="s">
        <v>223</v>
      </c>
      <c r="CX1" s="34" t="s">
        <v>186</v>
      </c>
      <c r="CY1" s="34" t="s">
        <v>142</v>
      </c>
      <c r="CZ1" s="34" t="s">
        <v>152</v>
      </c>
      <c r="DA1" s="34" t="s">
        <v>210</v>
      </c>
      <c r="DB1" s="34" t="s">
        <v>283</v>
      </c>
      <c r="DC1" s="34" t="s">
        <v>284</v>
      </c>
      <c r="DD1" s="34" t="s">
        <v>293</v>
      </c>
      <c r="DE1" s="34" t="s">
        <v>157</v>
      </c>
      <c r="DF1" s="34" t="s">
        <v>161</v>
      </c>
      <c r="DG1" s="34" t="s">
        <v>134</v>
      </c>
    </row>
    <row r="2" spans="1:111" s="29" customFormat="1" x14ac:dyDescent="0.25">
      <c r="A2" s="29" t="s">
        <v>38</v>
      </c>
      <c r="B2" s="29">
        <v>8189700</v>
      </c>
      <c r="C2" s="30">
        <v>42808</v>
      </c>
      <c r="D2" s="29">
        <v>64</v>
      </c>
      <c r="E2" s="29">
        <v>10</v>
      </c>
      <c r="F2" s="29">
        <v>304</v>
      </c>
      <c r="G2" s="29">
        <v>1945.6</v>
      </c>
      <c r="H2" s="36">
        <v>0</v>
      </c>
      <c r="I2" s="36">
        <v>121.6</v>
      </c>
      <c r="J2" s="36">
        <v>0</v>
      </c>
      <c r="K2" s="36">
        <v>0</v>
      </c>
      <c r="L2" s="36">
        <v>0</v>
      </c>
      <c r="M2" s="36">
        <v>0</v>
      </c>
      <c r="N2" s="36">
        <v>51.199999999999996</v>
      </c>
      <c r="O2" s="36">
        <v>403.2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6.3999999999999995</v>
      </c>
      <c r="V2" s="36">
        <v>0</v>
      </c>
      <c r="W2" s="36">
        <v>31.999999999999996</v>
      </c>
      <c r="X2" s="36">
        <v>0</v>
      </c>
      <c r="Y2" s="36">
        <v>0</v>
      </c>
      <c r="Z2" s="36">
        <v>0</v>
      </c>
      <c r="AA2" s="36">
        <v>89.6</v>
      </c>
      <c r="AB2" s="36">
        <v>0</v>
      </c>
      <c r="AC2" s="36">
        <v>0</v>
      </c>
      <c r="AD2" s="36">
        <v>108.8</v>
      </c>
      <c r="AE2" s="36">
        <v>63.999999999999993</v>
      </c>
      <c r="AF2" s="36">
        <v>6.3999999999999995</v>
      </c>
      <c r="AG2" s="36">
        <v>0</v>
      </c>
      <c r="AH2" s="36">
        <v>0</v>
      </c>
      <c r="AI2" s="36">
        <v>6.3999999999999995</v>
      </c>
      <c r="AJ2" s="36">
        <v>0</v>
      </c>
      <c r="AK2" s="36">
        <v>12.799999999999999</v>
      </c>
      <c r="AL2" s="36">
        <v>0</v>
      </c>
      <c r="AM2" s="36">
        <v>83.2</v>
      </c>
      <c r="AN2" s="36">
        <v>0</v>
      </c>
      <c r="AO2" s="36">
        <v>0</v>
      </c>
      <c r="AP2" s="36">
        <v>134.4</v>
      </c>
      <c r="AQ2" s="36">
        <v>12.799999999999999</v>
      </c>
      <c r="AR2" s="36">
        <v>0</v>
      </c>
      <c r="AS2" s="36">
        <v>12.799999999999999</v>
      </c>
      <c r="AT2" s="36">
        <v>0</v>
      </c>
      <c r="AU2" s="36">
        <v>0</v>
      </c>
      <c r="AV2" s="36">
        <v>0</v>
      </c>
      <c r="AW2" s="36">
        <v>0</v>
      </c>
      <c r="AX2" s="36">
        <v>6.3999999999999995</v>
      </c>
      <c r="AY2" s="36">
        <v>0</v>
      </c>
      <c r="AZ2" s="36">
        <v>0</v>
      </c>
      <c r="BA2" s="36">
        <v>0</v>
      </c>
      <c r="BB2" s="36">
        <v>0</v>
      </c>
      <c r="BC2" s="36">
        <v>25.599999999999998</v>
      </c>
      <c r="BD2" s="36">
        <v>0</v>
      </c>
      <c r="BE2" s="36">
        <v>0</v>
      </c>
      <c r="BF2" s="36">
        <v>0</v>
      </c>
      <c r="BG2" s="36">
        <v>6.3999999999999995</v>
      </c>
      <c r="BH2" s="36">
        <v>0</v>
      </c>
      <c r="BI2" s="36">
        <v>19.2</v>
      </c>
      <c r="BJ2" s="36">
        <v>0</v>
      </c>
      <c r="BK2" s="36">
        <v>0</v>
      </c>
      <c r="BL2" s="36">
        <v>0</v>
      </c>
      <c r="BM2" s="36">
        <v>0</v>
      </c>
      <c r="BN2" s="36">
        <v>0</v>
      </c>
      <c r="BO2" s="36">
        <v>0</v>
      </c>
      <c r="BP2" s="36">
        <v>6.3999999999999995</v>
      </c>
      <c r="BQ2" s="36">
        <v>12.799999999999999</v>
      </c>
      <c r="BR2" s="36">
        <v>0</v>
      </c>
      <c r="BS2" s="36">
        <v>127.99999999999999</v>
      </c>
      <c r="BT2" s="36">
        <v>0</v>
      </c>
      <c r="BU2" s="36">
        <v>0</v>
      </c>
      <c r="BV2" s="36">
        <v>0</v>
      </c>
      <c r="BW2" s="36">
        <v>6.3999999999999995</v>
      </c>
      <c r="BX2" s="36">
        <v>0</v>
      </c>
      <c r="BY2" s="36">
        <v>0</v>
      </c>
      <c r="BZ2" s="36">
        <v>31.999999999999996</v>
      </c>
      <c r="CA2" s="36">
        <v>0</v>
      </c>
      <c r="CB2" s="36">
        <v>0</v>
      </c>
      <c r="CC2" s="36">
        <v>6.3999999999999995</v>
      </c>
      <c r="CD2" s="36">
        <v>0</v>
      </c>
      <c r="CE2" s="36">
        <v>6.3999999999999995</v>
      </c>
      <c r="CF2" s="36">
        <v>0</v>
      </c>
      <c r="CG2" s="36">
        <v>0</v>
      </c>
      <c r="CH2" s="36">
        <v>6.3999999999999995</v>
      </c>
      <c r="CI2" s="36">
        <v>0</v>
      </c>
      <c r="CJ2" s="36">
        <v>0</v>
      </c>
      <c r="CK2" s="36">
        <v>6.3999999999999995</v>
      </c>
      <c r="CL2" s="36">
        <v>0</v>
      </c>
      <c r="CM2" s="36">
        <v>0</v>
      </c>
      <c r="CN2" s="36">
        <v>0</v>
      </c>
      <c r="CO2" s="36">
        <v>0</v>
      </c>
      <c r="CP2" s="36">
        <v>0</v>
      </c>
      <c r="CQ2" s="36">
        <v>0</v>
      </c>
      <c r="CR2" s="36">
        <v>0</v>
      </c>
      <c r="CS2" s="36">
        <v>0</v>
      </c>
      <c r="CT2" s="36">
        <v>0</v>
      </c>
      <c r="CU2" s="36">
        <v>38.4</v>
      </c>
      <c r="CV2" s="36">
        <v>12.799999999999999</v>
      </c>
      <c r="CW2" s="36">
        <v>0</v>
      </c>
      <c r="CX2" s="36">
        <v>0</v>
      </c>
      <c r="CY2" s="36">
        <v>0</v>
      </c>
      <c r="CZ2" s="36">
        <v>0</v>
      </c>
      <c r="DA2" s="36">
        <v>121.6</v>
      </c>
      <c r="DB2" s="36">
        <v>0</v>
      </c>
      <c r="DC2" s="36">
        <v>0</v>
      </c>
      <c r="DD2" s="36">
        <v>0</v>
      </c>
      <c r="DE2" s="36">
        <v>0</v>
      </c>
      <c r="DF2" s="36">
        <v>0</v>
      </c>
      <c r="DG2" s="36">
        <v>0</v>
      </c>
    </row>
    <row r="3" spans="1:111" s="29" customFormat="1" x14ac:dyDescent="0.25">
      <c r="A3" s="29" t="s">
        <v>33</v>
      </c>
      <c r="B3" s="29">
        <v>8068390</v>
      </c>
      <c r="C3" s="30">
        <v>42807</v>
      </c>
      <c r="D3" s="29">
        <v>64</v>
      </c>
      <c r="E3" s="29">
        <v>11</v>
      </c>
      <c r="F3" s="29">
        <v>304</v>
      </c>
      <c r="G3" s="29">
        <v>1768.7272727272727</v>
      </c>
      <c r="H3" s="36">
        <v>5.8181818181818183</v>
      </c>
      <c r="I3" s="36">
        <v>75.63636363636364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122.1818181818182</v>
      </c>
      <c r="Q3" s="36">
        <v>0</v>
      </c>
      <c r="R3" s="36">
        <v>0</v>
      </c>
      <c r="S3" s="36">
        <v>0</v>
      </c>
      <c r="T3" s="36">
        <v>0</v>
      </c>
      <c r="U3" s="36">
        <v>5.8181818181818183</v>
      </c>
      <c r="V3" s="36">
        <v>0</v>
      </c>
      <c r="W3" s="36">
        <v>0</v>
      </c>
      <c r="X3" s="36">
        <v>0</v>
      </c>
      <c r="Y3" s="36">
        <v>58.18181818181818</v>
      </c>
      <c r="Z3" s="36">
        <v>0</v>
      </c>
      <c r="AA3" s="36">
        <v>0</v>
      </c>
      <c r="AB3" s="36">
        <v>0</v>
      </c>
      <c r="AC3" s="36">
        <v>0</v>
      </c>
      <c r="AD3" s="36">
        <v>29.09090909090909</v>
      </c>
      <c r="AE3" s="36">
        <v>145.45454545454547</v>
      </c>
      <c r="AF3" s="36">
        <v>0</v>
      </c>
      <c r="AG3" s="36">
        <v>0</v>
      </c>
      <c r="AH3" s="36">
        <v>0</v>
      </c>
      <c r="AI3" s="36">
        <v>139.63636363636363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23.272727272727273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331.63636363636363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6">
        <v>0</v>
      </c>
      <c r="BL3" s="36">
        <v>0</v>
      </c>
      <c r="BM3" s="36">
        <v>0</v>
      </c>
      <c r="BN3" s="36">
        <v>0</v>
      </c>
      <c r="BO3" s="36">
        <v>0</v>
      </c>
      <c r="BP3" s="36">
        <v>0</v>
      </c>
      <c r="BQ3" s="36">
        <v>0</v>
      </c>
      <c r="BR3" s="36">
        <v>0</v>
      </c>
      <c r="BS3" s="36">
        <v>0</v>
      </c>
      <c r="BT3" s="36">
        <v>0</v>
      </c>
      <c r="BU3" s="36">
        <v>0</v>
      </c>
      <c r="BV3" s="36">
        <v>0</v>
      </c>
      <c r="BW3" s="36">
        <v>0</v>
      </c>
      <c r="BX3" s="36">
        <v>0</v>
      </c>
      <c r="BY3" s="36">
        <v>0</v>
      </c>
      <c r="BZ3" s="36">
        <v>0</v>
      </c>
      <c r="CA3" s="36">
        <v>0</v>
      </c>
      <c r="CB3" s="36">
        <v>0</v>
      </c>
      <c r="CC3" s="36">
        <v>0</v>
      </c>
      <c r="CD3" s="36">
        <v>0</v>
      </c>
      <c r="CE3" s="36">
        <v>5.8181818181818183</v>
      </c>
      <c r="CF3" s="36">
        <v>0</v>
      </c>
      <c r="CG3" s="36">
        <v>5.8181818181818183</v>
      </c>
      <c r="CH3" s="36">
        <v>0</v>
      </c>
      <c r="CI3" s="36">
        <v>0</v>
      </c>
      <c r="CJ3" s="36">
        <v>0</v>
      </c>
      <c r="CK3" s="36">
        <v>0</v>
      </c>
      <c r="CL3" s="36">
        <v>0</v>
      </c>
      <c r="CM3" s="36">
        <v>0</v>
      </c>
      <c r="CN3" s="36">
        <v>203.63636363636363</v>
      </c>
      <c r="CO3" s="36">
        <v>0</v>
      </c>
      <c r="CP3" s="36">
        <v>0</v>
      </c>
      <c r="CQ3" s="36">
        <v>0</v>
      </c>
      <c r="CR3" s="36">
        <v>0</v>
      </c>
      <c r="CS3" s="36">
        <v>5.8181818181818183</v>
      </c>
      <c r="CT3" s="36">
        <v>0</v>
      </c>
      <c r="CU3" s="36">
        <v>0</v>
      </c>
      <c r="CV3" s="36">
        <v>0</v>
      </c>
      <c r="CW3" s="36">
        <v>0</v>
      </c>
      <c r="CX3" s="36">
        <v>0</v>
      </c>
      <c r="CY3" s="36">
        <v>0</v>
      </c>
      <c r="CZ3" s="36">
        <v>0</v>
      </c>
      <c r="DA3" s="36">
        <v>0</v>
      </c>
      <c r="DB3" s="36">
        <v>0</v>
      </c>
      <c r="DC3" s="36">
        <v>0</v>
      </c>
      <c r="DD3" s="36">
        <v>0</v>
      </c>
      <c r="DE3" s="36">
        <v>0</v>
      </c>
      <c r="DF3" s="36">
        <v>0</v>
      </c>
      <c r="DG3" s="36">
        <v>0</v>
      </c>
    </row>
    <row r="4" spans="1:111" s="29" customFormat="1" x14ac:dyDescent="0.25">
      <c r="A4" s="29" t="s">
        <v>70</v>
      </c>
      <c r="B4" s="29">
        <v>8115000</v>
      </c>
      <c r="C4" s="30">
        <v>42808</v>
      </c>
      <c r="D4" s="29">
        <v>32</v>
      </c>
      <c r="E4" s="29">
        <v>21</v>
      </c>
      <c r="F4" s="29">
        <v>301</v>
      </c>
      <c r="G4" s="29">
        <v>458.66666666666669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1.5238095238095239</v>
      </c>
      <c r="R4" s="36">
        <v>0</v>
      </c>
      <c r="S4" s="36">
        <v>0</v>
      </c>
      <c r="T4" s="36">
        <v>1.5238095238095239</v>
      </c>
      <c r="U4" s="36">
        <v>0</v>
      </c>
      <c r="V4" s="36">
        <v>4.5714285714285712</v>
      </c>
      <c r="W4" s="36">
        <v>0</v>
      </c>
      <c r="X4" s="36">
        <v>0</v>
      </c>
      <c r="Y4" s="36">
        <v>7.6190476190476195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10.666666666666666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92.952380952380949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24.380952380952383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1.5238095238095239</v>
      </c>
      <c r="BL4" s="36">
        <v>0</v>
      </c>
      <c r="BM4" s="36">
        <v>0</v>
      </c>
      <c r="BN4" s="36">
        <v>0</v>
      </c>
      <c r="BO4" s="36">
        <v>0</v>
      </c>
      <c r="BP4" s="36">
        <v>0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4.5714285714285712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6">
        <v>3.0476190476190479</v>
      </c>
      <c r="CL4" s="36">
        <v>0</v>
      </c>
      <c r="CM4" s="36">
        <v>0</v>
      </c>
      <c r="CN4" s="36">
        <v>166.0952380952381</v>
      </c>
      <c r="CO4" s="36">
        <v>0</v>
      </c>
      <c r="CP4" s="36">
        <v>0</v>
      </c>
      <c r="CQ4" s="36">
        <v>0</v>
      </c>
      <c r="CR4" s="36">
        <v>0</v>
      </c>
      <c r="CS4" s="36">
        <v>0</v>
      </c>
      <c r="CT4" s="36">
        <v>0</v>
      </c>
      <c r="CU4" s="36">
        <v>0</v>
      </c>
      <c r="CV4" s="36">
        <v>0</v>
      </c>
      <c r="CW4" s="36">
        <v>0</v>
      </c>
      <c r="CX4" s="36">
        <v>0</v>
      </c>
      <c r="CY4" s="36">
        <v>0</v>
      </c>
      <c r="CZ4" s="36">
        <v>0</v>
      </c>
      <c r="DA4" s="36">
        <v>6.0952380952380958</v>
      </c>
      <c r="DB4" s="36">
        <v>0</v>
      </c>
      <c r="DC4" s="36">
        <v>0</v>
      </c>
      <c r="DD4" s="36">
        <v>0</v>
      </c>
      <c r="DE4" s="36">
        <v>0</v>
      </c>
      <c r="DF4" s="36">
        <v>0</v>
      </c>
      <c r="DG4" s="36">
        <v>0</v>
      </c>
    </row>
    <row r="5" spans="1:111" s="29" customFormat="1" x14ac:dyDescent="0.25">
      <c r="A5" s="29" t="s">
        <v>20</v>
      </c>
      <c r="B5" s="29">
        <v>8189200</v>
      </c>
      <c r="C5" s="30">
        <v>42808</v>
      </c>
      <c r="D5" s="29">
        <v>32</v>
      </c>
      <c r="E5" s="29">
        <v>32</v>
      </c>
      <c r="F5" s="29">
        <v>211</v>
      </c>
      <c r="G5" s="29">
        <v>211</v>
      </c>
      <c r="H5" s="36">
        <v>0</v>
      </c>
      <c r="I5" s="36">
        <v>1</v>
      </c>
      <c r="J5" s="36">
        <v>1</v>
      </c>
      <c r="K5" s="36">
        <v>1</v>
      </c>
      <c r="L5" s="36">
        <v>0</v>
      </c>
      <c r="M5" s="36">
        <v>0</v>
      </c>
      <c r="N5" s="36">
        <v>0</v>
      </c>
      <c r="O5" s="36">
        <v>19</v>
      </c>
      <c r="P5" s="36">
        <v>8</v>
      </c>
      <c r="Q5" s="36">
        <v>1</v>
      </c>
      <c r="R5" s="36">
        <v>1</v>
      </c>
      <c r="S5" s="36">
        <v>0</v>
      </c>
      <c r="T5" s="36">
        <v>0</v>
      </c>
      <c r="U5" s="36">
        <v>0</v>
      </c>
      <c r="V5" s="36">
        <v>1</v>
      </c>
      <c r="W5" s="36">
        <v>0</v>
      </c>
      <c r="X5" s="36">
        <v>2</v>
      </c>
      <c r="Y5" s="36">
        <v>0</v>
      </c>
      <c r="Z5" s="36">
        <v>0</v>
      </c>
      <c r="AA5" s="36">
        <v>0</v>
      </c>
      <c r="AB5" s="36">
        <v>1</v>
      </c>
      <c r="AC5" s="36">
        <v>0</v>
      </c>
      <c r="AD5" s="36">
        <v>1</v>
      </c>
      <c r="AE5" s="36">
        <v>0</v>
      </c>
      <c r="AF5" s="36">
        <v>0</v>
      </c>
      <c r="AG5" s="36">
        <v>0</v>
      </c>
      <c r="AH5" s="36">
        <v>0</v>
      </c>
      <c r="AI5" s="36">
        <v>26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1</v>
      </c>
      <c r="AU5" s="36">
        <v>2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56.000000000000007</v>
      </c>
      <c r="BD5" s="36">
        <v>0</v>
      </c>
      <c r="BE5" s="36">
        <v>1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3</v>
      </c>
      <c r="BU5" s="36">
        <v>0</v>
      </c>
      <c r="BV5" s="36">
        <v>0</v>
      </c>
      <c r="BW5" s="36">
        <v>0</v>
      </c>
      <c r="BX5" s="36">
        <v>0</v>
      </c>
      <c r="BY5" s="36">
        <v>1</v>
      </c>
      <c r="BZ5" s="36">
        <v>0</v>
      </c>
      <c r="CA5" s="36">
        <v>0</v>
      </c>
      <c r="CB5" s="36">
        <v>0</v>
      </c>
      <c r="CC5" s="36">
        <v>0</v>
      </c>
      <c r="CD5" s="36">
        <v>18</v>
      </c>
      <c r="CE5" s="36">
        <v>4</v>
      </c>
      <c r="CF5" s="36">
        <v>0</v>
      </c>
      <c r="CG5" s="36">
        <v>0</v>
      </c>
      <c r="CH5" s="36">
        <v>0</v>
      </c>
      <c r="CI5" s="36">
        <v>9</v>
      </c>
      <c r="CJ5" s="36">
        <v>0</v>
      </c>
      <c r="CK5" s="36">
        <v>4</v>
      </c>
      <c r="CL5" s="36">
        <v>0</v>
      </c>
      <c r="CM5" s="36">
        <v>0</v>
      </c>
      <c r="CN5" s="36">
        <v>0</v>
      </c>
      <c r="CO5" s="36">
        <v>0</v>
      </c>
      <c r="CP5" s="36">
        <v>0</v>
      </c>
      <c r="CQ5" s="36">
        <v>0</v>
      </c>
      <c r="CR5" s="36">
        <v>0</v>
      </c>
      <c r="CS5" s="36">
        <v>0</v>
      </c>
      <c r="CT5" s="36">
        <v>0</v>
      </c>
      <c r="CU5" s="36">
        <v>0</v>
      </c>
      <c r="CV5" s="36">
        <v>0</v>
      </c>
      <c r="CW5" s="36">
        <v>0</v>
      </c>
      <c r="CX5" s="36">
        <v>0</v>
      </c>
      <c r="CY5" s="36">
        <v>1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4</v>
      </c>
      <c r="DF5" s="36">
        <v>0</v>
      </c>
      <c r="DG5" s="36">
        <v>1</v>
      </c>
    </row>
    <row r="6" spans="1:111" s="29" customFormat="1" x14ac:dyDescent="0.25">
      <c r="A6" s="29" t="s">
        <v>22</v>
      </c>
      <c r="B6" s="29">
        <v>8164600</v>
      </c>
      <c r="C6" s="30">
        <v>42827</v>
      </c>
      <c r="D6" s="29">
        <v>32</v>
      </c>
      <c r="E6" s="29">
        <v>32</v>
      </c>
      <c r="F6" s="29">
        <v>212</v>
      </c>
      <c r="G6" s="29">
        <v>212</v>
      </c>
      <c r="H6" s="36">
        <v>0</v>
      </c>
      <c r="I6" s="36">
        <v>0</v>
      </c>
      <c r="J6" s="36">
        <v>0</v>
      </c>
      <c r="K6" s="36">
        <v>3</v>
      </c>
      <c r="L6" s="36">
        <v>0</v>
      </c>
      <c r="M6" s="36">
        <v>3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2</v>
      </c>
      <c r="AF6" s="36">
        <v>0</v>
      </c>
      <c r="AG6" s="36">
        <v>0</v>
      </c>
      <c r="AH6" s="36">
        <v>0</v>
      </c>
      <c r="AI6" s="36">
        <v>3</v>
      </c>
      <c r="AJ6" s="36">
        <v>1</v>
      </c>
      <c r="AK6" s="36">
        <v>1</v>
      </c>
      <c r="AL6" s="36">
        <v>1</v>
      </c>
      <c r="AM6" s="36">
        <v>0</v>
      </c>
      <c r="AN6" s="36">
        <v>0</v>
      </c>
      <c r="AO6" s="36">
        <v>49</v>
      </c>
      <c r="AP6" s="36">
        <v>0</v>
      </c>
      <c r="AQ6" s="36">
        <v>1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8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1</v>
      </c>
      <c r="BS6" s="36">
        <v>2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7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6">
        <v>0</v>
      </c>
      <c r="CL6" s="36">
        <v>1</v>
      </c>
      <c r="CM6" s="36">
        <v>0</v>
      </c>
      <c r="CN6" s="36">
        <v>0</v>
      </c>
      <c r="CO6" s="36">
        <v>0</v>
      </c>
      <c r="CP6" s="36">
        <v>0</v>
      </c>
      <c r="CQ6" s="36">
        <v>0</v>
      </c>
      <c r="CR6" s="36">
        <v>0</v>
      </c>
      <c r="CS6" s="36">
        <v>1</v>
      </c>
      <c r="CT6" s="36">
        <v>0</v>
      </c>
      <c r="CU6" s="36">
        <v>0</v>
      </c>
      <c r="CV6" s="36">
        <v>0</v>
      </c>
      <c r="CW6" s="36">
        <v>0</v>
      </c>
      <c r="CX6" s="36">
        <v>0</v>
      </c>
      <c r="CY6" s="36">
        <v>0</v>
      </c>
      <c r="CZ6" s="36">
        <v>0</v>
      </c>
      <c r="DA6" s="36">
        <v>0</v>
      </c>
      <c r="DB6" s="36">
        <v>7</v>
      </c>
      <c r="DC6" s="36">
        <v>0</v>
      </c>
      <c r="DD6" s="36">
        <v>0</v>
      </c>
      <c r="DE6" s="36">
        <v>0</v>
      </c>
      <c r="DF6" s="36">
        <v>0</v>
      </c>
      <c r="DG6" s="36">
        <v>0</v>
      </c>
    </row>
    <row r="7" spans="1:111" s="29" customFormat="1" x14ac:dyDescent="0.25">
      <c r="A7" s="29" t="s">
        <v>58</v>
      </c>
      <c r="B7" s="29">
        <v>8189300</v>
      </c>
      <c r="C7" s="30">
        <v>42806</v>
      </c>
      <c r="D7" s="29">
        <v>32</v>
      </c>
      <c r="E7" s="29">
        <v>12</v>
      </c>
      <c r="F7" s="29">
        <v>317</v>
      </c>
      <c r="G7" s="29">
        <v>845.33333333333337</v>
      </c>
      <c r="H7" s="36">
        <v>0</v>
      </c>
      <c r="I7" s="36">
        <v>0</v>
      </c>
      <c r="J7" s="36">
        <v>0</v>
      </c>
      <c r="K7" s="36">
        <v>0</v>
      </c>
      <c r="L7" s="36">
        <v>8</v>
      </c>
      <c r="M7" s="36">
        <v>0</v>
      </c>
      <c r="N7" s="36">
        <v>5.333333333333333</v>
      </c>
      <c r="O7" s="36">
        <v>0</v>
      </c>
      <c r="P7" s="36">
        <v>0</v>
      </c>
      <c r="Q7" s="36">
        <v>0</v>
      </c>
      <c r="R7" s="36">
        <v>0</v>
      </c>
      <c r="S7" s="36">
        <v>352.00000000000006</v>
      </c>
      <c r="T7" s="36">
        <v>0</v>
      </c>
      <c r="U7" s="36">
        <v>61.333333333333343</v>
      </c>
      <c r="V7" s="36">
        <v>0</v>
      </c>
      <c r="W7" s="36">
        <v>0</v>
      </c>
      <c r="X7" s="36">
        <v>0</v>
      </c>
      <c r="Y7" s="36">
        <v>2.6666666666666665</v>
      </c>
      <c r="Z7" s="36">
        <v>0</v>
      </c>
      <c r="AA7" s="36">
        <v>0</v>
      </c>
      <c r="AB7" s="36">
        <v>0</v>
      </c>
      <c r="AC7" s="36">
        <v>29.333333333333336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2.6666666666666665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0</v>
      </c>
      <c r="BB7" s="36">
        <v>0</v>
      </c>
      <c r="BC7" s="36">
        <v>184</v>
      </c>
      <c r="BD7" s="36">
        <v>2.6666666666666665</v>
      </c>
      <c r="BE7" s="36">
        <v>2.6666666666666665</v>
      </c>
      <c r="BF7" s="36">
        <v>2.6666666666666665</v>
      </c>
      <c r="BG7" s="36">
        <v>0</v>
      </c>
      <c r="BH7" s="36">
        <v>2.6666666666666665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2.6666666666666665</v>
      </c>
      <c r="BT7" s="36">
        <v>0</v>
      </c>
      <c r="BU7" s="36">
        <v>2.6666666666666665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21.333333333333332</v>
      </c>
      <c r="CF7" s="36">
        <v>0</v>
      </c>
      <c r="CG7" s="36">
        <v>8</v>
      </c>
      <c r="CH7" s="36">
        <v>0</v>
      </c>
      <c r="CI7" s="36">
        <v>165.33333333333334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2.6666666666666665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  <c r="DB7" s="36">
        <v>0</v>
      </c>
      <c r="DC7" s="36">
        <v>0</v>
      </c>
      <c r="DD7" s="36">
        <v>0</v>
      </c>
      <c r="DE7" s="36">
        <v>0</v>
      </c>
      <c r="DF7" s="36">
        <v>0</v>
      </c>
      <c r="DG7" s="36">
        <v>8</v>
      </c>
    </row>
    <row r="8" spans="1:111" s="29" customFormat="1" x14ac:dyDescent="0.25">
      <c r="A8" s="29" t="s">
        <v>62</v>
      </c>
      <c r="B8" s="29">
        <v>8189500</v>
      </c>
      <c r="C8" s="30">
        <v>42827</v>
      </c>
      <c r="D8" s="29">
        <v>32</v>
      </c>
      <c r="E8" s="29">
        <v>22</v>
      </c>
      <c r="F8" s="29">
        <v>303</v>
      </c>
      <c r="G8" s="29">
        <v>440.72727272727275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1.4545454545454546</v>
      </c>
      <c r="N8" s="36">
        <v>1.4545454545454546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16</v>
      </c>
      <c r="Z8" s="36">
        <v>1.4545454545454546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1.4545454545454546</v>
      </c>
      <c r="AH8" s="36">
        <v>0</v>
      </c>
      <c r="AI8" s="36">
        <v>0</v>
      </c>
      <c r="AJ8" s="36">
        <v>5.8181818181818183</v>
      </c>
      <c r="AK8" s="36">
        <v>1.4545454545454546</v>
      </c>
      <c r="AL8" s="36">
        <v>0</v>
      </c>
      <c r="AM8" s="36">
        <v>0</v>
      </c>
      <c r="AN8" s="36">
        <v>0</v>
      </c>
      <c r="AO8" s="36">
        <v>0</v>
      </c>
      <c r="AP8" s="36">
        <v>1.4545454545454546</v>
      </c>
      <c r="AQ8" s="36">
        <v>7.2727272727272725</v>
      </c>
      <c r="AR8" s="36">
        <v>18.90909090909091</v>
      </c>
      <c r="AS8" s="36">
        <v>0</v>
      </c>
      <c r="AT8" s="36">
        <v>0</v>
      </c>
      <c r="AU8" s="36">
        <v>0</v>
      </c>
      <c r="AV8" s="36">
        <v>2.9090909090909092</v>
      </c>
      <c r="AW8" s="36">
        <v>0</v>
      </c>
      <c r="AX8" s="36">
        <v>0</v>
      </c>
      <c r="AY8" s="36">
        <v>0</v>
      </c>
      <c r="AZ8" s="36">
        <v>0</v>
      </c>
      <c r="BA8" s="36">
        <v>0</v>
      </c>
      <c r="BB8" s="36">
        <v>1.4545454545454546</v>
      </c>
      <c r="BC8" s="36">
        <v>75.63636363636364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1.4545454545454546</v>
      </c>
      <c r="BK8" s="36">
        <v>16</v>
      </c>
      <c r="BL8" s="36">
        <v>0</v>
      </c>
      <c r="BM8" s="36">
        <v>1.4545454545454546</v>
      </c>
      <c r="BN8" s="36">
        <v>0</v>
      </c>
      <c r="BO8" s="36">
        <v>1.4545454545454546</v>
      </c>
      <c r="BP8" s="36">
        <v>0</v>
      </c>
      <c r="BQ8" s="36">
        <v>0</v>
      </c>
      <c r="BR8" s="36">
        <v>0</v>
      </c>
      <c r="BS8" s="36">
        <v>4.3636363636363642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1.4545454545454546</v>
      </c>
      <c r="CA8" s="36">
        <v>0</v>
      </c>
      <c r="CB8" s="36">
        <v>0</v>
      </c>
      <c r="CC8" s="36">
        <v>0</v>
      </c>
      <c r="CD8" s="36">
        <v>0</v>
      </c>
      <c r="CE8" s="36">
        <v>173.09090909090909</v>
      </c>
      <c r="CF8" s="36">
        <v>1.4545454545454546</v>
      </c>
      <c r="CG8" s="36">
        <v>2.9090909090909092</v>
      </c>
      <c r="CH8" s="36">
        <v>0</v>
      </c>
      <c r="CI8" s="36">
        <v>0</v>
      </c>
      <c r="CJ8" s="36">
        <v>4.3636363636363642</v>
      </c>
      <c r="CK8" s="36">
        <v>0</v>
      </c>
      <c r="CL8" s="36">
        <v>11.636363636363637</v>
      </c>
      <c r="CM8" s="36">
        <v>0</v>
      </c>
      <c r="CN8" s="36">
        <v>14.545454545454545</v>
      </c>
      <c r="CO8" s="36">
        <v>0</v>
      </c>
      <c r="CP8" s="36">
        <v>0</v>
      </c>
      <c r="CQ8" s="36">
        <v>2.9090909090909092</v>
      </c>
      <c r="CR8" s="36">
        <v>0</v>
      </c>
      <c r="CS8" s="36">
        <v>0</v>
      </c>
      <c r="CT8" s="36">
        <v>0</v>
      </c>
      <c r="CU8" s="36">
        <v>0</v>
      </c>
      <c r="CV8" s="36">
        <v>0</v>
      </c>
      <c r="CW8" s="36">
        <v>1.4545454545454546</v>
      </c>
      <c r="CX8" s="36">
        <v>0</v>
      </c>
      <c r="CY8" s="36">
        <v>0</v>
      </c>
      <c r="CZ8" s="36">
        <v>0</v>
      </c>
      <c r="DA8" s="36">
        <v>2.9090909090909092</v>
      </c>
      <c r="DB8" s="36">
        <v>0</v>
      </c>
      <c r="DC8" s="36">
        <v>0</v>
      </c>
      <c r="DD8" s="36">
        <v>0</v>
      </c>
      <c r="DE8" s="36">
        <v>0</v>
      </c>
      <c r="DF8" s="36">
        <v>1.4545454545454546</v>
      </c>
      <c r="DG8" s="36">
        <v>0</v>
      </c>
    </row>
    <row r="9" spans="1:111" s="29" customFormat="1" x14ac:dyDescent="0.25">
      <c r="A9" s="29" t="s">
        <v>35</v>
      </c>
      <c r="B9" s="29">
        <v>8211520</v>
      </c>
      <c r="C9" s="30">
        <v>42827</v>
      </c>
      <c r="D9" s="29">
        <v>32</v>
      </c>
      <c r="E9" s="29">
        <v>15</v>
      </c>
      <c r="F9" s="29">
        <v>323</v>
      </c>
      <c r="G9" s="29">
        <v>689.06666666666672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4.2666666666666675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6.4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12.8</v>
      </c>
      <c r="AF9" s="36">
        <v>0</v>
      </c>
      <c r="AG9" s="36">
        <v>0</v>
      </c>
      <c r="AH9" s="36">
        <v>0</v>
      </c>
      <c r="AI9" s="36">
        <v>0</v>
      </c>
      <c r="AJ9" s="36">
        <v>4.2666666666666675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0</v>
      </c>
      <c r="BA9" s="36">
        <v>0</v>
      </c>
      <c r="BB9" s="36">
        <v>0</v>
      </c>
      <c r="BC9" s="36">
        <v>29.866666666666671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0</v>
      </c>
      <c r="BK9" s="36">
        <v>0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2.1333333333333337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4.2666666666666675</v>
      </c>
      <c r="CB9" s="36">
        <v>0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10.666666666666668</v>
      </c>
      <c r="CJ9" s="36">
        <v>0</v>
      </c>
      <c r="CK9" s="36">
        <v>0</v>
      </c>
      <c r="CL9" s="36">
        <v>0</v>
      </c>
      <c r="CM9" s="36">
        <v>4.2666666666666675</v>
      </c>
      <c r="CN9" s="36">
        <v>0</v>
      </c>
      <c r="CO9" s="36">
        <v>0</v>
      </c>
      <c r="CP9" s="36">
        <v>2.1333333333333337</v>
      </c>
      <c r="CQ9" s="36">
        <v>0</v>
      </c>
      <c r="CR9" s="36">
        <v>0</v>
      </c>
      <c r="CS9" s="36">
        <v>0</v>
      </c>
      <c r="CT9" s="36">
        <v>0</v>
      </c>
      <c r="CU9" s="36">
        <v>0</v>
      </c>
      <c r="CV9" s="36">
        <v>0</v>
      </c>
      <c r="CW9" s="36">
        <v>0</v>
      </c>
      <c r="CX9" s="36">
        <v>0</v>
      </c>
      <c r="CY9" s="36">
        <v>0</v>
      </c>
      <c r="CZ9" s="36">
        <v>0</v>
      </c>
      <c r="DA9" s="36">
        <v>0</v>
      </c>
      <c r="DB9" s="36">
        <v>0</v>
      </c>
      <c r="DC9" s="36">
        <v>0</v>
      </c>
      <c r="DD9" s="36">
        <v>2.1333333333333337</v>
      </c>
      <c r="DE9" s="36">
        <v>0</v>
      </c>
      <c r="DF9" s="36">
        <v>0</v>
      </c>
      <c r="DG9" s="36">
        <v>0</v>
      </c>
    </row>
    <row r="10" spans="1:111" s="29" customFormat="1" x14ac:dyDescent="0.25">
      <c r="A10" s="29" t="s">
        <v>10</v>
      </c>
      <c r="B10" s="29">
        <v>8068450</v>
      </c>
      <c r="C10" s="30">
        <v>42807</v>
      </c>
      <c r="D10" s="29">
        <v>32</v>
      </c>
      <c r="E10" s="29">
        <v>18</v>
      </c>
      <c r="F10" s="29">
        <v>311</v>
      </c>
      <c r="G10" s="29">
        <v>552.88888888888891</v>
      </c>
      <c r="H10" s="36">
        <v>0</v>
      </c>
      <c r="I10" s="36">
        <v>0</v>
      </c>
      <c r="J10" s="36">
        <v>0</v>
      </c>
      <c r="K10" s="36">
        <v>0</v>
      </c>
      <c r="L10" s="36">
        <v>19.555555555555557</v>
      </c>
      <c r="M10" s="36">
        <v>0</v>
      </c>
      <c r="N10" s="36">
        <v>8.8888888888888893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16</v>
      </c>
      <c r="W10" s="36">
        <v>0</v>
      </c>
      <c r="X10" s="36">
        <v>0</v>
      </c>
      <c r="Y10" s="36">
        <v>16</v>
      </c>
      <c r="Z10" s="36">
        <v>0</v>
      </c>
      <c r="AA10" s="36">
        <v>0</v>
      </c>
      <c r="AB10" s="36">
        <v>0</v>
      </c>
      <c r="AC10" s="36">
        <v>16</v>
      </c>
      <c r="AD10" s="36">
        <v>0</v>
      </c>
      <c r="AE10" s="36">
        <v>3.5555555555555558</v>
      </c>
      <c r="AF10" s="36">
        <v>0</v>
      </c>
      <c r="AG10" s="36">
        <v>7.1111111111111116</v>
      </c>
      <c r="AH10" s="36">
        <v>1.7777777777777779</v>
      </c>
      <c r="AI10" s="36">
        <v>44.44444444444445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56.888888888888893</v>
      </c>
      <c r="AP10" s="36">
        <v>0</v>
      </c>
      <c r="AQ10" s="36">
        <v>5.3333333333333339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1.7777777777777779</v>
      </c>
      <c r="BB10" s="36">
        <v>0</v>
      </c>
      <c r="BC10" s="36">
        <v>87.111111111111114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3.5555555555555558</v>
      </c>
      <c r="CC10" s="36">
        <v>0</v>
      </c>
      <c r="CD10" s="36">
        <v>1.7777777777777779</v>
      </c>
      <c r="CE10" s="36">
        <v>3.5555555555555558</v>
      </c>
      <c r="CF10" s="36">
        <v>0</v>
      </c>
      <c r="CG10" s="36">
        <v>0</v>
      </c>
      <c r="CH10" s="36">
        <v>0</v>
      </c>
      <c r="CI10" s="36">
        <v>3.5555555555555558</v>
      </c>
      <c r="CJ10" s="36">
        <v>0</v>
      </c>
      <c r="CK10" s="36">
        <v>0</v>
      </c>
      <c r="CL10" s="36">
        <v>1.7777777777777779</v>
      </c>
      <c r="CM10" s="36">
        <v>0</v>
      </c>
      <c r="CN10" s="36">
        <v>0</v>
      </c>
      <c r="CO10" s="36">
        <v>0</v>
      </c>
      <c r="CP10" s="36">
        <v>0</v>
      </c>
      <c r="CQ10" s="36">
        <v>19.555555555555557</v>
      </c>
      <c r="CR10" s="36">
        <v>53.333333333333336</v>
      </c>
      <c r="CS10" s="36">
        <v>0</v>
      </c>
      <c r="CT10" s="36">
        <v>0</v>
      </c>
      <c r="CU10" s="36">
        <v>80</v>
      </c>
      <c r="CV10" s="36">
        <v>0</v>
      </c>
      <c r="CW10" s="36">
        <v>0</v>
      </c>
      <c r="CX10" s="36">
        <v>0</v>
      </c>
      <c r="CY10" s="36">
        <v>1.7777777777777779</v>
      </c>
      <c r="CZ10" s="36">
        <v>0</v>
      </c>
      <c r="DA10" s="36">
        <v>1.7777777777777779</v>
      </c>
      <c r="DB10" s="36">
        <v>0</v>
      </c>
      <c r="DC10" s="36">
        <v>0</v>
      </c>
      <c r="DD10" s="36">
        <v>0</v>
      </c>
      <c r="DE10" s="36">
        <v>0</v>
      </c>
      <c r="DF10" s="36">
        <v>0</v>
      </c>
      <c r="DG10" s="36">
        <v>0</v>
      </c>
    </row>
    <row r="11" spans="1:111" s="29" customFormat="1" x14ac:dyDescent="0.25">
      <c r="A11" s="29" t="s">
        <v>229</v>
      </c>
      <c r="B11" s="29">
        <v>8177300</v>
      </c>
      <c r="C11" s="30">
        <v>42806</v>
      </c>
      <c r="D11" s="29">
        <v>64</v>
      </c>
      <c r="E11" s="29">
        <v>64</v>
      </c>
      <c r="F11" s="29">
        <v>263</v>
      </c>
      <c r="G11" s="29">
        <v>263</v>
      </c>
      <c r="H11" s="36">
        <v>0</v>
      </c>
      <c r="I11" s="36">
        <v>2</v>
      </c>
      <c r="J11" s="36">
        <v>0</v>
      </c>
      <c r="K11" s="36">
        <v>0</v>
      </c>
      <c r="L11" s="36">
        <v>7</v>
      </c>
      <c r="M11" s="36">
        <v>0</v>
      </c>
      <c r="N11" s="36">
        <v>5</v>
      </c>
      <c r="O11" s="36">
        <v>3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21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2</v>
      </c>
      <c r="AE11" s="36">
        <v>10</v>
      </c>
      <c r="AF11" s="36">
        <v>0</v>
      </c>
      <c r="AG11" s="36">
        <v>0</v>
      </c>
      <c r="AH11" s="36">
        <v>0</v>
      </c>
      <c r="AI11" s="36">
        <v>5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49</v>
      </c>
      <c r="AP11" s="36">
        <v>1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8</v>
      </c>
      <c r="AZ11" s="36">
        <v>0</v>
      </c>
      <c r="BA11" s="36">
        <v>0</v>
      </c>
      <c r="BB11" s="36">
        <v>0</v>
      </c>
      <c r="BC11" s="36">
        <v>27</v>
      </c>
      <c r="BD11" s="36">
        <v>1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2</v>
      </c>
      <c r="BL11" s="36">
        <v>0</v>
      </c>
      <c r="BM11" s="36">
        <v>0</v>
      </c>
      <c r="BN11" s="36">
        <v>3</v>
      </c>
      <c r="BO11" s="36">
        <v>0</v>
      </c>
      <c r="BP11" s="36">
        <v>0</v>
      </c>
      <c r="BQ11" s="36">
        <v>0</v>
      </c>
      <c r="BR11" s="36">
        <v>0</v>
      </c>
      <c r="BS11" s="36">
        <v>61</v>
      </c>
      <c r="BT11" s="36">
        <v>0</v>
      </c>
      <c r="BU11" s="36">
        <v>0</v>
      </c>
      <c r="BV11" s="36">
        <v>4</v>
      </c>
      <c r="BW11" s="36">
        <v>4</v>
      </c>
      <c r="BX11" s="36">
        <v>1</v>
      </c>
      <c r="BY11" s="36">
        <v>0</v>
      </c>
      <c r="BZ11" s="36">
        <v>0</v>
      </c>
      <c r="CA11" s="36">
        <v>0</v>
      </c>
      <c r="CB11" s="36">
        <v>0</v>
      </c>
      <c r="CC11" s="36">
        <v>1</v>
      </c>
      <c r="CD11" s="36">
        <v>0</v>
      </c>
      <c r="CE11" s="36">
        <v>3</v>
      </c>
      <c r="CF11" s="36">
        <v>0</v>
      </c>
      <c r="CG11" s="36">
        <v>0</v>
      </c>
      <c r="CH11" s="36">
        <v>0</v>
      </c>
      <c r="CI11" s="36">
        <v>5</v>
      </c>
      <c r="CJ11" s="36">
        <v>0</v>
      </c>
      <c r="CK11" s="36">
        <v>14</v>
      </c>
      <c r="CL11" s="36">
        <v>0</v>
      </c>
      <c r="CM11" s="36">
        <v>0</v>
      </c>
      <c r="CN11" s="36">
        <v>8</v>
      </c>
      <c r="CO11" s="36">
        <v>0</v>
      </c>
      <c r="CP11" s="36">
        <v>0</v>
      </c>
      <c r="CQ11" s="36">
        <v>0</v>
      </c>
      <c r="CR11" s="36">
        <v>60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36">
        <v>0</v>
      </c>
      <c r="DC11" s="36">
        <v>1</v>
      </c>
      <c r="DD11" s="36">
        <v>0</v>
      </c>
      <c r="DE11" s="36">
        <v>0</v>
      </c>
      <c r="DF11" s="36">
        <v>4</v>
      </c>
      <c r="DG11" s="36">
        <v>0</v>
      </c>
    </row>
    <row r="12" spans="1:111" s="29" customFormat="1" x14ac:dyDescent="0.25">
      <c r="A12" s="29" t="s">
        <v>230</v>
      </c>
      <c r="B12" s="29">
        <v>8164800</v>
      </c>
      <c r="C12" s="30">
        <v>42827</v>
      </c>
      <c r="D12" s="29">
        <v>32</v>
      </c>
      <c r="E12" s="29">
        <v>12</v>
      </c>
      <c r="F12" s="29">
        <v>316</v>
      </c>
      <c r="G12" s="29">
        <v>842.66666666666663</v>
      </c>
      <c r="H12" s="36">
        <v>0</v>
      </c>
      <c r="I12" s="36">
        <v>0</v>
      </c>
      <c r="J12" s="36">
        <v>0</v>
      </c>
      <c r="K12" s="36">
        <v>8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5.333333333333333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2.6666666666666665</v>
      </c>
      <c r="AC12" s="36">
        <v>0</v>
      </c>
      <c r="AD12" s="36">
        <v>0</v>
      </c>
      <c r="AE12" s="36">
        <v>80</v>
      </c>
      <c r="AF12" s="36">
        <v>0</v>
      </c>
      <c r="AG12" s="36">
        <v>0</v>
      </c>
      <c r="AH12" s="36">
        <v>0</v>
      </c>
      <c r="AI12" s="36">
        <v>0</v>
      </c>
      <c r="AJ12" s="36">
        <v>13.333333333333334</v>
      </c>
      <c r="AK12" s="36">
        <v>2.6666666666666665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5.333333333333333</v>
      </c>
      <c r="BA12" s="36">
        <v>0</v>
      </c>
      <c r="BB12" s="36">
        <v>0</v>
      </c>
      <c r="BC12" s="36">
        <v>32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0</v>
      </c>
      <c r="BO12" s="3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2.6666666666666665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144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36">
        <v>0</v>
      </c>
      <c r="CZ12" s="36">
        <v>2.6666666666666665</v>
      </c>
      <c r="DA12" s="36">
        <v>93.333333333333329</v>
      </c>
      <c r="DB12" s="36">
        <v>0</v>
      </c>
      <c r="DC12" s="36">
        <v>0</v>
      </c>
      <c r="DD12" s="36">
        <v>0</v>
      </c>
      <c r="DE12" s="36">
        <v>0</v>
      </c>
      <c r="DF12" s="36">
        <v>0</v>
      </c>
      <c r="DG12" s="36">
        <v>0</v>
      </c>
    </row>
    <row r="13" spans="1:111" s="29" customFormat="1" x14ac:dyDescent="0.25">
      <c r="A13" s="29" t="s">
        <v>42</v>
      </c>
      <c r="B13" s="29">
        <v>8211900</v>
      </c>
      <c r="C13" s="30">
        <v>42810</v>
      </c>
      <c r="D13" s="29">
        <v>64</v>
      </c>
      <c r="E13" s="29">
        <v>11</v>
      </c>
      <c r="F13" s="29">
        <v>307</v>
      </c>
      <c r="G13" s="29">
        <v>1786.1818181818182</v>
      </c>
      <c r="H13" s="36">
        <v>5.8181818181818183</v>
      </c>
      <c r="I13" s="36">
        <v>0</v>
      </c>
      <c r="J13" s="36">
        <v>0</v>
      </c>
      <c r="K13" s="36">
        <v>11.636363636363637</v>
      </c>
      <c r="L13" s="36">
        <v>0</v>
      </c>
      <c r="M13" s="36">
        <v>0</v>
      </c>
      <c r="N13" s="36">
        <v>29.090909090909093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5.8181818181818183</v>
      </c>
      <c r="X13" s="36">
        <v>29.090909090909093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197.81818181818181</v>
      </c>
      <c r="AF13" s="36">
        <v>0</v>
      </c>
      <c r="AG13" s="36">
        <v>0</v>
      </c>
      <c r="AH13" s="36">
        <v>0</v>
      </c>
      <c r="AI13" s="36">
        <v>5.8181818181818183</v>
      </c>
      <c r="AJ13" s="36">
        <v>0</v>
      </c>
      <c r="AK13" s="36">
        <v>0</v>
      </c>
      <c r="AL13" s="36">
        <v>0</v>
      </c>
      <c r="AM13" s="36">
        <v>11.636363636363637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17.454545454545453</v>
      </c>
      <c r="AT13" s="36">
        <v>0</v>
      </c>
      <c r="AU13" s="36">
        <v>0</v>
      </c>
      <c r="AV13" s="36">
        <v>0</v>
      </c>
      <c r="AW13" s="36">
        <v>5.8181818181818183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11.636363636363637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6">
        <v>5.8181818181818183</v>
      </c>
      <c r="BM13" s="36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174.54545454545456</v>
      </c>
      <c r="BT13" s="36">
        <v>0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5.8181818181818183</v>
      </c>
      <c r="CC13" s="36">
        <v>0</v>
      </c>
      <c r="CD13" s="36">
        <v>5.8181818181818183</v>
      </c>
      <c r="CE13" s="36">
        <v>11.636363636363637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6">
        <v>0</v>
      </c>
      <c r="CL13" s="36">
        <v>122.18181818181819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0</v>
      </c>
      <c r="CU13" s="36">
        <v>64</v>
      </c>
      <c r="CV13" s="36">
        <v>0</v>
      </c>
      <c r="CW13" s="36">
        <v>0</v>
      </c>
      <c r="CX13" s="36">
        <v>5.8181818181818183</v>
      </c>
      <c r="CY13" s="36">
        <v>0</v>
      </c>
      <c r="CZ13" s="36">
        <v>0</v>
      </c>
      <c r="DA13" s="36">
        <v>29.090909090909093</v>
      </c>
      <c r="DB13" s="36">
        <v>0</v>
      </c>
      <c r="DC13" s="36">
        <v>0</v>
      </c>
      <c r="DD13" s="36">
        <v>0</v>
      </c>
      <c r="DE13" s="36">
        <v>0</v>
      </c>
      <c r="DF13" s="36">
        <v>0</v>
      </c>
      <c r="DG13" s="36">
        <v>0</v>
      </c>
    </row>
    <row r="14" spans="1:111" s="29" customFormat="1" x14ac:dyDescent="0.25">
      <c r="A14" s="29" t="s">
        <v>81</v>
      </c>
      <c r="B14" s="29">
        <v>8212300</v>
      </c>
      <c r="C14" s="30">
        <v>42816</v>
      </c>
      <c r="D14" s="29">
        <v>64</v>
      </c>
      <c r="E14" s="29">
        <v>6</v>
      </c>
      <c r="F14" s="29">
        <v>310</v>
      </c>
      <c r="G14" s="29">
        <v>3306.6666666666665</v>
      </c>
      <c r="H14" s="36">
        <v>0</v>
      </c>
      <c r="I14" s="36">
        <v>0</v>
      </c>
      <c r="J14" s="36">
        <v>0</v>
      </c>
      <c r="K14" s="36">
        <v>10.666666666666666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10.666666666666666</v>
      </c>
      <c r="T14" s="36">
        <v>0</v>
      </c>
      <c r="U14" s="36">
        <v>351.99999999999994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10.666666666666666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181.33333333333334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0</v>
      </c>
      <c r="BM14" s="36">
        <v>0</v>
      </c>
      <c r="BN14" s="36">
        <v>0</v>
      </c>
      <c r="BO14" s="36">
        <v>0</v>
      </c>
      <c r="BP14" s="36">
        <v>0</v>
      </c>
      <c r="BQ14" s="36">
        <v>0</v>
      </c>
      <c r="BR14" s="36">
        <v>0</v>
      </c>
      <c r="BS14" s="36">
        <v>2730.6666666666665</v>
      </c>
      <c r="BT14" s="36">
        <v>0</v>
      </c>
      <c r="BU14" s="36">
        <v>0</v>
      </c>
      <c r="BV14" s="36">
        <v>0</v>
      </c>
      <c r="BW14" s="36">
        <v>0</v>
      </c>
      <c r="BX14" s="3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21.333333333333332</v>
      </c>
      <c r="CP14" s="36">
        <v>0</v>
      </c>
      <c r="CQ14" s="36">
        <v>0</v>
      </c>
      <c r="CR14" s="36">
        <v>0</v>
      </c>
      <c r="CS14" s="36">
        <v>10.666666666666666</v>
      </c>
      <c r="CT14" s="36">
        <v>0</v>
      </c>
      <c r="CU14" s="36">
        <v>0</v>
      </c>
      <c r="CV14" s="36">
        <v>0</v>
      </c>
      <c r="CW14" s="36">
        <v>0</v>
      </c>
      <c r="CX14" s="36">
        <v>0</v>
      </c>
      <c r="CY14" s="36">
        <v>0</v>
      </c>
      <c r="CZ14" s="36">
        <v>0</v>
      </c>
      <c r="DA14" s="36">
        <v>0</v>
      </c>
      <c r="DB14" s="36">
        <v>0</v>
      </c>
      <c r="DC14" s="36">
        <v>0</v>
      </c>
      <c r="DD14" s="36">
        <v>0</v>
      </c>
      <c r="DE14" s="36">
        <v>0</v>
      </c>
      <c r="DF14" s="36">
        <v>0</v>
      </c>
      <c r="DG14" s="3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raw.data</vt:lpstr>
      <vt:lpstr>clean.data</vt:lpstr>
      <vt:lpstr>pvt</vt:lpstr>
      <vt:lpstr>Sheet1</vt:lpstr>
      <vt:lpstr>st.sp.mtrx</vt:lpstr>
      <vt:lpstr>sp17.kick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2017-10-02T14:26:51Z</dcterms:created>
  <dcterms:modified xsi:type="dcterms:W3CDTF">2019-08-21T14:49:57Z</dcterms:modified>
</cp:coreProperties>
</file>