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請求書" sheetId="1" r:id="rId1"/>
    <sheet name="納品書" sheetId="7" r:id="rId2"/>
    <sheet name="御見積書" sheetId="8" r:id="rId3"/>
    <sheet name="商品リスト" sheetId="6" r:id="rId4"/>
  </sheets>
  <definedNames>
    <definedName name="_xlnm._FilterDatabase" localSheetId="1" hidden="1">納品書!$A$10:$E$21</definedName>
  </definedNames>
  <calcPr calcId="152511"/>
</workbook>
</file>

<file path=xl/calcChain.xml><?xml version="1.0" encoding="utf-8"?>
<calcChain xmlns="http://schemas.openxmlformats.org/spreadsheetml/2006/main">
  <c r="A7" i="8" l="1"/>
  <c r="C18" i="8"/>
  <c r="E18" i="8" s="1"/>
  <c r="B18" i="8"/>
  <c r="C17" i="8"/>
  <c r="E17" i="8" s="1"/>
  <c r="B17" i="8"/>
  <c r="C16" i="8"/>
  <c r="E16" i="8" s="1"/>
  <c r="B16" i="8"/>
  <c r="C15" i="8"/>
  <c r="E15" i="8" s="1"/>
  <c r="B15" i="8"/>
  <c r="C14" i="8"/>
  <c r="E14" i="8" s="1"/>
  <c r="B14" i="8"/>
  <c r="C13" i="8"/>
  <c r="E13" i="8" s="1"/>
  <c r="B13" i="8"/>
  <c r="C12" i="8"/>
  <c r="E12" i="8" s="1"/>
  <c r="B12" i="8"/>
  <c r="C11" i="8"/>
  <c r="E11" i="8" s="1"/>
  <c r="B11" i="8"/>
  <c r="H4" i="8"/>
  <c r="H4" i="7"/>
  <c r="C11" i="7"/>
  <c r="C12" i="7"/>
  <c r="E12" i="7" s="1"/>
  <c r="C13" i="7"/>
  <c r="E13" i="7" s="1"/>
  <c r="C14" i="7"/>
  <c r="E11" i="7"/>
  <c r="E14" i="7"/>
  <c r="E15" i="7"/>
  <c r="E16" i="7"/>
  <c r="E17" i="7"/>
  <c r="E18" i="7"/>
  <c r="E19" i="8" l="1"/>
  <c r="E20" i="8" s="1"/>
  <c r="E21" i="8" s="1"/>
  <c r="E19" i="7"/>
  <c r="E20" i="7"/>
  <c r="E21" i="7" s="1"/>
  <c r="B11" i="7" l="1"/>
  <c r="B12" i="7"/>
  <c r="B13" i="7"/>
  <c r="B14" i="7"/>
  <c r="C18" i="7"/>
  <c r="B18" i="7"/>
  <c r="C17" i="7"/>
  <c r="B17" i="7"/>
  <c r="C16" i="7"/>
  <c r="B16" i="7"/>
  <c r="C15" i="7"/>
  <c r="B15" i="7"/>
  <c r="H4" i="1"/>
  <c r="E15" i="1"/>
  <c r="E16" i="1"/>
  <c r="E17" i="1"/>
  <c r="E18" i="1"/>
  <c r="B15" i="1"/>
  <c r="C15" i="1"/>
  <c r="B16" i="1"/>
  <c r="C16" i="1"/>
  <c r="B17" i="1"/>
  <c r="C17" i="1"/>
  <c r="B18" i="1"/>
  <c r="C18" i="1"/>
  <c r="C12" i="1"/>
  <c r="E12" i="1" s="1"/>
  <c r="C13" i="1"/>
  <c r="E13" i="1" s="1"/>
  <c r="C14" i="1"/>
  <c r="E14" i="1" s="1"/>
  <c r="C11" i="1"/>
  <c r="E11" i="1" s="1"/>
  <c r="B11" i="1"/>
  <c r="B12" i="1"/>
  <c r="B13" i="1"/>
  <c r="B14" i="1"/>
  <c r="E19" i="1" l="1"/>
  <c r="E20" i="1" s="1"/>
  <c r="E21" i="1" s="1"/>
  <c r="A7" i="1" s="1"/>
</calcChain>
</file>

<file path=xl/sharedStrings.xml><?xml version="1.0" encoding="utf-8"?>
<sst xmlns="http://schemas.openxmlformats.org/spreadsheetml/2006/main" count="66" uniqueCount="32">
  <si>
    <t>請求書</t>
    <rPh sb="0" eb="3">
      <t>セイキュウショ</t>
    </rPh>
    <phoneticPr fontId="2"/>
  </si>
  <si>
    <t>請求番号：</t>
    <rPh sb="0" eb="4">
      <t>セイキュウバンゴウ</t>
    </rPh>
    <phoneticPr fontId="2"/>
  </si>
  <si>
    <t>株式会社xxxx様</t>
    <rPh sb="0" eb="4">
      <t>カブシキガイシャ</t>
    </rPh>
    <rPh sb="8" eb="9">
      <t>サマ</t>
    </rPh>
    <phoneticPr fontId="2"/>
  </si>
  <si>
    <t>下記の通り、ご請求申し上げます。</t>
    <rPh sb="0" eb="2">
      <t>カキ</t>
    </rPh>
    <rPh sb="3" eb="4">
      <t>トオ</t>
    </rPh>
    <rPh sb="7" eb="10">
      <t>セイキュウモウ</t>
    </rPh>
    <rPh sb="11" eb="12">
      <t>ア</t>
    </rPh>
    <phoneticPr fontId="2"/>
  </si>
  <si>
    <t>141-0000</t>
    <phoneticPr fontId="2"/>
  </si>
  <si>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</si>
  <si>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</si>
  <si>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</si>
  <si>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</si>
  <si>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</si>
  <si>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折りたたみテーブル</t>
    <rPh sb="0" eb="1">
      <t>オ</t>
    </rPh>
    <phoneticPr fontId="2"/>
  </si>
  <si>
    <t>OAチェア</t>
    <phoneticPr fontId="2"/>
  </si>
  <si>
    <t>小計</t>
    <rPh sb="0" eb="2">
      <t>ショウケイ</t>
    </rPh>
    <phoneticPr fontId="2"/>
  </si>
  <si>
    <t>消費税額</t>
    <rPh sb="0" eb="4">
      <t>ショウヒゼイガク</t>
    </rPh>
    <phoneticPr fontId="2"/>
  </si>
  <si>
    <t>税込合計金額</t>
    <rPh sb="0" eb="6">
      <t>ゼイコミゴウケイキンガク</t>
    </rPh>
    <phoneticPr fontId="2"/>
  </si>
  <si>
    <t>東京都品川区西五反田xx-xx-x</t>
    <rPh sb="0" eb="3">
      <t>トウキョウト</t>
    </rPh>
    <rPh sb="3" eb="6">
      <t>シナガワク</t>
    </rPh>
    <rPh sb="6" eb="10">
      <t>ニシゴタンダ</t>
    </rPh>
    <phoneticPr fontId="2"/>
  </si>
  <si>
    <t>株式会社あいうえお什器販売</t>
    <rPh sb="0" eb="4">
      <t>カブシキガイシャ</t>
    </rPh>
    <rPh sb="9" eb="13">
      <t>ジュウキハンバイ</t>
    </rPh>
    <phoneticPr fontId="2"/>
  </si>
  <si>
    <t>本体価格</t>
    <rPh sb="0" eb="4">
      <t>ホンタイカカク</t>
    </rPh>
    <phoneticPr fontId="2"/>
  </si>
  <si>
    <t>納品書</t>
    <rPh sb="0" eb="3">
      <t>ノウヒンショ</t>
    </rPh>
    <phoneticPr fontId="2"/>
  </si>
  <si>
    <t>下記の通り、納品いたしました。</t>
    <rPh sb="0" eb="2">
      <t>カキ</t>
    </rPh>
    <rPh sb="3" eb="4">
      <t>トオ</t>
    </rPh>
    <rPh sb="6" eb="8">
      <t>ノウヒン</t>
    </rPh>
    <phoneticPr fontId="2"/>
  </si>
  <si>
    <t>下記の通り、お見積り申し上げます。</t>
    <rPh sb="0" eb="2">
      <t>カキ</t>
    </rPh>
    <rPh sb="3" eb="4">
      <t>トオ</t>
    </rPh>
    <rPh sb="7" eb="9">
      <t>ミツモ</t>
    </rPh>
    <rPh sb="10" eb="11">
      <t>モウ</t>
    </rPh>
    <rPh sb="12" eb="13">
      <t>ア</t>
    </rPh>
    <phoneticPr fontId="2"/>
  </si>
  <si>
    <t>ラウンドテーブル</t>
    <phoneticPr fontId="2"/>
  </si>
  <si>
    <t>ミーティングテーブル</t>
    <phoneticPr fontId="2"/>
  </si>
  <si>
    <t>OAチェア　肘つき</t>
    <rPh sb="6" eb="7">
      <t>ヒジ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</si>
  <si>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</si>
  <si>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</si>
  <si>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</si>
  <si>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</si>
  <si>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>振込先</t>
    <rPh sb="0" eb="3">
      <t>フリコミサキ</t>
    </rPh>
    <phoneticPr fontId="2"/>
  </si>
  <si>
    <t>ABC銀行　五反田支店</t>
    <rPh sb="3" eb="5">
      <t>ギンコウ</t>
    </rPh>
    <rPh sb="6" eb="11">
      <t>ゴタンダシテン</t>
    </rPh>
    <phoneticPr fontId="2"/>
  </si>
  <si>
    <t>普通　1223467986</t>
    <rPh sb="0" eb="2">
      <t>フツウ</t>
    </rPh>
    <phoneticPr fontId="2"/>
  </si>
  <si>
    <t>御見積書</t>
    <rPh sb="0" eb="4">
      <t>オミツモリショ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</si>
</sst>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#,###&quot;円&quot;"/>
    <numFmt numFmtId="178" formatCode="[$-411]ggge&quot;年&quot;m&quot;月&quot;d&quot;日&quot;;@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HGP行書体"/>
      <family val="4"/>
      <charset val="128"/>
    </font>
    <font>
      <sz val="18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1" xfId="0" applyFont="1" applyBorder="1"/>
    <xf numFmtId="0" fontId="5" fillId="0" borderId="1" xfId="0" applyFont="1" applyBorder="1"/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3" borderId="3" xfId="0" applyFill="1" applyBorder="1" applyAlignment="1">
      <alignment horizontal="center"/>
    </xf>
    <xf numFmtId="38" fontId="0" fillId="0" borderId="3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Border="1" applyAlignment="1">
      <alignment horizontal="center" vertical="center"/>
    </xf>
    <xf numFmtId="176" fontId="7" fillId="4" borderId="0" xfId="2" applyNumberFormat="1" applyFont="1" applyFill="1" applyAlignment="1">
      <alignment horizontal="center" vertical="center"/>
    </xf>
    <xf numFmtId="178" fontId="0" fillId="0" borderId="2" xfId="0" applyNumberFormat="1" applyBorder="1" applyAlignment="1">
      <alignment horizontal="center"/>
    </xf>
    <xf numFmtId="0" fontId="3" fillId="5" borderId="0" xfId="0" applyFont="1" applyFill="1" applyAlignment="1">
      <alignment horizontal="center"/>
    </xf>
    <xf numFmtId="176" fontId="7" fillId="0" borderId="0" xfId="2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テーブル1" displayName="テーブル1" ref="A1:C10" totalsRowShown="0">
  <autoFilter ref="A1:C10"/>
  <tableColumns count="3">
    <tableColumn id="1" name="注文番号"/>
    <tableColumn id="2" name="商品名"/>
    <tableColumn id="3" name="本体価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12" sqref="A12"/>
    </sheetView>
  </sheetViews>
  <sheetFormatPr defaultRowHeight="13.2" x14ac:dyDescent="0.2"/>
  <cols>
    <col min="1" max="1" width="9.5546875" bestFit="1" customWidth="1"/>
    <col min="2" max="2" width="21.6640625" bestFit="1" customWidth="1"/>
    <col min="3" max="3" width="9.5546875" bestFit="1" customWidth="1"/>
    <col min="5" max="5" width="13.33203125" bestFit="1" customWidth="1"/>
  </cols>
  <sheetData>
    <row r="1" spans="1:9" ht="2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3" spans="1:9" ht="13.8" thickBot="1" x14ac:dyDescent="0.25">
      <c r="A3" s="14" t="s">
        <v>2</v>
      </c>
      <c r="B3" s="15"/>
      <c r="C3" s="15"/>
      <c r="H3" s="1" t="s">
        <v>1</v>
      </c>
      <c r="I3" s="2"/>
    </row>
    <row r="4" spans="1:9" x14ac:dyDescent="0.2">
      <c r="A4" s="15"/>
      <c r="B4" s="15"/>
      <c r="C4" s="15"/>
      <c r="H4" s="20">
        <f ca="1">TODAY()</f>
        <v>44963</v>
      </c>
      <c r="I4" s="20"/>
    </row>
    <row r="6" spans="1:9" x14ac:dyDescent="0.2">
      <c r="A6" s="16" t="s">
        <v>3</v>
      </c>
      <c r="B6" s="16"/>
      <c r="C6" s="16"/>
      <c r="D6" s="16"/>
      <c r="I6" t="s">
        <v>4</v>
      </c>
    </row>
    <row r="7" spans="1:9" ht="13.2" customHeight="1" x14ac:dyDescent="0.2">
      <c r="A7" s="19">
        <f>IFERROR(E21,0)</f>
        <v>194370</v>
      </c>
      <c r="B7" s="19"/>
      <c r="C7" s="19"/>
      <c r="D7" s="19"/>
      <c r="F7" s="12" t="s">
        <v>15</v>
      </c>
      <c r="G7" s="12"/>
      <c r="H7" s="12"/>
      <c r="I7" s="12"/>
    </row>
    <row r="8" spans="1:9" ht="13.2" customHeight="1" x14ac:dyDescent="0.2">
      <c r="A8" s="19"/>
      <c r="B8" s="19"/>
      <c r="C8" s="19"/>
      <c r="D8" s="19"/>
      <c r="F8" s="12" t="s">
        <v>16</v>
      </c>
      <c r="G8" s="12"/>
      <c r="H8" s="12"/>
      <c r="I8" s="12"/>
    </row>
    <row r="10" spans="1:9" x14ac:dyDescent="0.2">
      <c r="A10" s="3" t="s">
        <v>5</v>
      </c>
      <c r="B10" s="3" t="s">
        <v>6</v>
      </c>
      <c r="C10" s="3" t="s">
        <v>8</v>
      </c>
      <c r="D10" s="3" t="s">
        <v>7</v>
      </c>
      <c r="E10" s="3" t="s">
        <v>9</v>
      </c>
    </row>
    <row r="11" spans="1:9" x14ac:dyDescent="0.2">
      <c r="A11" s="4">
        <v>1001</v>
      </c>
      <c r="B11" s="4" t="str">
        <f>IFERROR(VLOOKUP(A11,テーブル1[],2,FALSE),"")</f>
        <v>折りたたみテーブル</v>
      </c>
      <c r="C11" s="7">
        <f>IFERROR(VLOOKUP(A11,テーブル1[],3,FALSE),"")</f>
        <v>15900</v>
      </c>
      <c r="D11" s="4">
        <v>2</v>
      </c>
      <c r="E11" s="7">
        <f>IFERROR(C11*D11,0)</f>
        <v>31800</v>
      </c>
    </row>
    <row r="12" spans="1:9" x14ac:dyDescent="0.2">
      <c r="A12" s="4">
        <v>1002</v>
      </c>
      <c r="B12" s="4" t="str">
        <f>IFERROR(VLOOKUP(A12,テーブル1[],2,FALSE),"")</f>
        <v>ラウンドテーブル</v>
      </c>
      <c r="C12" s="7">
        <f>IFERROR(VLOOKUP(A12,テーブル1[],3,FALSE),"")</f>
        <v>19900</v>
      </c>
      <c r="D12" s="4">
        <v>2</v>
      </c>
      <c r="E12" s="7">
        <f t="shared" ref="E12:E18" si="0">IFERROR(C12*D12,0)</f>
        <v>39800</v>
      </c>
    </row>
    <row r="13" spans="1:9" x14ac:dyDescent="0.2">
      <c r="A13" s="4">
        <v>2001</v>
      </c>
      <c r="B13" s="4" t="str">
        <f>IFERROR(VLOOKUP(A13,テーブル1[],2,FALSE),"")</f>
        <v>OAチェア</v>
      </c>
      <c r="C13" s="7">
        <f>IFERROR(VLOOKUP(A13,テーブル1[],3,FALSE),"")</f>
        <v>9800</v>
      </c>
      <c r="D13" s="4">
        <v>8</v>
      </c>
      <c r="E13" s="7">
        <f t="shared" si="0"/>
        <v>78400</v>
      </c>
    </row>
    <row r="14" spans="1:9" x14ac:dyDescent="0.2">
      <c r="A14" s="4">
        <v>3002</v>
      </c>
      <c r="B14" s="4" t="str">
        <f>IFERROR(VLOOKUP(A14,テーブル1[],2,FALSE),"")</f>
        <v>ホワイトボード</v>
      </c>
      <c r="C14" s="7">
        <f>IFERROR(VLOOKUP(A14,テーブル1[],3,FALSE),"")</f>
        <v>26700</v>
      </c>
      <c r="D14" s="4">
        <v>1</v>
      </c>
      <c r="E14" s="7">
        <f t="shared" si="0"/>
        <v>26700</v>
      </c>
    </row>
    <row r="15" spans="1:9" x14ac:dyDescent="0.2">
      <c r="A15" s="4"/>
      <c r="B15" s="4" t="str">
        <f>IFERROR(VLOOKUP(A15,テーブル1[],2,FALSE),"")</f>
        <v/>
      </c>
      <c r="C15" s="7" t="str">
        <f>IFERROR(VLOOKUP(A15,テーブル1[],3,FALSE),"")</f>
        <v/>
      </c>
      <c r="D15" s="4"/>
      <c r="E15" s="7">
        <f t="shared" si="0"/>
        <v>0</v>
      </c>
    </row>
    <row r="16" spans="1:9" x14ac:dyDescent="0.2">
      <c r="A16" s="4"/>
      <c r="B16" s="4" t="str">
        <f>IFERROR(VLOOKUP(A16,テーブル1[],2,FALSE),"")</f>
        <v/>
      </c>
      <c r="C16" s="7" t="str">
        <f>IFERROR(VLOOKUP(A16,テーブル1[],3,FALSE),"")</f>
        <v/>
      </c>
      <c r="D16" s="4"/>
      <c r="E16" s="7">
        <f t="shared" si="0"/>
        <v>0</v>
      </c>
    </row>
    <row r="17" spans="1:8" x14ac:dyDescent="0.2">
      <c r="A17" s="4"/>
      <c r="B17" s="4" t="str">
        <f>IFERROR(VLOOKUP(A17,テーブル1[],2,FALSE),"")</f>
        <v/>
      </c>
      <c r="C17" s="7" t="str">
        <f>IFERROR(VLOOKUP(A17,テーブル1[],3,FALSE),"")</f>
        <v/>
      </c>
      <c r="D17" s="4"/>
      <c r="E17" s="7">
        <f t="shared" si="0"/>
        <v>0</v>
      </c>
      <c r="H17" s="17"/>
    </row>
    <row r="18" spans="1:8" x14ac:dyDescent="0.2">
      <c r="A18" s="4"/>
      <c r="B18" s="4" t="str">
        <f>IFERROR(VLOOKUP(A18,テーブル1[],2,FALSE),"")</f>
        <v/>
      </c>
      <c r="C18" s="7" t="str">
        <f>IFERROR(VLOOKUP(A18,テーブル1[],3,FALSE),"")</f>
        <v/>
      </c>
      <c r="D18" s="4"/>
      <c r="E18" s="7">
        <f t="shared" si="0"/>
        <v>0</v>
      </c>
    </row>
    <row r="19" spans="1:8" x14ac:dyDescent="0.2">
      <c r="A19" s="8"/>
      <c r="B19" s="8"/>
      <c r="C19" s="9" t="s">
        <v>12</v>
      </c>
      <c r="D19" s="9"/>
      <c r="E19" s="7">
        <f>SUM(E11:E14)</f>
        <v>176700</v>
      </c>
    </row>
    <row r="20" spans="1:8" x14ac:dyDescent="0.2">
      <c r="A20" s="18" t="s">
        <v>28</v>
      </c>
      <c r="B20" s="8" t="s">
        <v>29</v>
      </c>
      <c r="C20" s="3" t="s">
        <v>13</v>
      </c>
      <c r="D20" s="5">
        <v>0.1</v>
      </c>
      <c r="E20" s="7">
        <f>ROUNDDOWN(E19*D20,0)</f>
        <v>17670</v>
      </c>
    </row>
    <row r="21" spans="1:8" x14ac:dyDescent="0.2">
      <c r="A21" s="18"/>
      <c r="B21" s="8" t="s">
        <v>30</v>
      </c>
      <c r="C21" s="10" t="s">
        <v>14</v>
      </c>
      <c r="D21" s="11"/>
      <c r="E21" s="7">
        <f>E19+E20</f>
        <v>194370</v>
      </c>
    </row>
  </sheetData>
  <mergeCells count="10">
    <mergeCell ref="A1:I1"/>
    <mergeCell ref="A3:C4"/>
    <mergeCell ref="A6:D6"/>
    <mergeCell ref="A7:D8"/>
    <mergeCell ref="A20:A21"/>
    <mergeCell ref="C19:D19"/>
    <mergeCell ref="C21:D21"/>
    <mergeCell ref="H4:I4"/>
    <mergeCell ref="F7:I7"/>
    <mergeCell ref="F8:I8"/>
  </mergeCells>
  <phoneticPr fontId="2"/>
  <dataValidations count="1">
    <dataValidation imeMode="halfAlpha" allowBlank="1" showInputMessage="1" showErrorMessage="1" sqref="I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3" sqref="I3"/>
    </sheetView>
  </sheetViews>
  <sheetFormatPr defaultRowHeight="13.2" x14ac:dyDescent="0.2"/>
  <cols>
    <col min="1" max="1" width="9.5546875" bestFit="1" customWidth="1"/>
    <col min="2" max="2" width="21.6640625" bestFit="1" customWidth="1"/>
    <col min="3" max="3" width="9.5546875" bestFit="1" customWidth="1"/>
    <col min="5" max="5" width="13.33203125" bestFit="1" customWidth="1"/>
  </cols>
  <sheetData>
    <row r="1" spans="1:9" ht="21" x14ac:dyDescent="0.25">
      <c r="A1" s="21" t="s">
        <v>18</v>
      </c>
      <c r="B1" s="21"/>
      <c r="C1" s="21"/>
      <c r="D1" s="21"/>
      <c r="E1" s="21"/>
      <c r="F1" s="21"/>
      <c r="G1" s="21"/>
      <c r="H1" s="21"/>
      <c r="I1" s="21"/>
    </row>
    <row r="3" spans="1:9" ht="13.8" thickBot="1" x14ac:dyDescent="0.25">
      <c r="A3" s="14" t="s">
        <v>2</v>
      </c>
      <c r="B3" s="15"/>
      <c r="C3" s="15"/>
      <c r="H3" s="1" t="s">
        <v>1</v>
      </c>
      <c r="I3" s="2"/>
    </row>
    <row r="4" spans="1:9" x14ac:dyDescent="0.2">
      <c r="A4" s="15"/>
      <c r="B4" s="15"/>
      <c r="C4" s="15"/>
      <c r="H4" s="20">
        <f ca="1">TODAY()</f>
        <v>44963</v>
      </c>
      <c r="I4" s="20"/>
    </row>
    <row r="6" spans="1:9" x14ac:dyDescent="0.2">
      <c r="A6" s="16" t="s">
        <v>19</v>
      </c>
      <c r="B6" s="16"/>
      <c r="C6" s="16"/>
      <c r="D6" s="16"/>
      <c r="I6" t="s">
        <v>4</v>
      </c>
    </row>
    <row r="7" spans="1:9" ht="13.2" customHeight="1" x14ac:dyDescent="0.2">
      <c r="A7" s="22"/>
      <c r="B7" s="22"/>
      <c r="C7" s="22"/>
      <c r="D7" s="22"/>
      <c r="F7" s="12" t="s">
        <v>15</v>
      </c>
      <c r="G7" s="12"/>
      <c r="H7" s="12"/>
      <c r="I7" s="12"/>
    </row>
    <row r="8" spans="1:9" ht="13.2" customHeight="1" x14ac:dyDescent="0.2">
      <c r="A8" s="22"/>
      <c r="B8" s="22"/>
      <c r="C8" s="22"/>
      <c r="D8" s="22"/>
      <c r="F8" s="12" t="s">
        <v>16</v>
      </c>
      <c r="G8" s="12"/>
      <c r="H8" s="12"/>
      <c r="I8" s="12"/>
    </row>
    <row r="10" spans="1:9" x14ac:dyDescent="0.2">
      <c r="A10" s="6" t="s">
        <v>5</v>
      </c>
      <c r="B10" s="6" t="s">
        <v>6</v>
      </c>
      <c r="C10" s="6" t="s">
        <v>8</v>
      </c>
      <c r="D10" s="6" t="s">
        <v>7</v>
      </c>
      <c r="E10" s="6" t="s">
        <v>9</v>
      </c>
    </row>
    <row r="11" spans="1:9" x14ac:dyDescent="0.2">
      <c r="A11" s="4"/>
      <c r="B11" s="4" t="str">
        <f>IFERROR(VLOOKUP(A11,テーブル1[],2,FALSE),"")</f>
        <v/>
      </c>
      <c r="C11" s="7" t="str">
        <f>IFERROR(VLOOKUP(A11,テーブル1[],3,FALSE),"")</f>
        <v/>
      </c>
      <c r="D11" s="4"/>
      <c r="E11" s="7">
        <f>IFERROR(C11*D11,0)</f>
        <v>0</v>
      </c>
    </row>
    <row r="12" spans="1:9" x14ac:dyDescent="0.2">
      <c r="A12" s="4"/>
      <c r="B12" s="4" t="str">
        <f>IFERROR(VLOOKUP(A12,テーブル1[],2,FALSE),"")</f>
        <v/>
      </c>
      <c r="C12" s="7" t="str">
        <f>IFERROR(VLOOKUP(A12,テーブル1[],3,FALSE),"")</f>
        <v/>
      </c>
      <c r="D12" s="4"/>
      <c r="E12" s="7">
        <f t="shared" ref="E12:E18" si="0">IFERROR(C12*D12,0)</f>
        <v>0</v>
      </c>
    </row>
    <row r="13" spans="1:9" x14ac:dyDescent="0.2">
      <c r="A13" s="4"/>
      <c r="B13" s="4" t="str">
        <f>IFERROR(VLOOKUP(A13,テーブル1[],2,FALSE),"")</f>
        <v/>
      </c>
      <c r="C13" s="7" t="str">
        <f>IFERROR(VLOOKUP(A13,テーブル1[],3,FALSE),"")</f>
        <v/>
      </c>
      <c r="D13" s="4"/>
      <c r="E13" s="7">
        <f t="shared" si="0"/>
        <v>0</v>
      </c>
    </row>
    <row r="14" spans="1:9" x14ac:dyDescent="0.2">
      <c r="A14" s="4"/>
      <c r="B14" s="4" t="str">
        <f>IFERROR(VLOOKUP(A14,テーブル1[],2,FALSE),"")</f>
        <v/>
      </c>
      <c r="C14" s="7" t="str">
        <f>IFERROR(VLOOKUP(A14,テーブル1[],3,FALSE),"")</f>
        <v/>
      </c>
      <c r="D14" s="4"/>
      <c r="E14" s="7">
        <f t="shared" si="0"/>
        <v>0</v>
      </c>
    </row>
    <row r="15" spans="1:9" x14ac:dyDescent="0.2">
      <c r="A15" s="4"/>
      <c r="B15" s="4" t="str">
        <f>IFERROR(VLOOKUP(A15,テーブル1[],2,FALSE),"")</f>
        <v/>
      </c>
      <c r="C15" s="7" t="str">
        <f>IFERROR(VLOOKUP(A15,テーブル1[],3,FALSE),"")</f>
        <v/>
      </c>
      <c r="D15" s="4"/>
      <c r="E15" s="7">
        <f t="shared" si="0"/>
        <v>0</v>
      </c>
    </row>
    <row r="16" spans="1:9" x14ac:dyDescent="0.2">
      <c r="A16" s="4"/>
      <c r="B16" s="4" t="str">
        <f>IFERROR(VLOOKUP(A16,テーブル1[],2,FALSE),"")</f>
        <v/>
      </c>
      <c r="C16" s="7" t="str">
        <f>IFERROR(VLOOKUP(A16,テーブル1[],3,FALSE),"")</f>
        <v/>
      </c>
      <c r="D16" s="4"/>
      <c r="E16" s="7">
        <f t="shared" si="0"/>
        <v>0</v>
      </c>
    </row>
    <row r="17" spans="1:8" x14ac:dyDescent="0.2">
      <c r="A17" s="4"/>
      <c r="B17" s="4" t="str">
        <f>IFERROR(VLOOKUP(A17,テーブル1[],2,FALSE),"")</f>
        <v/>
      </c>
      <c r="C17" s="7" t="str">
        <f>IFERROR(VLOOKUP(A17,テーブル1[],3,FALSE),"")</f>
        <v/>
      </c>
      <c r="D17" s="4"/>
      <c r="E17" s="7">
        <f t="shared" si="0"/>
        <v>0</v>
      </c>
      <c r="H17" s="17"/>
    </row>
    <row r="18" spans="1:8" x14ac:dyDescent="0.2">
      <c r="A18" s="4"/>
      <c r="B18" s="4" t="str">
        <f>IFERROR(VLOOKUP(A18,テーブル1[],2,FALSE),"")</f>
        <v/>
      </c>
      <c r="C18" s="7" t="str">
        <f>IFERROR(VLOOKUP(A18,テーブル1[],3,FALSE),"")</f>
        <v/>
      </c>
      <c r="D18" s="4"/>
      <c r="E18" s="7">
        <f t="shared" si="0"/>
        <v>0</v>
      </c>
    </row>
    <row r="19" spans="1:8" x14ac:dyDescent="0.2">
      <c r="A19" s="8"/>
      <c r="B19" s="8"/>
      <c r="C19" s="9" t="s">
        <v>12</v>
      </c>
      <c r="D19" s="9"/>
      <c r="E19" s="7">
        <f>SUM(E11:E14)</f>
        <v>0</v>
      </c>
    </row>
    <row r="20" spans="1:8" x14ac:dyDescent="0.2">
      <c r="A20" s="18" t="s">
        <v>28</v>
      </c>
      <c r="B20" s="8" t="s">
        <v>29</v>
      </c>
      <c r="C20" s="6" t="s">
        <v>13</v>
      </c>
      <c r="D20" s="5">
        <v>0.1</v>
      </c>
      <c r="E20" s="7">
        <f>ROUNDDOWN(E19*D20,0)</f>
        <v>0</v>
      </c>
    </row>
    <row r="21" spans="1:8" x14ac:dyDescent="0.2">
      <c r="A21" s="18"/>
      <c r="B21" s="8" t="s">
        <v>30</v>
      </c>
      <c r="C21" s="10" t="s">
        <v>14</v>
      </c>
      <c r="D21" s="11"/>
      <c r="E21" s="7">
        <f>E19+E20</f>
        <v>0</v>
      </c>
    </row>
  </sheetData>
  <autoFilter ref="A10:E21"/>
  <mergeCells count="9">
    <mergeCell ref="C19:D19"/>
    <mergeCell ref="A20:A21"/>
    <mergeCell ref="C21:D21"/>
    <mergeCell ref="A1:I1"/>
    <mergeCell ref="A3:C4"/>
    <mergeCell ref="H4:I4"/>
    <mergeCell ref="A6:D6"/>
    <mergeCell ref="F7:I7"/>
    <mergeCell ref="F8:I8"/>
  </mergeCells>
  <phoneticPr fontId="2"/>
  <dataValidations count="1">
    <dataValidation imeMode="halfAlpha" allowBlank="1" showInputMessage="1" showErrorMessage="1" sqref="I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7" sqref="A7:D8"/>
    </sheetView>
  </sheetViews>
  <sheetFormatPr defaultRowHeight="13.2" x14ac:dyDescent="0.2"/>
  <cols>
    <col min="1" max="1" width="9.5546875" bestFit="1" customWidth="1"/>
    <col min="2" max="2" width="21.6640625" bestFit="1" customWidth="1"/>
    <col min="3" max="3" width="9.5546875" bestFit="1" customWidth="1"/>
    <col min="5" max="5" width="13.33203125" bestFit="1" customWidth="1"/>
  </cols>
  <sheetData>
    <row r="1" spans="1:9" ht="21" x14ac:dyDescent="0.25">
      <c r="A1" s="23" t="s">
        <v>31</v>
      </c>
      <c r="B1" s="23"/>
      <c r="C1" s="23"/>
      <c r="D1" s="23"/>
      <c r="E1" s="23"/>
      <c r="F1" s="23"/>
      <c r="G1" s="23"/>
      <c r="H1" s="23"/>
      <c r="I1" s="23"/>
    </row>
    <row r="3" spans="1:9" ht="13.8" thickBot="1" x14ac:dyDescent="0.25">
      <c r="A3" s="14" t="s">
        <v>2</v>
      </c>
      <c r="B3" s="15"/>
      <c r="C3" s="15"/>
      <c r="H3" s="1" t="s">
        <v>1</v>
      </c>
      <c r="I3" s="2"/>
    </row>
    <row r="4" spans="1:9" x14ac:dyDescent="0.2">
      <c r="A4" s="15"/>
      <c r="B4" s="15"/>
      <c r="C4" s="15"/>
      <c r="H4" s="20">
        <f ca="1">TODAY()</f>
        <v>44963</v>
      </c>
      <c r="I4" s="20"/>
    </row>
    <row r="6" spans="1:9" x14ac:dyDescent="0.2">
      <c r="A6" s="16" t="s">
        <v>20</v>
      </c>
      <c r="B6" s="16"/>
      <c r="C6" s="16"/>
      <c r="D6" s="16"/>
      <c r="I6" t="s">
        <v>4</v>
      </c>
    </row>
    <row r="7" spans="1:9" ht="13.2" customHeight="1" x14ac:dyDescent="0.2">
      <c r="A7" s="19">
        <f>E21</f>
        <v>0</v>
      </c>
      <c r="B7" s="19"/>
      <c r="C7" s="19"/>
      <c r="D7" s="19"/>
      <c r="F7" s="12" t="s">
        <v>15</v>
      </c>
      <c r="G7" s="12"/>
      <c r="H7" s="12"/>
      <c r="I7" s="12"/>
    </row>
    <row r="8" spans="1:9" ht="13.2" customHeight="1" x14ac:dyDescent="0.2">
      <c r="A8" s="19"/>
      <c r="B8" s="19"/>
      <c r="C8" s="19"/>
      <c r="D8" s="19"/>
      <c r="F8" s="12" t="s">
        <v>16</v>
      </c>
      <c r="G8" s="12"/>
      <c r="H8" s="12"/>
      <c r="I8" s="12"/>
    </row>
    <row r="10" spans="1:9" x14ac:dyDescent="0.2">
      <c r="A10" s="6" t="s">
        <v>5</v>
      </c>
      <c r="B10" s="6" t="s">
        <v>6</v>
      </c>
      <c r="C10" s="6" t="s">
        <v>8</v>
      </c>
      <c r="D10" s="6" t="s">
        <v>7</v>
      </c>
      <c r="E10" s="6" t="s">
        <v>9</v>
      </c>
    </row>
    <row r="11" spans="1:9" x14ac:dyDescent="0.2">
      <c r="A11" s="4"/>
      <c r="B11" s="4" t="str">
        <f>IFERROR(VLOOKUP(A11,テーブル1[],2,FALSE),"")</f>
        <v/>
      </c>
      <c r="C11" s="7" t="str">
        <f>IFERROR(VLOOKUP(A11,テーブル1[],3,FALSE),"")</f>
        <v/>
      </c>
      <c r="D11" s="4"/>
      <c r="E11" s="7">
        <f>IFERROR(C11*D11,0)</f>
        <v>0</v>
      </c>
    </row>
    <row r="12" spans="1:9" x14ac:dyDescent="0.2">
      <c r="A12" s="4"/>
      <c r="B12" s="4" t="str">
        <f>IFERROR(VLOOKUP(A12,テーブル1[],2,FALSE),"")</f>
        <v/>
      </c>
      <c r="C12" s="7" t="str">
        <f>IFERROR(VLOOKUP(A12,テーブル1[],3,FALSE),"")</f>
        <v/>
      </c>
      <c r="D12" s="4"/>
      <c r="E12" s="7">
        <f t="shared" ref="E12:E18" si="0">IFERROR(C12*D12,0)</f>
        <v>0</v>
      </c>
    </row>
    <row r="13" spans="1:9" x14ac:dyDescent="0.2">
      <c r="A13" s="4"/>
      <c r="B13" s="4" t="str">
        <f>IFERROR(VLOOKUP(A13,テーブル1[],2,FALSE),"")</f>
        <v/>
      </c>
      <c r="C13" s="7" t="str">
        <f>IFERROR(VLOOKUP(A13,テーブル1[],3,FALSE),"")</f>
        <v/>
      </c>
      <c r="D13" s="4"/>
      <c r="E13" s="7">
        <f t="shared" si="0"/>
        <v>0</v>
      </c>
    </row>
    <row r="14" spans="1:9" x14ac:dyDescent="0.2">
      <c r="A14" s="4"/>
      <c r="B14" s="4" t="str">
        <f>IFERROR(VLOOKUP(A14,テーブル1[],2,FALSE),"")</f>
        <v/>
      </c>
      <c r="C14" s="7" t="str">
        <f>IFERROR(VLOOKUP(A14,テーブル1[],3,FALSE),"")</f>
        <v/>
      </c>
      <c r="D14" s="4"/>
      <c r="E14" s="7">
        <f t="shared" si="0"/>
        <v>0</v>
      </c>
    </row>
    <row r="15" spans="1:9" x14ac:dyDescent="0.2">
      <c r="A15" s="4"/>
      <c r="B15" s="4" t="str">
        <f>IFERROR(VLOOKUP(A15,テーブル1[],2,FALSE),"")</f>
        <v/>
      </c>
      <c r="C15" s="7" t="str">
        <f>IFERROR(VLOOKUP(A15,テーブル1[],3,FALSE),"")</f>
        <v/>
      </c>
      <c r="D15" s="4"/>
      <c r="E15" s="7">
        <f t="shared" si="0"/>
        <v>0</v>
      </c>
    </row>
    <row r="16" spans="1:9" x14ac:dyDescent="0.2">
      <c r="A16" s="4"/>
      <c r="B16" s="4" t="str">
        <f>IFERROR(VLOOKUP(A16,テーブル1[],2,FALSE),"")</f>
        <v/>
      </c>
      <c r="C16" s="7" t="str">
        <f>IFERROR(VLOOKUP(A16,テーブル1[],3,FALSE),"")</f>
        <v/>
      </c>
      <c r="D16" s="4"/>
      <c r="E16" s="7">
        <f t="shared" si="0"/>
        <v>0</v>
      </c>
    </row>
    <row r="17" spans="1:8" x14ac:dyDescent="0.2">
      <c r="A17" s="4"/>
      <c r="B17" s="4" t="str">
        <f>IFERROR(VLOOKUP(A17,テーブル1[],2,FALSE),"")</f>
        <v/>
      </c>
      <c r="C17" s="7" t="str">
        <f>IFERROR(VLOOKUP(A17,テーブル1[],3,FALSE),"")</f>
        <v/>
      </c>
      <c r="D17" s="4"/>
      <c r="E17" s="7">
        <f t="shared" si="0"/>
        <v>0</v>
      </c>
      <c r="H17" s="17"/>
    </row>
    <row r="18" spans="1:8" x14ac:dyDescent="0.2">
      <c r="A18" s="4"/>
      <c r="B18" s="4" t="str">
        <f>IFERROR(VLOOKUP(A18,テーブル1[],2,FALSE),"")</f>
        <v/>
      </c>
      <c r="C18" s="7" t="str">
        <f>IFERROR(VLOOKUP(A18,テーブル1[],3,FALSE),"")</f>
        <v/>
      </c>
      <c r="D18" s="4"/>
      <c r="E18" s="7">
        <f t="shared" si="0"/>
        <v>0</v>
      </c>
    </row>
    <row r="19" spans="1:8" x14ac:dyDescent="0.2">
      <c r="A19" s="8"/>
      <c r="B19" s="8"/>
      <c r="C19" s="9" t="s">
        <v>12</v>
      </c>
      <c r="D19" s="9"/>
      <c r="E19" s="7">
        <f>SUM(E11:E14)</f>
        <v>0</v>
      </c>
    </row>
    <row r="20" spans="1:8" x14ac:dyDescent="0.2">
      <c r="A20" s="18" t="s">
        <v>28</v>
      </c>
      <c r="B20" s="8" t="s">
        <v>29</v>
      </c>
      <c r="C20" s="6" t="s">
        <v>13</v>
      </c>
      <c r="D20" s="5">
        <v>0.1</v>
      </c>
      <c r="E20" s="7">
        <f>ROUNDDOWN(E19*D20,0)</f>
        <v>0</v>
      </c>
    </row>
    <row r="21" spans="1:8" x14ac:dyDescent="0.2">
      <c r="A21" s="18"/>
      <c r="B21" s="8" t="s">
        <v>30</v>
      </c>
      <c r="C21" s="10" t="s">
        <v>14</v>
      </c>
      <c r="D21" s="11"/>
      <c r="E21" s="7">
        <f>E19+E20</f>
        <v>0</v>
      </c>
    </row>
  </sheetData>
  <mergeCells count="10">
    <mergeCell ref="C19:D19"/>
    <mergeCell ref="A20:A21"/>
    <mergeCell ref="C21:D21"/>
    <mergeCell ref="A1:I1"/>
    <mergeCell ref="A3:C4"/>
    <mergeCell ref="H4:I4"/>
    <mergeCell ref="A6:D6"/>
    <mergeCell ref="A7:D8"/>
    <mergeCell ref="F7:I7"/>
    <mergeCell ref="F8:I8"/>
  </mergeCells>
  <phoneticPr fontId="2"/>
  <dataValidations disablePrompts="1" count="1">
    <dataValidation imeMode="halfAlpha" allowBlank="1" showInputMessage="1" showErrorMessage="1" sqref="I6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L16" sqref="L16"/>
    </sheetView>
  </sheetViews>
  <sheetFormatPr defaultRowHeight="13.2" x14ac:dyDescent="0.2"/>
  <cols>
    <col min="1" max="1" width="11.33203125" customWidth="1"/>
    <col min="2" max="2" width="19.88671875" bestFit="1" customWidth="1"/>
    <col min="3" max="3" width="11.33203125" customWidth="1"/>
  </cols>
  <sheetData>
    <row r="1" spans="1:3" x14ac:dyDescent="0.2">
      <c r="A1" t="s">
        <v>5</v>
      </c>
      <c r="B1" t="s">
        <v>6</v>
      </c>
      <c r="C1" t="s">
        <v>17</v>
      </c>
    </row>
    <row r="2" spans="1:3" x14ac:dyDescent="0.2">
      <c r="A2">
        <v>1001</v>
      </c>
      <c r="B2" t="s">
        <v>10</v>
      </c>
      <c r="C2">
        <v>15900</v>
      </c>
    </row>
    <row r="3" spans="1:3" x14ac:dyDescent="0.2">
      <c r="A3">
        <v>1002</v>
      </c>
      <c r="B3" t="s">
        <v>21</v>
      </c>
      <c r="C3">
        <v>19900</v>
      </c>
    </row>
    <row r="4" spans="1:3" x14ac:dyDescent="0.2">
      <c r="A4">
        <v>1003</v>
      </c>
      <c r="B4" t="s">
        <v>22</v>
      </c>
      <c r="C4">
        <v>49400</v>
      </c>
    </row>
    <row r="5" spans="1:3" x14ac:dyDescent="0.2">
      <c r="A5">
        <v>2001</v>
      </c>
      <c r="B5" t="s">
        <v>11</v>
      </c>
      <c r="C5">
        <v>9800</v>
      </c>
    </row>
    <row r="6" spans="1:3" x14ac:dyDescent="0.2">
      <c r="A6">
        <v>2002</v>
      </c>
      <c r="B6" t="s">
        <v>23</v>
      </c>
      <c r="C6">
        <v>14000</v>
      </c>
    </row>
    <row r="7" spans="1:3" x14ac:dyDescent="0.2">
      <c r="A7">
        <v>2003</v>
      </c>
      <c r="B7" t="s">
        <v>24</v>
      </c>
      <c r="C7">
        <v>25400</v>
      </c>
    </row>
    <row r="8" spans="1:3" x14ac:dyDescent="0.2">
      <c r="A8">
        <v>3001</v>
      </c>
      <c r="B8" t="s">
        <v>25</v>
      </c>
      <c r="C8">
        <v>12300</v>
      </c>
    </row>
    <row r="9" spans="1:3" x14ac:dyDescent="0.2">
      <c r="A9">
        <v>3002</v>
      </c>
      <c r="B9" t="s">
        <v>26</v>
      </c>
      <c r="C9">
        <v>26700</v>
      </c>
    </row>
    <row r="10" spans="1:3" x14ac:dyDescent="0.2">
      <c r="A10">
        <v>3003</v>
      </c>
      <c r="B10" t="s">
        <v>27</v>
      </c>
      <c r="C10">
        <v>3500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請求書</vt:lpstr>
      <vt:lpstr>納品書</vt:lpstr>
      <vt:lpstr>御見積書</vt:lpstr>
      <vt:lpstr>商品リスト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2023-02-06T04:05:10Z</dcterms:modified>
</cp:coreProperties>
</file>