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cymee95_o365_skku_edu/Documents/Research/Project/2020 Biomass/Supplementary file/FInal_20220715/"/>
    </mc:Choice>
  </mc:AlternateContent>
  <xr:revisionPtr revIDLastSave="165" documentId="8_{FB89EB8C-398C-4F2A-BC98-742A193701D6}" xr6:coauthVersionLast="47" xr6:coauthVersionMax="47" xr10:uidLastSave="{B74267B1-0BE9-498E-8475-AAACB79AA75E}"/>
  <bookViews>
    <workbookView xWindow="-108" yWindow="-108" windowWidth="23256" windowHeight="14160" xr2:uid="{F02EF2F1-5878-44A1-B87B-59AF94CCBEC3}"/>
  </bookViews>
  <sheets>
    <sheet name="Summary" sheetId="22" r:id="rId1"/>
    <sheet name="Raw_amino acid" sheetId="16" r:id="rId2"/>
    <sheet name="Distance matrix_amino acid" sheetId="17" r:id="rId3"/>
    <sheet name="Raw_ribonucleotides" sheetId="18" r:id="rId4"/>
    <sheet name="Distance matrix_ribonucleotides" sheetId="19" r:id="rId5"/>
    <sheet name="Ref" sheetId="21" r:id="rId6"/>
  </sheets>
  <definedNames>
    <definedName name="EXPnEXPn">#REF!,#REF!,#REF!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8" l="1"/>
  <c r="P7" i="18"/>
  <c r="P8" i="18"/>
  <c r="P5" i="18"/>
  <c r="I6" i="18"/>
  <c r="I7" i="18"/>
  <c r="I8" i="18"/>
  <c r="I5" i="18"/>
  <c r="C6" i="18"/>
  <c r="C7" i="18"/>
  <c r="C8" i="18"/>
  <c r="C5" i="18"/>
  <c r="T25" i="18"/>
  <c r="T24" i="18"/>
  <c r="T23" i="18"/>
  <c r="T22" i="18"/>
  <c r="H13" i="19" a="1"/>
  <c r="K12" i="19" a="1"/>
  <c r="O11" i="19" a="1"/>
  <c r="R10" i="19" a="1"/>
  <c r="E10" i="19" a="1"/>
  <c r="L8" i="19" a="1"/>
  <c r="O7" i="19" a="1"/>
  <c r="R6" i="19" a="1"/>
  <c r="E6" i="19" a="1"/>
  <c r="L4" i="19" a="1"/>
  <c r="F8" i="19" a="1"/>
  <c r="Q18" i="19" a="1"/>
  <c r="K18" i="19" a="1"/>
  <c r="E18" i="19" a="1"/>
  <c r="H17" i="19" a="1"/>
  <c r="H15" i="19" a="1"/>
  <c r="O13" i="19" a="1"/>
  <c r="R12" i="19" a="1"/>
  <c r="E12" i="19" a="1"/>
  <c r="H11" i="19" a="1"/>
  <c r="L10" i="19" a="1"/>
  <c r="R8" i="19" a="1"/>
  <c r="E8" i="19" a="1"/>
  <c r="L6" i="19" a="1"/>
  <c r="O5" i="19" a="1"/>
  <c r="R4" i="19" a="1"/>
  <c r="F4" i="19" a="1"/>
  <c r="M8" i="19" a="1"/>
  <c r="G17" i="19" a="1"/>
  <c r="M15" i="19" a="1"/>
  <c r="G13" i="19" a="1"/>
  <c r="J12" i="19" a="1"/>
  <c r="Q10" i="19" a="1"/>
  <c r="D10" i="19" a="1"/>
  <c r="K8" i="19" a="1"/>
  <c r="Q6" i="19" a="1"/>
  <c r="D6" i="19" a="1"/>
  <c r="H5" i="19" a="1"/>
  <c r="K4" i="19" a="1"/>
  <c r="J5" i="19" a="1"/>
  <c r="J18" i="19" a="1"/>
  <c r="D18" i="19" a="1"/>
  <c r="M17" i="19" a="1"/>
  <c r="G15" i="19" a="1"/>
  <c r="Q12" i="19" a="1"/>
  <c r="D12" i="19" a="1"/>
  <c r="G11" i="19" a="1"/>
  <c r="K10" i="19" a="1"/>
  <c r="Q8" i="19" a="1"/>
  <c r="D8" i="19" a="1"/>
  <c r="H7" i="19" a="1"/>
  <c r="K6" i="19" a="1"/>
  <c r="Q4" i="19" a="1"/>
  <c r="E4" i="19" a="1"/>
  <c r="L17" i="19" a="1"/>
  <c r="F15" i="19" a="1"/>
  <c r="L13" i="19" a="1"/>
  <c r="F11" i="19" a="1"/>
  <c r="F7" i="19" a="1"/>
  <c r="J6" i="19" a="1"/>
  <c r="M5" i="19" a="1"/>
  <c r="J7" i="19" a="1"/>
  <c r="O18" i="19" a="1"/>
  <c r="F17" i="19" a="1"/>
  <c r="L15" i="19" a="1"/>
  <c r="F13" i="19" a="1"/>
  <c r="M11" i="19" a="1"/>
  <c r="J8" i="19" a="1"/>
  <c r="M7" i="19" a="1"/>
  <c r="G5" i="19" a="1"/>
  <c r="J4" i="19" a="1"/>
  <c r="M4" i="19" a="1"/>
  <c r="K17" i="19" a="1"/>
  <c r="R15" i="19" a="1"/>
  <c r="R13" i="19" a="1"/>
  <c r="E13" i="19" a="1"/>
  <c r="H12" i="19" a="1"/>
  <c r="L11" i="19" a="1"/>
  <c r="O10" i="19" a="1"/>
  <c r="L7" i="19" a="1"/>
  <c r="O6" i="19" a="1"/>
  <c r="R5" i="19" a="1"/>
  <c r="L5" i="19" a="1"/>
  <c r="O4" i="19" a="1"/>
  <c r="M6" i="19" a="1"/>
  <c r="H18" i="19" a="1"/>
  <c r="R17" i="19" a="1"/>
  <c r="E17" i="19" a="1"/>
  <c r="K15" i="19" a="1"/>
  <c r="E15" i="19" a="1"/>
  <c r="K13" i="19" a="1"/>
  <c r="O12" i="19" a="1"/>
  <c r="R11" i="19" a="1"/>
  <c r="E11" i="19" a="1"/>
  <c r="H10" i="19" a="1"/>
  <c r="O8" i="19" a="1"/>
  <c r="R7" i="19" a="1"/>
  <c r="E7" i="19" a="1"/>
  <c r="F5" i="19" a="1"/>
  <c r="D17" i="19" a="1"/>
  <c r="J15" i="19" a="1"/>
  <c r="Q13" i="19" a="1"/>
  <c r="D13" i="19" a="1"/>
  <c r="G12" i="19" a="1"/>
  <c r="J11" i="19" a="1"/>
  <c r="G8" i="19" a="1"/>
  <c r="K7" i="19" a="1"/>
  <c r="Q5" i="19" a="1"/>
  <c r="D5" i="19" a="1"/>
  <c r="H4" i="19" a="1"/>
  <c r="M18" i="19" a="1"/>
  <c r="G18" i="19" a="1"/>
  <c r="J17" i="19" a="1"/>
  <c r="Q15" i="19" a="1"/>
  <c r="D15" i="19" a="1"/>
  <c r="J13" i="19" a="1"/>
  <c r="Q11" i="19" a="1"/>
  <c r="D11" i="19" a="1"/>
  <c r="G10" i="19" a="1"/>
  <c r="Q7" i="19" a="1"/>
  <c r="D7" i="19" a="1"/>
  <c r="H6" i="19" a="1"/>
  <c r="K5" i="19" a="1"/>
  <c r="G4" i="19" a="1"/>
  <c r="L18" i="19" a="1"/>
  <c r="F18" i="19" a="1"/>
  <c r="O17" i="19" a="1"/>
  <c r="M12" i="19" a="1"/>
  <c r="F12" i="19" a="1"/>
  <c r="M10" i="19" a="1"/>
  <c r="F10" i="19" a="1"/>
  <c r="G6" i="19" a="1"/>
  <c r="G6" i="19" l="1"/>
  <c r="F10" i="19"/>
  <c r="M10" i="19"/>
  <c r="F12" i="19"/>
  <c r="M12" i="19"/>
  <c r="O17" i="19"/>
  <c r="F18" i="19"/>
  <c r="L18" i="19"/>
  <c r="G4" i="19"/>
  <c r="K5" i="19"/>
  <c r="H6" i="19"/>
  <c r="D7" i="19"/>
  <c r="Q7" i="19"/>
  <c r="G10" i="19"/>
  <c r="D11" i="19"/>
  <c r="Q11" i="19"/>
  <c r="J13" i="19"/>
  <c r="D15" i="19"/>
  <c r="Q15" i="19"/>
  <c r="J17" i="19"/>
  <c r="G18" i="19"/>
  <c r="M18" i="19"/>
  <c r="H4" i="19"/>
  <c r="D5" i="19"/>
  <c r="Q5" i="19"/>
  <c r="K7" i="19"/>
  <c r="G8" i="19"/>
  <c r="J11" i="19"/>
  <c r="G12" i="19"/>
  <c r="D13" i="19"/>
  <c r="Q13" i="19"/>
  <c r="J15" i="19"/>
  <c r="D17" i="19"/>
  <c r="F5" i="19"/>
  <c r="E7" i="19"/>
  <c r="R7" i="19"/>
  <c r="O8" i="19"/>
  <c r="H10" i="19"/>
  <c r="E11" i="19"/>
  <c r="R11" i="19"/>
  <c r="O12" i="19"/>
  <c r="K13" i="19"/>
  <c r="E15" i="19"/>
  <c r="K15" i="19"/>
  <c r="E17" i="19"/>
  <c r="R17" i="19"/>
  <c r="H18" i="19"/>
  <c r="M6" i="19"/>
  <c r="O4" i="19"/>
  <c r="L5" i="19"/>
  <c r="R5" i="19"/>
  <c r="O6" i="19"/>
  <c r="L7" i="19"/>
  <c r="O10" i="19"/>
  <c r="L11" i="19"/>
  <c r="H12" i="19"/>
  <c r="E13" i="19"/>
  <c r="R13" i="19"/>
  <c r="R15" i="19"/>
  <c r="K17" i="19"/>
  <c r="M4" i="19"/>
  <c r="J4" i="19"/>
  <c r="G5" i="19"/>
  <c r="M7" i="19"/>
  <c r="J8" i="19"/>
  <c r="M11" i="19"/>
  <c r="F13" i="19"/>
  <c r="L15" i="19"/>
  <c r="F17" i="19"/>
  <c r="O18" i="19"/>
  <c r="J7" i="19"/>
  <c r="M5" i="19"/>
  <c r="J6" i="19"/>
  <c r="F7" i="19"/>
  <c r="F11" i="19"/>
  <c r="L13" i="19"/>
  <c r="F15" i="19"/>
  <c r="L17" i="19"/>
  <c r="E4" i="19"/>
  <c r="Q4" i="19"/>
  <c r="K6" i="19"/>
  <c r="H7" i="19"/>
  <c r="D8" i="19"/>
  <c r="Q8" i="19"/>
  <c r="K10" i="19"/>
  <c r="G11" i="19"/>
  <c r="D12" i="19"/>
  <c r="Q12" i="19"/>
  <c r="G15" i="19"/>
  <c r="M17" i="19"/>
  <c r="D18" i="19"/>
  <c r="J18" i="19"/>
  <c r="J5" i="19"/>
  <c r="K4" i="19"/>
  <c r="H5" i="19"/>
  <c r="D6" i="19"/>
  <c r="Q6" i="19"/>
  <c r="K8" i="19"/>
  <c r="D10" i="19"/>
  <c r="Q10" i="19"/>
  <c r="J12" i="19"/>
  <c r="G13" i="19"/>
  <c r="M15" i="19"/>
  <c r="G17" i="19"/>
  <c r="M8" i="19"/>
  <c r="F4" i="19"/>
  <c r="R4" i="19"/>
  <c r="O5" i="19"/>
  <c r="L6" i="19"/>
  <c r="E8" i="19"/>
  <c r="R8" i="19"/>
  <c r="L10" i="19"/>
  <c r="H11" i="19"/>
  <c r="E12" i="19"/>
  <c r="R12" i="19"/>
  <c r="O13" i="19"/>
  <c r="H15" i="19"/>
  <c r="H17" i="19"/>
  <c r="E18" i="19"/>
  <c r="K18" i="19"/>
  <c r="Q18" i="19"/>
  <c r="F8" i="19"/>
  <c r="L4" i="19"/>
  <c r="E6" i="19"/>
  <c r="R6" i="19"/>
  <c r="O7" i="19"/>
  <c r="L8" i="19"/>
  <c r="E10" i="19"/>
  <c r="R10" i="19"/>
  <c r="O11" i="19"/>
  <c r="K12" i="19"/>
  <c r="H13" i="19"/>
  <c r="BM6" i="17" l="1" a="1"/>
  <c r="BM6" i="17" s="1"/>
  <c r="BM7" i="17" a="1"/>
  <c r="BM7" i="17" s="1"/>
  <c r="BM8" i="17" a="1"/>
  <c r="BM8" i="17" s="1"/>
  <c r="BM9" i="17" a="1"/>
  <c r="BM9" i="17" s="1"/>
  <c r="X10" i="16" l="1"/>
  <c r="BO10" i="17" a="1"/>
  <c r="BO10" i="17" s="1"/>
  <c r="BP10" i="17" a="1"/>
  <c r="BP10" i="17" s="1"/>
  <c r="BQ10" i="17" a="1"/>
  <c r="BQ10" i="17" s="1"/>
  <c r="BR10" i="17" a="1"/>
  <c r="BR10" i="17" s="1"/>
  <c r="BS10" i="17" a="1"/>
  <c r="BS10" i="17" s="1"/>
  <c r="BT10" i="17" a="1"/>
  <c r="BT10" i="17" s="1"/>
  <c r="BU10" i="17" a="1"/>
  <c r="BU10" i="17" s="1"/>
  <c r="BV10" i="17" a="1"/>
  <c r="BV10" i="17" s="1"/>
  <c r="BW10" i="17" a="1"/>
  <c r="BW10" i="17" s="1"/>
  <c r="BX10" i="17" a="1"/>
  <c r="BX10" i="17" s="1"/>
  <c r="BY10" i="17" a="1"/>
  <c r="BY10" i="17" s="1"/>
  <c r="BZ10" i="17" a="1"/>
  <c r="BZ10" i="17" s="1"/>
  <c r="CA10" i="17" a="1"/>
  <c r="CA10" i="17" s="1"/>
  <c r="CB10" i="17" a="1"/>
  <c r="CB10" i="17" s="1"/>
  <c r="CC10" i="17" a="1"/>
  <c r="CC10" i="17" s="1"/>
  <c r="CD10" i="17" a="1"/>
  <c r="CD10" i="17" s="1"/>
  <c r="CE10" i="17" a="1"/>
  <c r="CE10" i="17" s="1"/>
  <c r="CF10" i="17" a="1"/>
  <c r="CF10" i="17" s="1"/>
  <c r="BO11" i="17" a="1"/>
  <c r="BO11" i="17" s="1"/>
  <c r="BP11" i="17" a="1"/>
  <c r="BP11" i="17" s="1"/>
  <c r="BQ11" i="17" a="1"/>
  <c r="BQ11" i="17" s="1"/>
  <c r="BR11" i="17" a="1"/>
  <c r="BR11" i="17" s="1"/>
  <c r="BS11" i="17" a="1"/>
  <c r="BS11" i="17" s="1"/>
  <c r="BT11" i="17" a="1"/>
  <c r="BT11" i="17" s="1"/>
  <c r="BU11" i="17" a="1"/>
  <c r="BU11" i="17" s="1"/>
  <c r="BV11" i="17" a="1"/>
  <c r="BV11" i="17" s="1"/>
  <c r="BW11" i="17" a="1"/>
  <c r="BW11" i="17" s="1"/>
  <c r="BX11" i="17" a="1"/>
  <c r="BX11" i="17" s="1"/>
  <c r="BY11" i="17" a="1"/>
  <c r="BY11" i="17" s="1"/>
  <c r="BZ11" i="17" a="1"/>
  <c r="BZ11" i="17" s="1"/>
  <c r="CA11" i="17" a="1"/>
  <c r="CA11" i="17" s="1"/>
  <c r="CB11" i="17" a="1"/>
  <c r="CB11" i="17" s="1"/>
  <c r="CC11" i="17" a="1"/>
  <c r="CC11" i="17" s="1"/>
  <c r="CD11" i="17" a="1"/>
  <c r="CD11" i="17" s="1"/>
  <c r="CE11" i="17" a="1"/>
  <c r="CE11" i="17" s="1"/>
  <c r="CF11" i="17" a="1"/>
  <c r="CF11" i="17" s="1"/>
  <c r="BO12" i="17" a="1"/>
  <c r="BO12" i="17" s="1"/>
  <c r="BP12" i="17" a="1"/>
  <c r="BP12" i="17" s="1"/>
  <c r="BQ12" i="17" a="1"/>
  <c r="BQ12" i="17" s="1"/>
  <c r="BR12" i="17" a="1"/>
  <c r="BR12" i="17" s="1"/>
  <c r="BS12" i="17" a="1"/>
  <c r="BS12" i="17" s="1"/>
  <c r="BT12" i="17" a="1"/>
  <c r="BT12" i="17" s="1"/>
  <c r="BU12" i="17" a="1"/>
  <c r="BU12" i="17" s="1"/>
  <c r="BV12" i="17" a="1"/>
  <c r="BV12" i="17" s="1"/>
  <c r="BW12" i="17" a="1"/>
  <c r="BW12" i="17" s="1"/>
  <c r="BX12" i="17" a="1"/>
  <c r="BX12" i="17" s="1"/>
  <c r="BY12" i="17" a="1"/>
  <c r="BY12" i="17" s="1"/>
  <c r="BZ12" i="17" a="1"/>
  <c r="BZ12" i="17" s="1"/>
  <c r="CA12" i="17" a="1"/>
  <c r="CA12" i="17" s="1"/>
  <c r="CB12" i="17" a="1"/>
  <c r="CB12" i="17" s="1"/>
  <c r="CC12" i="17" a="1"/>
  <c r="CC12" i="17" s="1"/>
  <c r="CD12" i="17" a="1"/>
  <c r="CD12" i="17" s="1"/>
  <c r="CE12" i="17" a="1"/>
  <c r="CE12" i="17" s="1"/>
  <c r="CF12" i="17" a="1"/>
  <c r="CF12" i="17" s="1"/>
  <c r="BO13" i="17" a="1"/>
  <c r="BO13" i="17" s="1"/>
  <c r="BP13" i="17" a="1"/>
  <c r="BP13" i="17" s="1"/>
  <c r="BQ13" i="17" a="1"/>
  <c r="BQ13" i="17" s="1"/>
  <c r="BR13" i="17" a="1"/>
  <c r="BR13" i="17" s="1"/>
  <c r="BS13" i="17" a="1"/>
  <c r="BS13" i="17" s="1"/>
  <c r="BT13" i="17" a="1"/>
  <c r="BT13" i="17" s="1"/>
  <c r="BU13" i="17" a="1"/>
  <c r="BU13" i="17" s="1"/>
  <c r="BV13" i="17" a="1"/>
  <c r="BV13" i="17" s="1"/>
  <c r="BW13" i="17" a="1"/>
  <c r="BW13" i="17" s="1"/>
  <c r="BX13" i="17" a="1"/>
  <c r="BX13" i="17" s="1"/>
  <c r="BY13" i="17" a="1"/>
  <c r="BY13" i="17" s="1"/>
  <c r="BZ13" i="17" a="1"/>
  <c r="BZ13" i="17" s="1"/>
  <c r="CA13" i="17" a="1"/>
  <c r="CA13" i="17" s="1"/>
  <c r="CB13" i="17" a="1"/>
  <c r="CB13" i="17" s="1"/>
  <c r="CC13" i="17" a="1"/>
  <c r="CC13" i="17" s="1"/>
  <c r="CD13" i="17" a="1"/>
  <c r="CD13" i="17" s="1"/>
  <c r="CE13" i="17" a="1"/>
  <c r="CE13" i="17" s="1"/>
  <c r="CF13" i="17" a="1"/>
  <c r="CF13" i="17" s="1"/>
  <c r="BO14" i="17" a="1"/>
  <c r="BO14" i="17" s="1"/>
  <c r="BP14" i="17" a="1"/>
  <c r="BP14" i="17" s="1"/>
  <c r="BQ14" i="17" a="1"/>
  <c r="BQ14" i="17" s="1"/>
  <c r="BR14" i="17" a="1"/>
  <c r="BR14" i="17" s="1"/>
  <c r="BS14" i="17" a="1"/>
  <c r="BS14" i="17" s="1"/>
  <c r="BT14" i="17" a="1"/>
  <c r="BT14" i="17" s="1"/>
  <c r="BU14" i="17" a="1"/>
  <c r="BU14" i="17" s="1"/>
  <c r="BV14" i="17" a="1"/>
  <c r="BV14" i="17" s="1"/>
  <c r="BW14" i="17" a="1"/>
  <c r="BW14" i="17" s="1"/>
  <c r="BX14" i="17" a="1"/>
  <c r="BX14" i="17" s="1"/>
  <c r="BY14" i="17" a="1"/>
  <c r="BY14" i="17" s="1"/>
  <c r="BZ14" i="17" a="1"/>
  <c r="BZ14" i="17" s="1"/>
  <c r="CA14" i="17" a="1"/>
  <c r="CA14" i="17" s="1"/>
  <c r="CB14" i="17" a="1"/>
  <c r="CB14" i="17" s="1"/>
  <c r="CC14" i="17" a="1"/>
  <c r="CC14" i="17" s="1"/>
  <c r="CD14" i="17" a="1"/>
  <c r="CD14" i="17" s="1"/>
  <c r="CE14" i="17" a="1"/>
  <c r="CE14" i="17" s="1"/>
  <c r="CF14" i="17" a="1"/>
  <c r="CF14" i="17" s="1"/>
  <c r="BO15" i="17" a="1"/>
  <c r="BO15" i="17" s="1"/>
  <c r="BP15" i="17" a="1"/>
  <c r="BP15" i="17" s="1"/>
  <c r="BQ15" i="17" a="1"/>
  <c r="BQ15" i="17" s="1"/>
  <c r="BR15" i="17" a="1"/>
  <c r="BR15" i="17" s="1"/>
  <c r="BS15" i="17" a="1"/>
  <c r="BS15" i="17" s="1"/>
  <c r="BT15" i="17" a="1"/>
  <c r="BT15" i="17" s="1"/>
  <c r="BU15" i="17" a="1"/>
  <c r="BU15" i="17" s="1"/>
  <c r="BV15" i="17" a="1"/>
  <c r="BV15" i="17" s="1"/>
  <c r="BW15" i="17" a="1"/>
  <c r="BW15" i="17" s="1"/>
  <c r="BX15" i="17" a="1"/>
  <c r="BX15" i="17" s="1"/>
  <c r="BY15" i="17" a="1"/>
  <c r="BY15" i="17" s="1"/>
  <c r="BZ15" i="17" a="1"/>
  <c r="BZ15" i="17" s="1"/>
  <c r="CA15" i="17" a="1"/>
  <c r="CA15" i="17" s="1"/>
  <c r="CB15" i="17" a="1"/>
  <c r="CB15" i="17" s="1"/>
  <c r="CC15" i="17" a="1"/>
  <c r="CC15" i="17" s="1"/>
  <c r="CD15" i="17" a="1"/>
  <c r="CD15" i="17" s="1"/>
  <c r="CE15" i="17" a="1"/>
  <c r="CE15" i="17" s="1"/>
  <c r="CF15" i="17" a="1"/>
  <c r="CF15" i="17" s="1"/>
  <c r="BO16" i="17" a="1"/>
  <c r="BO16" i="17" s="1"/>
  <c r="BP16" i="17" a="1"/>
  <c r="BP16" i="17" s="1"/>
  <c r="BQ16" i="17" a="1"/>
  <c r="BQ16" i="17" s="1"/>
  <c r="BR16" i="17" a="1"/>
  <c r="BR16" i="17" s="1"/>
  <c r="BS16" i="17" a="1"/>
  <c r="BS16" i="17" s="1"/>
  <c r="BT16" i="17" a="1"/>
  <c r="BT16" i="17" s="1"/>
  <c r="BU16" i="17" a="1"/>
  <c r="BU16" i="17" s="1"/>
  <c r="BV16" i="17" a="1"/>
  <c r="BV16" i="17" s="1"/>
  <c r="BW16" i="17" a="1"/>
  <c r="BW16" i="17" s="1"/>
  <c r="BX16" i="17" a="1"/>
  <c r="BX16" i="17" s="1"/>
  <c r="BY16" i="17" a="1"/>
  <c r="BY16" i="17" s="1"/>
  <c r="BZ16" i="17" a="1"/>
  <c r="BZ16" i="17" s="1"/>
  <c r="CA16" i="17" a="1"/>
  <c r="CA16" i="17" s="1"/>
  <c r="CB16" i="17" a="1"/>
  <c r="CB16" i="17" s="1"/>
  <c r="CC16" i="17" a="1"/>
  <c r="CC16" i="17" s="1"/>
  <c r="CD16" i="17" a="1"/>
  <c r="CD16" i="17" s="1"/>
  <c r="CE16" i="17" a="1"/>
  <c r="CE16" i="17" s="1"/>
  <c r="CF16" i="17" a="1"/>
  <c r="CF16" i="17" s="1"/>
  <c r="BN16" i="17" a="1"/>
  <c r="BN16" i="17" s="1"/>
  <c r="BN15" i="17" a="1"/>
  <c r="BN15" i="17" s="1"/>
  <c r="BN14" i="17" a="1"/>
  <c r="BN14" i="17" s="1"/>
  <c r="BN13" i="17" a="1"/>
  <c r="BN13" i="17" s="1"/>
  <c r="BN12" i="17" a="1"/>
  <c r="BN12" i="17" s="1"/>
  <c r="BN11" i="17" a="1"/>
  <c r="BN11" i="17" s="1"/>
  <c r="BN10" i="17" a="1"/>
  <c r="BN10" i="17" s="1"/>
  <c r="BL6" i="17" a="1"/>
  <c r="BL6" i="17" s="1"/>
  <c r="BL9" i="17" a="1"/>
  <c r="BL9" i="17" s="1"/>
  <c r="BL8" i="17" a="1"/>
  <c r="BL8" i="17" s="1"/>
  <c r="BL7" i="17" a="1"/>
  <c r="BL7" i="17" s="1"/>
  <c r="BK9" i="17" a="1"/>
  <c r="BK9" i="17" s="1"/>
  <c r="BK8" i="17" a="1"/>
  <c r="BK8" i="17" s="1"/>
  <c r="BK7" i="17" a="1"/>
  <c r="BK7" i="17" s="1"/>
  <c r="BK6" i="17" a="1"/>
  <c r="BK6" i="17" s="1"/>
  <c r="AH48" i="17" a="1"/>
  <c r="AP47" i="17" a="1"/>
  <c r="AK48" i="17" a="1"/>
  <c r="J47" i="17" a="1"/>
  <c r="U47" i="17" a="1"/>
  <c r="R45" i="17" a="1"/>
  <c r="I42" i="17" a="1"/>
  <c r="AT38" i="17" a="1"/>
  <c r="G45" i="17" a="1"/>
  <c r="AR41" i="17" a="1"/>
  <c r="X47" i="17" a="1"/>
  <c r="AT43" i="17" a="1"/>
  <c r="AJ40" i="17" a="1"/>
  <c r="W47" i="17" a="1"/>
  <c r="I44" i="17" a="1"/>
  <c r="AT40" i="17" a="1"/>
  <c r="AJ37" i="17" a="1"/>
  <c r="AI45" i="17" a="1"/>
  <c r="Z42" i="17" a="1"/>
  <c r="Q39" i="17" a="1"/>
  <c r="J46" i="17" a="1"/>
  <c r="AU42" i="17" a="1"/>
  <c r="AK39" i="17" a="1"/>
  <c r="J37" i="17" a="1"/>
  <c r="W45" i="17" a="1"/>
  <c r="N42" i="17" a="1"/>
  <c r="E39" i="17" a="1"/>
  <c r="L45" i="17" a="1"/>
  <c r="C42" i="17" a="1"/>
  <c r="AN38" i="17" a="1"/>
  <c r="AF47" i="17" a="1"/>
  <c r="O44" i="17" a="1"/>
  <c r="F41" i="17" a="1"/>
  <c r="AA46" i="17" a="1"/>
  <c r="R43" i="17" a="1"/>
  <c r="I40" i="17" a="1"/>
  <c r="N37" i="17" a="1"/>
  <c r="AQ44" i="17" a="1"/>
  <c r="AH41" i="17" a="1"/>
  <c r="Y38" i="17" a="1"/>
  <c r="AS44" i="17" a="1"/>
  <c r="S38" i="17" a="1"/>
  <c r="C36" i="17" a="1"/>
  <c r="F34" i="17" a="1"/>
  <c r="AV31" i="17" a="1"/>
  <c r="AU35" i="17" a="1"/>
  <c r="Z46" i="17" a="1"/>
  <c r="Q31" i="17" a="1"/>
  <c r="Q43" i="17" a="1"/>
  <c r="AH38" i="17" a="1"/>
  <c r="AC35" i="17" a="1"/>
  <c r="AJ35" i="17" a="1"/>
  <c r="D34" i="17" a="1"/>
  <c r="X30" i="17" a="1"/>
  <c r="R27" i="17" a="1"/>
  <c r="H35" i="17" a="1"/>
  <c r="M31" i="17" a="1"/>
  <c r="AV27" i="17" a="1"/>
  <c r="S36" i="17" a="1"/>
  <c r="AL31" i="17" a="1"/>
  <c r="V28" i="17" a="1"/>
  <c r="N25" i="17" a="1"/>
  <c r="AB32" i="17" a="1"/>
  <c r="F29" i="17" a="1"/>
  <c r="AS25" i="17" a="1"/>
  <c r="AM35" i="17" a="1"/>
  <c r="V31" i="17" a="1"/>
  <c r="J28" i="17" a="1"/>
  <c r="L36" i="17" a="1"/>
  <c r="AU31" i="17" a="1"/>
  <c r="AD28" i="17" a="1"/>
  <c r="V25" i="17" a="1"/>
  <c r="AC34" i="17" a="1"/>
  <c r="AP30" i="17" a="1"/>
  <c r="AH27" i="17" a="1"/>
  <c r="AH35" i="17" a="1"/>
  <c r="G31" i="17" a="1"/>
  <c r="AQ27" i="17" a="1"/>
  <c r="AV24" i="17" a="1"/>
  <c r="AR34" i="17" a="1"/>
  <c r="F31" i="17" a="1"/>
  <c r="AP27" i="17" a="1"/>
  <c r="AE35" i="17" a="1"/>
  <c r="R31" i="17" a="1"/>
  <c r="P28" i="17" a="1"/>
  <c r="H25" i="17" a="1"/>
  <c r="E34" i="17" a="1"/>
  <c r="Y30" i="17" a="1"/>
  <c r="S27" i="17" a="1"/>
  <c r="AH24" i="17" a="1"/>
  <c r="J23" i="17" a="1"/>
  <c r="AL20" i="17" a="1"/>
  <c r="T18" i="17" a="1"/>
  <c r="AB21" i="17" a="1"/>
  <c r="AB17" i="17" a="1"/>
  <c r="AT28" i="17" a="1"/>
  <c r="Q22" i="17" a="1"/>
  <c r="AS19" i="17" a="1"/>
  <c r="AJ28" i="17" a="1"/>
  <c r="AJ19" i="17" a="1"/>
  <c r="AV16" i="17" a="1"/>
  <c r="U15" i="17" a="1"/>
  <c r="Z22" i="17" a="1"/>
  <c r="G20" i="17" a="1"/>
  <c r="D31" i="17" a="1"/>
  <c r="Y20" i="17" a="1"/>
  <c r="M17" i="17" a="1"/>
  <c r="AF15" i="17" a="1"/>
  <c r="AH22" i="17" a="1"/>
  <c r="AB48" i="17" a="1"/>
  <c r="AJ47" i="17" a="1"/>
  <c r="AE48" i="17" a="1"/>
  <c r="AP48" i="17" a="1"/>
  <c r="O47" i="17" a="1"/>
  <c r="H45" i="17" a="1"/>
  <c r="AS41" i="17" a="1"/>
  <c r="AI38" i="17" a="1"/>
  <c r="AP44" i="17" a="1"/>
  <c r="AG41" i="17" a="1"/>
  <c r="AQ46" i="17" a="1"/>
  <c r="AH43" i="17" a="1"/>
  <c r="Y40" i="17" a="1"/>
  <c r="H47" i="17" a="1"/>
  <c r="AS43" i="17" a="1"/>
  <c r="AI40" i="17" a="1"/>
  <c r="AC37" i="17" a="1"/>
  <c r="Y45" i="17" a="1"/>
  <c r="P42" i="17" a="1"/>
  <c r="G39" i="17" a="1"/>
  <c r="AT45" i="17" a="1"/>
  <c r="AJ42" i="17" a="1"/>
  <c r="AA39" i="17" a="1"/>
  <c r="D37" i="17" a="1"/>
  <c r="M45" i="17" a="1"/>
  <c r="D42" i="17" a="1"/>
  <c r="AO38" i="17" a="1"/>
  <c r="AV44" i="17" a="1"/>
  <c r="AL41" i="17" a="1"/>
  <c r="AC38" i="17" a="1"/>
  <c r="Q47" i="17" a="1"/>
  <c r="E44" i="17" a="1"/>
  <c r="AP40" i="17" a="1"/>
  <c r="Q46" i="17" a="1"/>
  <c r="H43" i="17" a="1"/>
  <c r="AS39" i="17" a="1"/>
  <c r="H37" i="17" a="1"/>
  <c r="AG44" i="17" a="1"/>
  <c r="X41" i="17" a="1"/>
  <c r="O38" i="17" a="1"/>
  <c r="K42" i="17" a="1"/>
  <c r="AO37" i="17" a="1"/>
  <c r="AO35" i="17" a="1"/>
  <c r="AS33" i="17" a="1"/>
  <c r="K31" i="17" a="1"/>
  <c r="AN35" i="17" a="1"/>
  <c r="AL43" i="17" a="1"/>
  <c r="P46" i="17" a="1"/>
  <c r="AC40" i="17" a="1"/>
  <c r="F38" i="17" a="1"/>
  <c r="AM34" i="17" a="1"/>
  <c r="AS34" i="17" a="1"/>
  <c r="AK33" i="17" a="1"/>
  <c r="N30" i="17" a="1"/>
  <c r="H27" i="17" a="1"/>
  <c r="AK34" i="17" a="1"/>
  <c r="AU30" i="17" a="1"/>
  <c r="AL27" i="17" a="1"/>
  <c r="AQ35" i="17" a="1"/>
  <c r="Y31" i="17" a="1"/>
  <c r="L28" i="17" a="1"/>
  <c r="Z38" i="17" a="1"/>
  <c r="P32" i="17" a="1"/>
  <c r="AP28" i="17" a="1"/>
  <c r="AI25" i="17" a="1"/>
  <c r="U35" i="17" a="1"/>
  <c r="J31" i="17" a="1"/>
  <c r="AT27" i="17" a="1"/>
  <c r="AL35" i="17" a="1"/>
  <c r="U31" i="17" a="1"/>
  <c r="I28" i="17" a="1"/>
  <c r="C25" i="17" a="1"/>
  <c r="K34" i="17" a="1"/>
  <c r="S30" i="17" a="1"/>
  <c r="M27" i="17" a="1"/>
  <c r="P35" i="17" a="1"/>
  <c r="AO30" i="17" a="1"/>
  <c r="AG27" i="17" a="1"/>
  <c r="AP24" i="17" a="1"/>
  <c r="Y34" i="17" a="1"/>
  <c r="AN30" i="17" a="1"/>
  <c r="AF27" i="17" a="1"/>
  <c r="N35" i="17" a="1"/>
  <c r="E31" i="17" a="1"/>
  <c r="F28" i="17" a="1"/>
  <c r="AU24" i="17" a="1"/>
  <c r="AL33" i="17" a="1"/>
  <c r="O30" i="17" a="1"/>
  <c r="I27" i="17" a="1"/>
  <c r="AB24" i="17" a="1"/>
  <c r="AU22" i="17" a="1"/>
  <c r="AC20" i="17" a="1"/>
  <c r="J18" i="17" a="1"/>
  <c r="I21" i="17" a="1"/>
  <c r="V17" i="17" a="1"/>
  <c r="N26" i="17" a="1"/>
  <c r="I22" i="17" a="1"/>
  <c r="AK19" i="17" a="1"/>
  <c r="C26" i="17" a="1"/>
  <c r="Q19" i="17" a="1"/>
  <c r="AP16" i="17" a="1"/>
  <c r="AO34" i="17" a="1"/>
  <c r="P22" i="17" a="1"/>
  <c r="AR19" i="17" a="1"/>
  <c r="O28" i="17" a="1"/>
  <c r="F20" i="17" a="1"/>
  <c r="G17" i="17" a="1"/>
  <c r="Z15" i="17" a="1"/>
  <c r="X22" i="17" a="1"/>
  <c r="V48" i="17" a="1"/>
  <c r="AD47" i="17" a="1"/>
  <c r="Y48" i="17" a="1"/>
  <c r="AJ48" i="17" a="1"/>
  <c r="I47" i="17" a="1"/>
  <c r="AF44" i="17" a="1"/>
  <c r="W41" i="17" a="1"/>
  <c r="AQ47" i="17" a="1"/>
  <c r="AE44" i="17" a="1"/>
  <c r="V41" i="17" a="1"/>
  <c r="AG46" i="17" a="1"/>
  <c r="X43" i="17" a="1"/>
  <c r="O40" i="17" a="1"/>
  <c r="AF46" i="17" a="1"/>
  <c r="W43" i="17" a="1"/>
  <c r="N40" i="17" a="1"/>
  <c r="W37" i="17" a="1"/>
  <c r="O45" i="17" a="1"/>
  <c r="F42" i="17" a="1"/>
  <c r="AQ38" i="17" a="1"/>
  <c r="AH45" i="17" a="1"/>
  <c r="Y42" i="17" a="1"/>
  <c r="P39" i="17" a="1"/>
  <c r="AR36" i="17" a="1"/>
  <c r="C45" i="17" a="1"/>
  <c r="AM41" i="17" a="1"/>
  <c r="AD38" i="17" a="1"/>
  <c r="Z44" i="17" a="1"/>
  <c r="Q41" i="17" a="1"/>
  <c r="H38" i="17" a="1"/>
  <c r="AL46" i="17" a="1"/>
  <c r="AC43" i="17" a="1"/>
  <c r="T40" i="17" a="1"/>
  <c r="AO45" i="17" a="1"/>
  <c r="AF42" i="17" a="1"/>
  <c r="W39" i="17" a="1"/>
  <c r="AV36" i="17" a="1"/>
  <c r="W44" i="17" a="1"/>
  <c r="N41" i="17" a="1"/>
  <c r="E38" i="17" a="1"/>
  <c r="V39" i="17" a="1"/>
  <c r="X37" i="17" a="1"/>
  <c r="AG35" i="17" a="1"/>
  <c r="AV46" i="17" a="1"/>
  <c r="C44" i="17" a="1"/>
  <c r="AF35" i="17" a="1"/>
  <c r="D41" i="17" a="1"/>
  <c r="AM40" i="17" a="1"/>
  <c r="G38" i="17" a="1"/>
  <c r="AD37" i="17" a="1"/>
  <c r="AV33" i="17" a="1"/>
  <c r="H34" i="17" a="1"/>
  <c r="W33" i="17" a="1"/>
  <c r="D30" i="17" a="1"/>
  <c r="AR26" i="17" a="1"/>
  <c r="R34" i="17" a="1"/>
  <c r="AI30" i="17" a="1"/>
  <c r="AB27" i="17" a="1"/>
  <c r="X35" i="17" a="1"/>
  <c r="AT30" i="17" a="1"/>
  <c r="AK27" i="17" a="1"/>
  <c r="AP35" i="17" a="1"/>
  <c r="AK31" i="17" a="1"/>
  <c r="U28" i="17" a="1"/>
  <c r="M25" i="17" a="1"/>
  <c r="E35" i="17" a="1"/>
  <c r="AF30" i="17" a="1"/>
  <c r="Y27" i="17" a="1"/>
  <c r="T35" i="17" a="1"/>
  <c r="I31" i="17" a="1"/>
  <c r="AS27" i="17" a="1"/>
  <c r="AQ24" i="17" a="1"/>
  <c r="AQ33" i="17" a="1"/>
  <c r="I30" i="17" a="1"/>
  <c r="C27" i="17" a="1"/>
  <c r="AT34" i="17" a="1"/>
  <c r="AC30" i="17" a="1"/>
  <c r="W27" i="17" a="1"/>
  <c r="AJ24" i="17" a="1"/>
  <c r="I34" i="17" a="1"/>
  <c r="AB30" i="17" a="1"/>
  <c r="V27" i="17" a="1"/>
  <c r="X34" i="17" a="1"/>
  <c r="AL30" i="17" a="1"/>
  <c r="AE27" i="17" a="1"/>
  <c r="AO24" i="17" a="1"/>
  <c r="X33" i="17" a="1"/>
  <c r="E30" i="17" a="1"/>
  <c r="AS26" i="17" a="1"/>
  <c r="U24" i="17" a="1"/>
  <c r="AL22" i="17" a="1"/>
  <c r="S20" i="17" a="1"/>
  <c r="AU17" i="17" a="1"/>
  <c r="AK20" i="17" a="1"/>
  <c r="O17" i="17" a="1"/>
  <c r="AM24" i="17" a="1"/>
  <c r="AS21" i="17" a="1"/>
  <c r="AA19" i="17" a="1"/>
  <c r="AJ23" i="17" a="1"/>
  <c r="AS18" i="17" a="1"/>
  <c r="AJ16" i="17" a="1"/>
  <c r="P31" i="17" a="1"/>
  <c r="G22" i="17" a="1"/>
  <c r="AI19" i="17" a="1"/>
  <c r="AC25" i="17" a="1"/>
  <c r="AH19" i="17" a="1"/>
  <c r="AU16" i="17" a="1"/>
  <c r="T15" i="17" a="1"/>
  <c r="O22" i="17" a="1"/>
  <c r="P48" i="17" a="1"/>
  <c r="AR48" i="17" a="1"/>
  <c r="S48" i="17" a="1"/>
  <c r="AD48" i="17" a="1"/>
  <c r="AR47" i="17" a="1"/>
  <c r="V44" i="17" a="1"/>
  <c r="M41" i="17" a="1"/>
  <c r="Y47" i="17" a="1"/>
  <c r="U44" i="17" a="1"/>
  <c r="L41" i="17" a="1"/>
  <c r="W46" i="17" a="1"/>
  <c r="N43" i="17" a="1"/>
  <c r="E40" i="17" a="1"/>
  <c r="V46" i="17" a="1"/>
  <c r="M43" i="17" a="1"/>
  <c r="D40" i="17" a="1"/>
  <c r="Q37" i="17" a="1"/>
  <c r="D45" i="17" a="1"/>
  <c r="AN41" i="17" a="1"/>
  <c r="AE38" i="17" a="1"/>
  <c r="X45" i="17" a="1"/>
  <c r="O42" i="17" a="1"/>
  <c r="F39" i="17" a="1"/>
  <c r="K48" i="17" a="1"/>
  <c r="AK44" i="17" a="1"/>
  <c r="AB41" i="17" a="1"/>
  <c r="J48" i="17" a="1"/>
  <c r="P44" i="17" a="1"/>
  <c r="G41" i="17" a="1"/>
  <c r="AR37" i="17" a="1"/>
  <c r="AB46" i="17" a="1"/>
  <c r="S43" i="17" a="1"/>
  <c r="J40" i="17" a="1"/>
  <c r="AE45" i="17" a="1"/>
  <c r="V42" i="17" a="1"/>
  <c r="M39" i="17" a="1"/>
  <c r="M47" i="17" a="1"/>
  <c r="AV43" i="17" a="1"/>
  <c r="AL40" i="17" a="1"/>
  <c r="AE37" i="17" a="1"/>
  <c r="X38" i="17" a="1"/>
  <c r="N47" i="17" a="1"/>
  <c r="Z35" i="17" a="1"/>
  <c r="M44" i="17" a="1"/>
  <c r="O41" i="17" a="1"/>
  <c r="Y35" i="17" a="1"/>
  <c r="AS38" i="17" a="1"/>
  <c r="AM38" i="17" a="1"/>
  <c r="N36" i="17" a="1"/>
  <c r="AB36" i="17" a="1"/>
  <c r="K33" i="17" a="1"/>
  <c r="Q33" i="17" a="1"/>
  <c r="J33" i="17" a="1"/>
  <c r="AC29" i="17" a="1"/>
  <c r="V26" i="17" a="1"/>
  <c r="C34" i="17" a="1"/>
  <c r="M30" i="17" a="1"/>
  <c r="G27" i="17" a="1"/>
  <c r="G35" i="17" a="1"/>
  <c r="AH30" i="17" a="1"/>
  <c r="AA27" i="17" a="1"/>
  <c r="V35" i="17" a="1"/>
  <c r="X31" i="17" a="1"/>
  <c r="K28" i="17" a="1"/>
  <c r="D25" i="17" a="1"/>
  <c r="AE34" i="17" a="1"/>
  <c r="U30" i="17" a="1"/>
  <c r="O27" i="17" a="1"/>
  <c r="AV34" i="17" a="1"/>
  <c r="AQ30" i="17" a="1"/>
  <c r="AI27" i="17" a="1"/>
  <c r="AK24" i="17" a="1"/>
  <c r="AD33" i="17" a="1"/>
  <c r="AS29" i="17" a="1"/>
  <c r="AM26" i="17" a="1"/>
  <c r="J34" i="17" a="1"/>
  <c r="R30" i="17" a="1"/>
  <c r="L27" i="17" a="1"/>
  <c r="AD24" i="17" a="1"/>
  <c r="AN33" i="17" a="1"/>
  <c r="G30" i="17" a="1"/>
  <c r="AU26" i="17" a="1"/>
  <c r="G34" i="17" a="1"/>
  <c r="AA30" i="17" a="1"/>
  <c r="U27" i="17" a="1"/>
  <c r="AI24" i="17" a="1"/>
  <c r="L33" i="17" a="1"/>
  <c r="AN29" i="17" a="1"/>
  <c r="AH26" i="17" a="1"/>
  <c r="O24" i="17" a="1"/>
  <c r="AC22" i="17" a="1"/>
  <c r="J20" i="17" a="1"/>
  <c r="I32" i="17" a="1"/>
  <c r="R20" i="17" a="1"/>
  <c r="I17" i="17" a="1"/>
  <c r="N24" i="17" a="1"/>
  <c r="AK21" i="17" a="1"/>
  <c r="R19" i="17" a="1"/>
  <c r="Q23" i="17" a="1"/>
  <c r="AA18" i="17" a="1"/>
  <c r="AD16" i="17" a="1"/>
  <c r="AM25" i="17" a="1"/>
  <c r="AR21" i="17" a="1"/>
  <c r="Z19" i="17" a="1"/>
  <c r="AG24" i="17" a="1"/>
  <c r="O19" i="17" a="1"/>
  <c r="AO16" i="17" a="1"/>
  <c r="AK30" i="17" a="1"/>
  <c r="E22" i="17" a="1"/>
  <c r="AU48" i="17" a="1"/>
  <c r="AS48" i="17" a="1"/>
  <c r="AL48" i="17" a="1"/>
  <c r="M48" i="17" a="1"/>
  <c r="X48" i="17" a="1"/>
  <c r="Z47" i="17" a="1"/>
  <c r="L44" i="17" a="1"/>
  <c r="C41" i="17" a="1"/>
  <c r="K47" i="17" a="1"/>
  <c r="K44" i="17" a="1"/>
  <c r="AV40" i="17" a="1"/>
  <c r="AV45" i="17" a="1"/>
  <c r="AL42" i="17" a="1"/>
  <c r="AC39" i="17" a="1"/>
  <c r="L46" i="17" a="1"/>
  <c r="C43" i="17" a="1"/>
  <c r="AN39" i="17" a="1"/>
  <c r="K37" i="17" a="1"/>
  <c r="AM44" i="17" a="1"/>
  <c r="AD41" i="17" a="1"/>
  <c r="U38" i="17" a="1"/>
  <c r="N45" i="17" a="1"/>
  <c r="E42" i="17" a="1"/>
  <c r="AP38" i="17" a="1"/>
  <c r="AI47" i="17" a="1"/>
  <c r="AA44" i="17" a="1"/>
  <c r="R41" i="17" a="1"/>
  <c r="R47" i="17" a="1"/>
  <c r="F44" i="17" a="1"/>
  <c r="AQ40" i="17" a="1"/>
  <c r="AG37" i="17" a="1"/>
  <c r="R46" i="17" a="1"/>
  <c r="I43" i="17" a="1"/>
  <c r="AT39" i="17" a="1"/>
  <c r="U45" i="17" a="1"/>
  <c r="L42" i="17" a="1"/>
  <c r="C39" i="17" a="1"/>
  <c r="AU46" i="17" a="1"/>
  <c r="AK43" i="17" a="1"/>
  <c r="AB40" i="17" a="1"/>
  <c r="Y37" i="17" a="1"/>
  <c r="AQ37" i="17" a="1"/>
  <c r="X44" i="17" a="1"/>
  <c r="S35" i="17" a="1"/>
  <c r="Y41" i="17" a="1"/>
  <c r="AV38" i="17" a="1"/>
  <c r="R35" i="17" a="1"/>
  <c r="M38" i="17" a="1"/>
  <c r="I38" i="17" a="1"/>
  <c r="W35" i="17" a="1"/>
  <c r="AD45" i="17" a="1"/>
  <c r="T32" i="17" a="1"/>
  <c r="Z32" i="17" a="1"/>
  <c r="AR32" i="17" a="1"/>
  <c r="S29" i="17" a="1"/>
  <c r="L26" i="17" a="1"/>
  <c r="AI33" i="17" a="1"/>
  <c r="C30" i="17" a="1"/>
  <c r="AQ26" i="17" a="1"/>
  <c r="Q34" i="17" a="1"/>
  <c r="W30" i="17" a="1"/>
  <c r="Q27" i="17" a="1"/>
  <c r="F35" i="17" a="1"/>
  <c r="L31" i="17" a="1"/>
  <c r="AU27" i="17" a="1"/>
  <c r="AR24" i="17" a="1"/>
  <c r="O34" i="17" a="1"/>
  <c r="K30" i="17" a="1"/>
  <c r="E27" i="17" a="1"/>
  <c r="AD34" i="17" a="1"/>
  <c r="AE30" i="17" a="1"/>
  <c r="X27" i="17" a="1"/>
  <c r="AE24" i="17" a="1"/>
  <c r="P33" i="17" a="1"/>
  <c r="AH29" i="17" a="1"/>
  <c r="AB26" i="17" a="1"/>
  <c r="AO33" i="17" a="1"/>
  <c r="H30" i="17" a="1"/>
  <c r="AV26" i="17" a="1"/>
  <c r="W24" i="17" a="1"/>
  <c r="AA33" i="17" a="1"/>
  <c r="AQ29" i="17" a="1"/>
  <c r="AK26" i="17" a="1"/>
  <c r="AM33" i="17" a="1"/>
  <c r="Q30" i="17" a="1"/>
  <c r="K27" i="17" a="1"/>
  <c r="AC24" i="17" a="1"/>
  <c r="AT32" i="17" a="1"/>
  <c r="AD29" i="17" a="1"/>
  <c r="W26" i="17" a="1"/>
  <c r="AF36" i="17" a="1"/>
  <c r="S22" i="17" a="1"/>
  <c r="AU19" i="17" a="1"/>
  <c r="J29" i="17" a="1"/>
  <c r="AT19" i="17" a="1"/>
  <c r="C17" i="17" a="1"/>
  <c r="AU23" i="17" a="1"/>
  <c r="AA21" i="17" a="1"/>
  <c r="H19" i="17" a="1"/>
  <c r="AS22" i="17" a="1"/>
  <c r="H18" i="17" a="1"/>
  <c r="X16" i="17" a="1"/>
  <c r="J24" i="17" a="1"/>
  <c r="AI21" i="17" a="1"/>
  <c r="P19" i="17" a="1"/>
  <c r="AH23" i="17" a="1"/>
  <c r="AQ18" i="17" a="1"/>
  <c r="AI16" i="17" a="1"/>
  <c r="E28" i="17" a="1"/>
  <c r="AQ21" i="17" a="1"/>
  <c r="AO48" i="17" a="1"/>
  <c r="AM48" i="17" a="1"/>
  <c r="AF48" i="17" a="1"/>
  <c r="G48" i="17" a="1"/>
  <c r="R48" i="17" a="1"/>
  <c r="L47" i="17" a="1"/>
  <c r="AU43" i="17" a="1"/>
  <c r="AK40" i="17" a="1"/>
  <c r="AR46" i="17" a="1"/>
  <c r="AI43" i="17" a="1"/>
  <c r="Z40" i="17" a="1"/>
  <c r="AK45" i="17" a="1"/>
  <c r="AB42" i="17" a="1"/>
  <c r="S39" i="17" a="1"/>
  <c r="AU45" i="17" a="1"/>
  <c r="AK42" i="17" a="1"/>
  <c r="AB39" i="17" a="1"/>
  <c r="E37" i="17" a="1"/>
  <c r="AC44" i="17" a="1"/>
  <c r="T41" i="17" a="1"/>
  <c r="K38" i="17" a="1"/>
  <c r="AL44" i="17" a="1"/>
  <c r="AC41" i="17" a="1"/>
  <c r="T38" i="17" a="1"/>
  <c r="S47" i="17" a="1"/>
  <c r="Q44" i="17" a="1"/>
  <c r="H41" i="17" a="1"/>
  <c r="D47" i="17" a="1"/>
  <c r="AN43" i="17" a="1"/>
  <c r="AE40" i="17" a="1"/>
  <c r="AA37" i="17" a="1"/>
  <c r="G46" i="17" a="1"/>
  <c r="AR42" i="17" a="1"/>
  <c r="AH39" i="17" a="1"/>
  <c r="J45" i="17" a="1"/>
  <c r="AU41" i="17" a="1"/>
  <c r="AK38" i="17" a="1"/>
  <c r="AJ46" i="17" a="1"/>
  <c r="AA43" i="17" a="1"/>
  <c r="R40" i="17" a="1"/>
  <c r="S37" i="17" a="1"/>
  <c r="AG36" i="17" a="1"/>
  <c r="AI41" i="17" a="1"/>
  <c r="L35" i="17" a="1"/>
  <c r="P38" i="17" a="1"/>
  <c r="N38" i="17" a="1"/>
  <c r="J35" i="17" a="1"/>
  <c r="AM36" i="17" a="1"/>
  <c r="R37" i="17" a="1"/>
  <c r="AF34" i="17" a="1"/>
  <c r="AQ42" i="17" a="1"/>
  <c r="AC31" i="17" a="1"/>
  <c r="AJ31" i="17" a="1"/>
  <c r="AE32" i="17" a="1"/>
  <c r="I29" i="17" a="1"/>
  <c r="AV25" i="17" a="1"/>
  <c r="V33" i="17" a="1"/>
  <c r="AM29" i="17" a="1"/>
  <c r="AG26" i="17" a="1"/>
  <c r="AU33" i="17" a="1"/>
  <c r="L30" i="17" a="1"/>
  <c r="F27" i="17" a="1"/>
  <c r="AG34" i="17" a="1"/>
  <c r="AR30" i="17" a="1"/>
  <c r="AJ27" i="17" a="1"/>
  <c r="AL24" i="17" a="1"/>
  <c r="AE33" i="17" a="1"/>
  <c r="AT29" i="17" a="1"/>
  <c r="AN26" i="17" a="1"/>
  <c r="N34" i="17" a="1"/>
  <c r="T30" i="17" a="1"/>
  <c r="N27" i="17" a="1"/>
  <c r="Y24" i="17" a="1"/>
  <c r="D33" i="17" a="1"/>
  <c r="X29" i="17" a="1"/>
  <c r="Q26" i="17" a="1"/>
  <c r="AB33" i="17" a="1"/>
  <c r="AR29" i="17" a="1"/>
  <c r="AL26" i="17" a="1"/>
  <c r="Q24" i="17" a="1"/>
  <c r="O33" i="17" a="1"/>
  <c r="AG29" i="17" a="1"/>
  <c r="AA26" i="17" a="1"/>
  <c r="Z33" i="17" a="1"/>
  <c r="F30" i="17" a="1"/>
  <c r="AT26" i="17" a="1"/>
  <c r="V24" i="17" a="1"/>
  <c r="AG32" i="17" a="1"/>
  <c r="T29" i="17" a="1"/>
  <c r="M26" i="17" a="1"/>
  <c r="U32" i="17" a="1"/>
  <c r="J22" i="17" a="1"/>
  <c r="AL19" i="17" a="1"/>
  <c r="X26" i="17" a="1"/>
  <c r="AB19" i="17" a="1"/>
  <c r="AQ16" i="17" a="1"/>
  <c r="AK23" i="17" a="1"/>
  <c r="R21" i="17" a="1"/>
  <c r="AT18" i="17" a="1"/>
  <c r="AA22" i="17" a="1"/>
  <c r="AS17" i="17" a="1"/>
  <c r="R16" i="17" a="1"/>
  <c r="AR23" i="17" a="1"/>
  <c r="Z21" i="17" a="1"/>
  <c r="G19" i="17" a="1"/>
  <c r="O23" i="17" a="1"/>
  <c r="Y18" i="17" a="1"/>
  <c r="AC16" i="17" a="1"/>
  <c r="I24" i="17" a="1"/>
  <c r="AG21" i="17" a="1"/>
  <c r="N19" i="17" a="1"/>
  <c r="X23" i="17" a="1"/>
  <c r="AG18" i="17" a="1"/>
  <c r="AB16" i="17" a="1"/>
  <c r="AI48" i="17" a="1"/>
  <c r="AG48" i="17" a="1"/>
  <c r="Z48" i="17" a="1"/>
  <c r="AT47" i="17" a="1"/>
  <c r="L48" i="17" a="1"/>
  <c r="AS46" i="17" a="1"/>
  <c r="AJ43" i="17" a="1"/>
  <c r="AA40" i="17" a="1"/>
  <c r="AH46" i="17" a="1"/>
  <c r="Y43" i="17" a="1"/>
  <c r="P40" i="17" a="1"/>
  <c r="AA45" i="17" a="1"/>
  <c r="R42" i="17" a="1"/>
  <c r="I39" i="17" a="1"/>
  <c r="AJ45" i="17" a="1"/>
  <c r="AA42" i="17" a="1"/>
  <c r="R39" i="17" a="1"/>
  <c r="AL47" i="17" a="1"/>
  <c r="H44" i="17" a="1"/>
  <c r="AS40" i="17" a="1"/>
  <c r="AI37" i="17" a="1"/>
  <c r="AB44" i="17" a="1"/>
  <c r="S41" i="17" a="1"/>
  <c r="J38" i="17" a="1"/>
  <c r="E47" i="17" a="1"/>
  <c r="AO43" i="17" a="1"/>
  <c r="AF40" i="17" a="1"/>
  <c r="AM46" i="17" a="1"/>
  <c r="AD43" i="17" a="1"/>
  <c r="U40" i="17" a="1"/>
  <c r="U37" i="17" a="1"/>
  <c r="AP45" i="17" a="1"/>
  <c r="AG42" i="17" a="1"/>
  <c r="X39" i="17" a="1"/>
  <c r="AT44" i="17" a="1"/>
  <c r="AJ41" i="17" a="1"/>
  <c r="AA38" i="17" a="1"/>
  <c r="Y46" i="17" a="1"/>
  <c r="P43" i="17" a="1"/>
  <c r="G40" i="17" a="1"/>
  <c r="M37" i="17" a="1"/>
  <c r="Y36" i="17" a="1"/>
  <c r="R38" i="17" a="1"/>
  <c r="D35" i="17" a="1"/>
  <c r="AM37" i="17" a="1"/>
  <c r="F37" i="17" a="1"/>
  <c r="C35" i="17" a="1"/>
  <c r="H36" i="17" a="1"/>
  <c r="AL36" i="17" a="1"/>
  <c r="AP33" i="17" a="1"/>
  <c r="H40" i="17" a="1"/>
  <c r="AM30" i="17" a="1"/>
  <c r="AS30" i="17" a="1"/>
  <c r="R32" i="17" a="1"/>
  <c r="AR28" i="17" a="1"/>
  <c r="AK25" i="17" a="1"/>
  <c r="I33" i="17" a="1"/>
  <c r="AB29" i="17" a="1"/>
  <c r="U26" i="17" a="1"/>
  <c r="AH33" i="17" a="1"/>
  <c r="AV29" i="17" a="1"/>
  <c r="AP26" i="17" a="1"/>
  <c r="P34" i="17" a="1"/>
  <c r="AG30" i="17" a="1"/>
  <c r="Z27" i="17" a="1"/>
  <c r="AF24" i="17" a="1"/>
  <c r="S33" i="17" a="1"/>
  <c r="AJ29" i="17" a="1"/>
  <c r="AD26" i="17" a="1"/>
  <c r="AR33" i="17" a="1"/>
  <c r="J30" i="17" a="1"/>
  <c r="D27" i="17" a="1"/>
  <c r="R24" i="17" a="1"/>
  <c r="AL32" i="17" a="1"/>
  <c r="N29" i="17" a="1"/>
  <c r="G26" i="17" a="1"/>
  <c r="C33" i="17" a="1"/>
  <c r="W29" i="17" a="1"/>
  <c r="P26" i="17" a="1"/>
  <c r="K24" i="17" a="1"/>
  <c r="AV32" i="17" a="1"/>
  <c r="V29" i="17" a="1"/>
  <c r="O26" i="17" a="1"/>
  <c r="N33" i="17" a="1"/>
  <c r="AP29" i="17" a="1"/>
  <c r="AJ26" i="17" a="1"/>
  <c r="P24" i="17" a="1"/>
  <c r="S32" i="17" a="1"/>
  <c r="AS28" i="17" a="1"/>
  <c r="AL25" i="17" a="1"/>
  <c r="U29" i="17" a="1"/>
  <c r="AU21" i="17" a="1"/>
  <c r="AC19" i="17" a="1"/>
  <c r="AV23" i="17" a="1"/>
  <c r="I19" i="17" a="1"/>
  <c r="AK16" i="17" a="1"/>
  <c r="AA23" i="17" a="1"/>
  <c r="H21" i="17" a="1"/>
  <c r="AJ18" i="17" a="1"/>
  <c r="H22" i="17" a="1"/>
  <c r="AM17" i="17" a="1"/>
  <c r="K16" i="17" a="1"/>
  <c r="AI23" i="17" a="1"/>
  <c r="P21" i="17" a="1"/>
  <c r="AR18" i="17" a="1"/>
  <c r="AQ22" i="17" a="1"/>
  <c r="F18" i="17" a="1"/>
  <c r="W16" i="17" a="1"/>
  <c r="AQ23" i="17" a="1"/>
  <c r="Y21" i="17" a="1"/>
  <c r="AC48" i="17" a="1"/>
  <c r="AA48" i="17" a="1"/>
  <c r="T48" i="17" a="1"/>
  <c r="AN47" i="17" a="1"/>
  <c r="F48" i="17" a="1"/>
  <c r="AI46" i="17" a="1"/>
  <c r="Z43" i="17" a="1"/>
  <c r="Q40" i="17" a="1"/>
  <c r="X46" i="17" a="1"/>
  <c r="O43" i="17" a="1"/>
  <c r="F40" i="17" a="1"/>
  <c r="P45" i="17" a="1"/>
  <c r="G42" i="17" a="1"/>
  <c r="AR38" i="17" a="1"/>
  <c r="Z45" i="17" a="1"/>
  <c r="Q42" i="17" a="1"/>
  <c r="H39" i="17" a="1"/>
  <c r="G47" i="17" a="1"/>
  <c r="AR43" i="17" a="1"/>
  <c r="AH40" i="17" a="1"/>
  <c r="AK47" i="17" a="1"/>
  <c r="R44" i="17" a="1"/>
  <c r="I41" i="17" a="1"/>
  <c r="AT37" i="17" a="1"/>
  <c r="AN46" i="17" a="1"/>
  <c r="AE43" i="17" a="1"/>
  <c r="V40" i="17" a="1"/>
  <c r="AC46" i="17" a="1"/>
  <c r="T43" i="17" a="1"/>
  <c r="K40" i="17" a="1"/>
  <c r="O37" i="17" a="1"/>
  <c r="AF45" i="17" a="1"/>
  <c r="W42" i="17" a="1"/>
  <c r="N39" i="17" a="1"/>
  <c r="AI44" i="17" a="1"/>
  <c r="Z41" i="17" a="1"/>
  <c r="Q38" i="17" a="1"/>
  <c r="O46" i="17" a="1"/>
  <c r="F43" i="17" a="1"/>
  <c r="AQ39" i="17" a="1"/>
  <c r="G37" i="17" a="1"/>
  <c r="R36" i="17" a="1"/>
  <c r="AN37" i="17" a="1"/>
  <c r="AQ34" i="17" a="1"/>
  <c r="AV35" i="17" a="1"/>
  <c r="AN36" i="17" a="1"/>
  <c r="AP34" i="17" a="1"/>
  <c r="Q35" i="17" a="1"/>
  <c r="AC36" i="17" a="1"/>
  <c r="E33" i="17" a="1"/>
  <c r="AB38" i="17" a="1"/>
  <c r="U42" i="17" a="1"/>
  <c r="T45" i="17" a="1"/>
  <c r="F32" i="17" a="1"/>
  <c r="AH28" i="17" a="1"/>
  <c r="AA25" i="17" a="1"/>
  <c r="AQ32" i="17" a="1"/>
  <c r="R29" i="17" a="1"/>
  <c r="K26" i="17" a="1"/>
  <c r="U33" i="17" a="1"/>
  <c r="AL29" i="17" a="1"/>
  <c r="AF26" i="17" a="1"/>
  <c r="AT33" i="17" a="1"/>
  <c r="V30" i="17" a="1"/>
  <c r="P27" i="17" a="1"/>
  <c r="Z24" i="17" a="1"/>
  <c r="G33" i="17" a="1"/>
  <c r="Z29" i="17" a="1"/>
  <c r="S26" i="17" a="1"/>
  <c r="R33" i="17" a="1"/>
  <c r="AI29" i="17" a="1"/>
  <c r="AC26" i="17" a="1"/>
  <c r="L24" i="17" a="1"/>
  <c r="L32" i="17" a="1"/>
  <c r="AM28" i="17" a="1"/>
  <c r="AF25" i="17" a="1"/>
  <c r="AK32" i="17" a="1"/>
  <c r="M29" i="17" a="1"/>
  <c r="F26" i="17" a="1"/>
  <c r="E24" i="17" a="1"/>
  <c r="AJ32" i="17" a="1"/>
  <c r="L29" i="17" a="1"/>
  <c r="E26" i="17" a="1"/>
  <c r="AI32" i="17" a="1"/>
  <c r="AF29" i="17" a="1"/>
  <c r="Y26" i="17" a="1"/>
  <c r="AA36" i="17" a="1"/>
  <c r="G32" i="17" a="1"/>
  <c r="AI28" i="17" a="1"/>
  <c r="AB25" i="17" a="1"/>
  <c r="AI26" i="17" a="1"/>
  <c r="AL21" i="17" a="1"/>
  <c r="T19" i="17" a="1"/>
  <c r="AB23" i="17" a="1"/>
  <c r="AK18" i="17" a="1"/>
  <c r="AE16" i="17" a="1"/>
  <c r="R23" i="17" a="1"/>
  <c r="AT20" i="17" a="1"/>
  <c r="AB18" i="17" a="1"/>
  <c r="AJ21" i="17" a="1"/>
  <c r="AG17" i="17" a="1"/>
  <c r="E16" i="17" a="1"/>
  <c r="Z23" i="17" a="1"/>
  <c r="G21" i="17" a="1"/>
  <c r="AI18" i="17" a="1"/>
  <c r="Y22" i="17" a="1"/>
  <c r="AR17" i="17" a="1"/>
  <c r="W48" i="17" a="1"/>
  <c r="U48" i="17" a="1"/>
  <c r="N48" i="17" a="1"/>
  <c r="AH47" i="17" a="1"/>
  <c r="AS47" i="17" a="1"/>
  <c r="N46" i="17" a="1"/>
  <c r="E43" i="17" a="1"/>
  <c r="AP39" i="17" a="1"/>
  <c r="M46" i="17" a="1"/>
  <c r="D43" i="17" a="1"/>
  <c r="AO39" i="17" a="1"/>
  <c r="F45" i="17" a="1"/>
  <c r="AQ41" i="17" a="1"/>
  <c r="AG38" i="17" a="1"/>
  <c r="E45" i="17" a="1"/>
  <c r="AP41" i="17" a="1"/>
  <c r="AF38" i="17" a="1"/>
  <c r="AP46" i="17" a="1"/>
  <c r="AG43" i="17" a="1"/>
  <c r="X40" i="17" a="1"/>
  <c r="T47" i="17" a="1"/>
  <c r="G44" i="17" a="1"/>
  <c r="AR40" i="17" a="1"/>
  <c r="AH37" i="17" a="1"/>
  <c r="AD46" i="17" a="1"/>
  <c r="U43" i="17" a="1"/>
  <c r="L40" i="17" a="1"/>
  <c r="H46" i="17" a="1"/>
  <c r="AS42" i="17" a="1"/>
  <c r="AI39" i="17" a="1"/>
  <c r="I37" i="17" a="1"/>
  <c r="K45" i="17" a="1"/>
  <c r="AV41" i="17" a="1"/>
  <c r="E48" i="17" a="1"/>
  <c r="N44" i="17" a="1"/>
  <c r="E41" i="17" a="1"/>
  <c r="AP37" i="17" a="1"/>
  <c r="E46" i="17" a="1"/>
  <c r="AO42" i="17" a="1"/>
  <c r="AF39" i="17" a="1"/>
  <c r="AU36" i="17" a="1"/>
  <c r="K36" i="17" a="1"/>
  <c r="AE36" i="17" a="1"/>
  <c r="AJ34" i="17" a="1"/>
  <c r="K35" i="17" a="1"/>
  <c r="AD36" i="17" a="1"/>
  <c r="AI34" i="17" a="1"/>
  <c r="Z34" i="17" a="1"/>
  <c r="V36" i="17" a="1"/>
  <c r="N32" i="17" a="1"/>
  <c r="D38" i="17" a="1"/>
  <c r="AG39" i="17" a="1"/>
  <c r="AS35" i="17" a="1"/>
  <c r="AN31" i="17" a="1"/>
  <c r="X28" i="17" a="1"/>
  <c r="P25" i="17" a="1"/>
  <c r="AD32" i="17" a="1"/>
  <c r="H29" i="17" a="1"/>
  <c r="AU25" i="17" a="1"/>
  <c r="AP32" i="17" a="1"/>
  <c r="Q29" i="17" a="1"/>
  <c r="J26" i="17" a="1"/>
  <c r="AF33" i="17" a="1"/>
  <c r="AU29" i="17" a="1"/>
  <c r="AO26" i="17" a="1"/>
  <c r="S24" i="17" a="1"/>
  <c r="AA32" i="17" a="1"/>
  <c r="E29" i="17" a="1"/>
  <c r="AR25" i="17" a="1"/>
  <c r="F33" i="17" a="1"/>
  <c r="Y29" i="17" a="1"/>
  <c r="R26" i="17" a="1"/>
  <c r="F24" i="17" a="1"/>
  <c r="AT31" i="17" a="1"/>
  <c r="AC28" i="17" a="1"/>
  <c r="U25" i="17" a="1"/>
  <c r="X32" i="17" a="1"/>
  <c r="C29" i="17" a="1"/>
  <c r="AP25" i="17" a="1"/>
  <c r="AS23" i="17" a="1"/>
  <c r="W32" i="17" a="1"/>
  <c r="AV28" i="17" a="1"/>
  <c r="AO25" i="17" a="1"/>
  <c r="V32" i="17" a="1"/>
  <c r="K29" i="17" a="1"/>
  <c r="D26" i="17" a="1"/>
  <c r="AT35" i="17" a="1"/>
  <c r="AO31" i="17" a="1"/>
  <c r="Y28" i="17" a="1"/>
  <c r="Q25" i="17" a="1"/>
  <c r="C24" i="17" a="1"/>
  <c r="AC21" i="17" a="1"/>
  <c r="J19" i="17" a="1"/>
  <c r="I23" i="17" a="1"/>
  <c r="S18" i="17" a="1"/>
  <c r="Y16" i="17" a="1"/>
  <c r="H23" i="17" a="1"/>
  <c r="AJ20" i="17" a="1"/>
  <c r="Q48" i="17" a="1"/>
  <c r="O48" i="17" a="1"/>
  <c r="H48" i="17" a="1"/>
  <c r="AB47" i="17" a="1"/>
  <c r="AM47" i="17" a="1"/>
  <c r="D46" i="17" a="1"/>
  <c r="AN42" i="17" a="1"/>
  <c r="AE39" i="17" a="1"/>
  <c r="C46" i="17" a="1"/>
  <c r="AM42" i="17" a="1"/>
  <c r="AD39" i="17" a="1"/>
  <c r="AO44" i="17" a="1"/>
  <c r="AF41" i="17" a="1"/>
  <c r="W38" i="17" a="1"/>
  <c r="AN44" i="17" a="1"/>
  <c r="AE41" i="17" a="1"/>
  <c r="V38" i="17" a="1"/>
  <c r="AE46" i="17" a="1"/>
  <c r="V43" i="17" a="1"/>
  <c r="M40" i="17" a="1"/>
  <c r="F47" i="17" a="1"/>
  <c r="AP43" i="17" a="1"/>
  <c r="AG40" i="17" a="1"/>
  <c r="AB37" i="17" a="1"/>
  <c r="S46" i="17" a="1"/>
  <c r="J43" i="17" a="1"/>
  <c r="AU39" i="17" a="1"/>
  <c r="AQ45" i="17" a="1"/>
  <c r="AH42" i="17" a="1"/>
  <c r="Y39" i="17" a="1"/>
  <c r="C37" i="17" a="1"/>
  <c r="AU44" i="17" a="1"/>
  <c r="AK41" i="17" a="1"/>
  <c r="AE47" i="17" a="1"/>
  <c r="D44" i="17" a="1"/>
  <c r="AO40" i="17" a="1"/>
  <c r="AF37" i="17" a="1"/>
  <c r="AC45" i="17" a="1"/>
  <c r="T42" i="17" a="1"/>
  <c r="K39" i="17" a="1"/>
  <c r="AO36" i="17" a="1"/>
  <c r="AC47" i="17" a="1"/>
  <c r="X36" i="17" a="1"/>
  <c r="AB34" i="17" a="1"/>
  <c r="T34" i="17" a="1"/>
  <c r="W36" i="17" a="1"/>
  <c r="AA34" i="17" a="1"/>
  <c r="AJ33" i="17" a="1"/>
  <c r="O36" i="17" a="1"/>
  <c r="W31" i="17" a="1"/>
  <c r="AT36" i="17" a="1"/>
  <c r="AS37" i="17" a="1"/>
  <c r="AA35" i="17" a="1"/>
  <c r="N31" i="17" a="1"/>
  <c r="C28" i="17" a="1"/>
  <c r="AE42" i="17" a="1"/>
  <c r="E32" i="17" a="1"/>
  <c r="AG28" i="17" a="1"/>
  <c r="Z25" i="17" a="1"/>
  <c r="AC32" i="17" a="1"/>
  <c r="G29" i="17" a="1"/>
  <c r="AT25" i="17" a="1"/>
  <c r="T33" i="17" a="1"/>
  <c r="AK29" i="17" a="1"/>
  <c r="AE26" i="17" a="1"/>
  <c r="M24" i="17" a="1"/>
  <c r="O32" i="17" a="1"/>
  <c r="AO28" i="17" a="1"/>
  <c r="AH25" i="17" a="1"/>
  <c r="AN32" i="17" a="1"/>
  <c r="O29" i="17" a="1"/>
  <c r="H26" i="17" a="1"/>
  <c r="AT23" i="17" a="1"/>
  <c r="AH31" i="17" a="1"/>
  <c r="S28" i="17" a="1"/>
  <c r="K25" i="17" a="1"/>
  <c r="K32" i="17" a="1"/>
  <c r="AL28" i="17" a="1"/>
  <c r="AE25" i="17" a="1"/>
  <c r="AP36" i="17" a="1"/>
  <c r="AR31" i="17" a="1"/>
  <c r="AA28" i="17" a="1"/>
  <c r="S25" i="17" a="1"/>
  <c r="J32" i="17" a="1"/>
  <c r="AU28" i="17" a="1"/>
  <c r="AN25" i="17" a="1"/>
  <c r="AB35" i="17" a="1"/>
  <c r="AA31" i="17" a="1"/>
  <c r="N28" i="17" a="1"/>
  <c r="F25" i="17" a="1"/>
  <c r="AL23" i="17" a="1"/>
  <c r="S21" i="17" a="1"/>
  <c r="AU18" i="17" a="1"/>
  <c r="AK22" i="17" a="1"/>
  <c r="AT17" i="17" a="1"/>
  <c r="S16" i="17" a="1"/>
  <c r="AT22" i="17" a="1"/>
  <c r="AB20" i="17" a="1"/>
  <c r="AM45" i="17" a="1"/>
  <c r="T44" i="17" a="1"/>
  <c r="U46" i="17" a="1"/>
  <c r="V37" i="17" a="1"/>
  <c r="O39" i="17" a="1"/>
  <c r="AD40" i="17" a="1"/>
  <c r="AH44" i="17" a="1"/>
  <c r="AS32" i="17" a="1"/>
  <c r="AV30" i="17" a="1"/>
  <c r="Q32" i="17" a="1"/>
  <c r="C38" i="17" a="1"/>
  <c r="AQ25" i="17" a="1"/>
  <c r="AB28" i="17" a="1"/>
  <c r="AQ31" i="17" a="1"/>
  <c r="AT24" i="17" a="1"/>
  <c r="AD35" i="17" a="1"/>
  <c r="AA20" i="17" a="1"/>
  <c r="AR22" i="17" a="1"/>
  <c r="O21" i="17" a="1"/>
  <c r="Y23" i="17" a="1"/>
  <c r="AG19" i="17" a="1"/>
  <c r="AP23" i="17" a="1"/>
  <c r="N18" i="17" a="1"/>
  <c r="O16" i="17" a="1"/>
  <c r="AD27" i="17" a="1"/>
  <c r="M22" i="17" a="1"/>
  <c r="AO19" i="17" a="1"/>
  <c r="C23" i="17" a="1"/>
  <c r="L18" i="17" a="1"/>
  <c r="U16" i="17" a="1"/>
  <c r="T24" i="17" a="1"/>
  <c r="K19" i="17" a="1"/>
  <c r="AL16" i="17" a="1"/>
  <c r="J15" i="17" a="1"/>
  <c r="D12" i="17" a="1"/>
  <c r="E9" i="17" a="1"/>
  <c r="R7" i="17" a="1"/>
  <c r="C18" i="17" a="1"/>
  <c r="L13" i="17" a="1"/>
  <c r="AN10" i="17" a="1"/>
  <c r="AC5" i="17" a="1"/>
  <c r="AE12" i="17" a="1"/>
  <c r="K9" i="17" a="1"/>
  <c r="AC7" i="17" a="1"/>
  <c r="M15" i="17" a="1"/>
  <c r="AM12" i="17" a="1"/>
  <c r="U10" i="17" a="1"/>
  <c r="AM21" i="17" a="1"/>
  <c r="AL11" i="17" a="1"/>
  <c r="AQ8" i="17" a="1"/>
  <c r="J7" i="17" a="1"/>
  <c r="AT14" i="17" a="1"/>
  <c r="AB12" i="17" a="1"/>
  <c r="I10" i="17" a="1"/>
  <c r="T21" i="17" a="1"/>
  <c r="AK10" i="17" a="1"/>
  <c r="AD8" i="17" a="1"/>
  <c r="X6" i="17" a="1"/>
  <c r="AJ14" i="17" a="1"/>
  <c r="R12" i="17" a="1"/>
  <c r="AS9" i="17" a="1"/>
  <c r="AD18" i="17" a="1"/>
  <c r="AI10" i="17" a="1"/>
  <c r="W8" i="17" a="1"/>
  <c r="Q6" i="17" a="1"/>
  <c r="Z14" i="17" a="1"/>
  <c r="G12" i="17" a="1"/>
  <c r="AV22" i="17" a="1"/>
  <c r="AG14" i="17" a="1"/>
  <c r="O12" i="17" a="1"/>
  <c r="X7" i="17" a="1"/>
  <c r="P6" i="17" a="1"/>
  <c r="AK7" i="17" a="1"/>
  <c r="C6" i="17" a="1"/>
  <c r="F9" i="17" a="1"/>
  <c r="AM3" i="17" a="1"/>
  <c r="AE3" i="17" a="1"/>
  <c r="AD3" i="17" a="1"/>
  <c r="T4" i="17" a="1"/>
  <c r="S4" i="17" a="1"/>
  <c r="AN6" i="17" a="1"/>
  <c r="E4" i="17" a="1"/>
  <c r="AM43" i="17" a="1"/>
  <c r="AN17" i="17" a="1"/>
  <c r="M20" i="17" a="1"/>
  <c r="AE13" i="17" a="1"/>
  <c r="J9" i="17" a="1"/>
  <c r="R10" i="17" a="1"/>
  <c r="Y9" i="17" a="1"/>
  <c r="I5" i="17" a="1"/>
  <c r="AB45" i="17" a="1"/>
  <c r="J44" i="17" a="1"/>
  <c r="K46" i="17" a="1"/>
  <c r="P37" i="17" a="1"/>
  <c r="D39" i="17" a="1"/>
  <c r="S40" i="17" a="1"/>
  <c r="L39" i="17" a="1"/>
  <c r="H32" i="17" a="1"/>
  <c r="AJ30" i="17" a="1"/>
  <c r="D32" i="17" a="1"/>
  <c r="M36" i="17" a="1"/>
  <c r="AG25" i="17" a="1"/>
  <c r="R28" i="17" a="1"/>
  <c r="AD31" i="17" a="1"/>
  <c r="AN24" i="17" a="1"/>
  <c r="AP31" i="17" a="1"/>
  <c r="H20" i="17" a="1"/>
  <c r="AI22" i="17" a="1"/>
  <c r="AQ20" i="17" a="1"/>
  <c r="N23" i="17" a="1"/>
  <c r="Y19" i="17" a="1"/>
  <c r="E23" i="17" a="1"/>
  <c r="AQ17" i="17" a="1"/>
  <c r="I16" i="17" a="1"/>
  <c r="E25" i="17" a="1"/>
  <c r="D22" i="17" a="1"/>
  <c r="AF19" i="17" a="1"/>
  <c r="AE22" i="17" a="1"/>
  <c r="AP17" i="17" a="1"/>
  <c r="N16" i="17" a="1"/>
  <c r="AD23" i="17" a="1"/>
  <c r="AM18" i="17" a="1"/>
  <c r="AF16" i="17" a="1"/>
  <c r="AU32" i="17" a="1"/>
  <c r="AF11" i="17" a="1"/>
  <c r="AS8" i="17" a="1"/>
  <c r="L7" i="17" a="1"/>
  <c r="AN15" i="17" a="1"/>
  <c r="D13" i="17" a="1"/>
  <c r="AF10" i="17" a="1"/>
  <c r="Q5" i="17" a="1"/>
  <c r="M12" i="17" a="1"/>
  <c r="D9" i="17" a="1"/>
  <c r="Q7" i="17" a="1"/>
  <c r="AV14" i="17" a="1"/>
  <c r="AD12" i="17" a="1"/>
  <c r="L10" i="17" a="1"/>
  <c r="U19" i="17" a="1"/>
  <c r="T11" i="17" a="1"/>
  <c r="AK8" i="17" a="1"/>
  <c r="AQ6" i="17" a="1"/>
  <c r="AL14" i="17" a="1"/>
  <c r="T12" i="17" a="1"/>
  <c r="AU9" i="17" a="1"/>
  <c r="AV18" i="17" a="1"/>
  <c r="S10" i="17" a="1"/>
  <c r="X8" i="17" a="1"/>
  <c r="L6" i="17" a="1"/>
  <c r="AA14" i="17" a="1"/>
  <c r="H12" i="17" a="1"/>
  <c r="N7" i="17" a="1"/>
  <c r="H15" i="17" a="1"/>
  <c r="Q10" i="17" a="1"/>
  <c r="Q8" i="17" a="1"/>
  <c r="D6" i="17" a="1"/>
  <c r="P14" i="17" a="1"/>
  <c r="AQ11" i="17" a="1"/>
  <c r="AD20" i="17" a="1"/>
  <c r="X14" i="17" a="1"/>
  <c r="E12" i="17" a="1"/>
  <c r="E7" i="17" a="1"/>
  <c r="F5" i="17" a="1"/>
  <c r="J6" i="17" a="1"/>
  <c r="C5" i="17" a="1"/>
  <c r="Y7" i="17" a="1"/>
  <c r="O4" i="17" a="1"/>
  <c r="G3" i="17" a="1"/>
  <c r="R3" i="17" a="1"/>
  <c r="H4" i="17" a="1"/>
  <c r="G4" i="17" a="1"/>
  <c r="M5" i="17" a="1"/>
  <c r="AL3" i="17" a="1"/>
  <c r="P4" i="17" a="1"/>
  <c r="S34" i="17" a="1"/>
  <c r="I25" i="17" a="1"/>
  <c r="Y33" i="17" a="1"/>
  <c r="AO12" i="17" a="1"/>
  <c r="AM10" i="17" a="1"/>
  <c r="AV6" i="17" a="1"/>
  <c r="E15" i="17" a="1"/>
  <c r="AQ4" i="17" a="1"/>
  <c r="AT48" i="17" a="1"/>
  <c r="AD42" i="17" a="1"/>
  <c r="K41" i="17" a="1"/>
  <c r="L43" i="17" a="1"/>
  <c r="I46" i="17" a="1"/>
  <c r="AQ36" i="17" a="1"/>
  <c r="Z37" i="17" a="1"/>
  <c r="Q36" i="17" a="1"/>
  <c r="G36" i="17" a="1"/>
  <c r="AM27" i="17" a="1"/>
  <c r="AQ28" i="17" a="1"/>
  <c r="C32" i="17" a="1"/>
  <c r="AK35" i="17" a="1"/>
  <c r="T25" i="17" a="1"/>
  <c r="AK28" i="17" a="1"/>
  <c r="AC23" i="17" a="1"/>
  <c r="AJ22" i="17" a="1"/>
  <c r="AA17" i="17" a="1"/>
  <c r="AR20" i="17" a="1"/>
  <c r="AL17" i="17" a="1"/>
  <c r="F23" i="17" a="1"/>
  <c r="F19" i="17" a="1"/>
  <c r="AG22" i="17" a="1"/>
  <c r="AK17" i="17" a="1"/>
  <c r="C16" i="17" a="1"/>
  <c r="AA24" i="17" a="1"/>
  <c r="AO21" i="17" a="1"/>
  <c r="W19" i="17" a="1"/>
  <c r="L22" i="17" a="1"/>
  <c r="AJ17" i="17" a="1"/>
  <c r="H16" i="17" a="1"/>
  <c r="K23" i="17" a="1"/>
  <c r="U18" i="17" a="1"/>
  <c r="Z16" i="17" a="1"/>
  <c r="AD22" i="17" a="1"/>
  <c r="N11" i="17" a="1"/>
  <c r="AM8" i="17" a="1"/>
  <c r="AS6" i="17" a="1"/>
  <c r="P15" i="17" a="1"/>
  <c r="AN12" i="17" a="1"/>
  <c r="V10" i="17" a="1"/>
  <c r="J27" i="17" a="1"/>
  <c r="AN11" i="17" a="1"/>
  <c r="AR8" i="17" a="1"/>
  <c r="D7" i="17" a="1"/>
  <c r="AM14" i="17" a="1"/>
  <c r="U12" i="17" a="1"/>
  <c r="AV9" i="17" a="1"/>
  <c r="L16" i="17" a="1"/>
  <c r="AU10" i="17" a="1"/>
  <c r="AE8" i="17" a="1"/>
  <c r="AE6" i="17" a="1"/>
  <c r="AB14" i="17" a="1"/>
  <c r="I12" i="17" a="1"/>
  <c r="U7" i="17" a="1"/>
  <c r="AK14" i="17" a="1"/>
  <c r="AT9" i="17" a="1"/>
  <c r="R8" i="17" a="1"/>
  <c r="AS5" i="17" a="1"/>
  <c r="R14" i="17" a="1"/>
  <c r="AS11" i="17" a="1"/>
  <c r="AU6" i="17" a="1"/>
  <c r="AI14" i="17" a="1"/>
  <c r="AL9" i="17" a="1"/>
  <c r="K8" i="17" a="1"/>
  <c r="AL5" i="17" a="1"/>
  <c r="G14" i="17" a="1"/>
  <c r="AI11" i="17" a="1"/>
  <c r="M18" i="17" a="1"/>
  <c r="O14" i="17" a="1"/>
  <c r="AP11" i="17" a="1"/>
  <c r="AM6" i="17" a="1"/>
  <c r="AL4" i="17" a="1"/>
  <c r="D5" i="17" a="1"/>
  <c r="AJ4" i="17" a="1"/>
  <c r="AQ5" i="17" a="1"/>
  <c r="P13" i="17" a="1"/>
  <c r="O3" i="17" a="1"/>
  <c r="F3" i="17" a="1"/>
  <c r="AO3" i="17" a="1"/>
  <c r="AN3" i="17" a="1"/>
  <c r="AP4" i="17" a="1"/>
  <c r="Z3" i="17" a="1"/>
  <c r="C4" i="17" a="1"/>
  <c r="AK3" i="17" a="1"/>
  <c r="L38" i="17" a="1"/>
  <c r="D29" i="17" a="1"/>
  <c r="G25" i="17" a="1"/>
  <c r="D17" i="17" a="1"/>
  <c r="V13" i="17" a="1"/>
  <c r="AT12" i="17" a="1"/>
  <c r="AI8" i="17" a="1"/>
  <c r="V6" i="17" a="1"/>
  <c r="AN48" i="17" a="1"/>
  <c r="S42" i="17" a="1"/>
  <c r="AU40" i="17" a="1"/>
  <c r="AV42" i="17" a="1"/>
  <c r="AR45" i="17" a="1"/>
  <c r="AK36" i="17" a="1"/>
  <c r="T37" i="17" a="1"/>
  <c r="J36" i="17" a="1"/>
  <c r="F46" i="17" a="1"/>
  <c r="AC27" i="17" a="1"/>
  <c r="AF28" i="17" a="1"/>
  <c r="AI31" i="17" a="1"/>
  <c r="AU34" i="17" a="1"/>
  <c r="J25" i="17" a="1"/>
  <c r="Z28" i="17" a="1"/>
  <c r="S23" i="17" a="1"/>
  <c r="AB22" i="17" a="1"/>
  <c r="U17" i="17" a="1"/>
  <c r="AI20" i="17" a="1"/>
  <c r="AF17" i="17" a="1"/>
  <c r="AP22" i="17" a="1"/>
  <c r="AP18" i="17" a="1"/>
  <c r="N22" i="17" a="1"/>
  <c r="AE17" i="17" a="1"/>
  <c r="AQ15" i="17" a="1"/>
  <c r="G24" i="17" a="1"/>
  <c r="AF21" i="17" a="1"/>
  <c r="M19" i="17" a="1"/>
  <c r="AN21" i="17" a="1"/>
  <c r="AD17" i="17" a="1"/>
  <c r="AV15" i="17" a="1"/>
  <c r="AM22" i="17" a="1"/>
  <c r="AV17" i="17" a="1"/>
  <c r="T16" i="17" a="1"/>
  <c r="K20" i="17" a="1"/>
  <c r="AO10" i="17" a="1"/>
  <c r="AG8" i="17" a="1"/>
  <c r="AG6" i="17" a="1"/>
  <c r="D15" i="17" a="1"/>
  <c r="AF12" i="17" a="1"/>
  <c r="N10" i="17" a="1"/>
  <c r="K22" i="17" a="1"/>
  <c r="V11" i="17" a="1"/>
  <c r="AL8" i="17" a="1"/>
  <c r="AL6" i="17" a="1"/>
  <c r="AD14" i="17" a="1"/>
  <c r="K12" i="17" a="1"/>
  <c r="V7" i="17" a="1"/>
  <c r="AH15" i="17" a="1"/>
  <c r="AC10" i="17" a="1"/>
  <c r="Y8" i="17" a="1"/>
  <c r="S6" i="17" a="1"/>
  <c r="T14" i="17" a="1"/>
  <c r="AU11" i="17" a="1"/>
  <c r="I7" i="17" a="1"/>
  <c r="S14" i="17" a="1"/>
  <c r="AM9" i="17" a="1"/>
  <c r="L8" i="17" a="1"/>
  <c r="AG5" i="17" a="1"/>
  <c r="H14" i="17" a="1"/>
  <c r="AJ11" i="17" a="1"/>
  <c r="AI6" i="17" a="1"/>
  <c r="Q14" i="17" a="1"/>
  <c r="AF9" i="17" a="1"/>
  <c r="D8" i="17" a="1"/>
  <c r="Z5" i="17" a="1"/>
  <c r="AQ13" i="17" a="1"/>
  <c r="Y11" i="17" a="1"/>
  <c r="AT15" i="17" a="1"/>
  <c r="E14" i="17" a="1"/>
  <c r="AG11" i="17" a="1"/>
  <c r="AA6" i="17" a="1"/>
  <c r="Z4" i="17" a="1"/>
  <c r="AK4" i="17" a="1"/>
  <c r="X4" i="17" a="1"/>
  <c r="AV4" i="17" a="1"/>
  <c r="AQ10" i="17" a="1"/>
  <c r="AJ3" i="17" a="1"/>
  <c r="E3" i="17" a="1"/>
  <c r="AC3" i="17" a="1"/>
  <c r="AB3" i="17" a="1"/>
  <c r="AD4" i="17" a="1"/>
  <c r="N3" i="17" a="1"/>
  <c r="W40" i="17" a="1"/>
  <c r="Q21" i="17" a="1"/>
  <c r="AN23" i="17" a="1"/>
  <c r="AJ7" i="17" a="1"/>
  <c r="V5" i="17" a="1"/>
  <c r="I15" i="17" a="1"/>
  <c r="AG12" i="17" a="1"/>
  <c r="F10" i="17" a="1"/>
  <c r="I48" i="17" a="1"/>
  <c r="U39" i="17" a="1"/>
  <c r="AV37" i="17" a="1"/>
  <c r="C40" i="17" a="1"/>
  <c r="AT42" i="17" a="1"/>
  <c r="AJ44" i="17" a="1"/>
  <c r="S45" i="17" a="1"/>
  <c r="U34" i="17" a="1"/>
  <c r="AN45" i="17" a="1"/>
  <c r="U36" i="17" a="1"/>
  <c r="AJ25" i="17" a="1"/>
  <c r="AE28" i="17" a="1"/>
  <c r="T31" i="17" a="1"/>
  <c r="E36" i="17" a="1"/>
  <c r="AD25" i="17" a="1"/>
  <c r="J21" i="17" a="1"/>
  <c r="Q20" i="17" a="1"/>
  <c r="N17" i="17" a="1"/>
  <c r="Z20" i="17" a="1"/>
  <c r="Z17" i="17" a="1"/>
  <c r="N21" i="17" a="1"/>
  <c r="AH18" i="17" a="1"/>
  <c r="AP21" i="17" a="1"/>
  <c r="Y17" i="17" a="1"/>
  <c r="AK15" i="17" a="1"/>
  <c r="AO23" i="17" a="1"/>
  <c r="W21" i="17" a="1"/>
  <c r="D19" i="17" a="1"/>
  <c r="V21" i="17" a="1"/>
  <c r="X17" i="17" a="1"/>
  <c r="AP15" i="17" a="1"/>
  <c r="T22" i="17" a="1"/>
  <c r="AO17" i="17" a="1"/>
  <c r="M16" i="17" a="1"/>
  <c r="D18" i="17" a="1"/>
  <c r="W10" i="17" a="1"/>
  <c r="AA8" i="17" a="1"/>
  <c r="U6" i="17" a="1"/>
  <c r="AN14" i="17" a="1"/>
  <c r="V12" i="17" a="1"/>
  <c r="C10" i="17" a="1"/>
  <c r="AM19" i="17" a="1"/>
  <c r="C11" i="17" a="1"/>
  <c r="AF8" i="17" a="1"/>
  <c r="Z6" i="17" a="1"/>
  <c r="U14" i="17" a="1"/>
  <c r="AV11" i="17" a="1"/>
  <c r="C7" i="17" a="1"/>
  <c r="AU14" i="17" a="1"/>
  <c r="K10" i="17" a="1"/>
  <c r="S8" i="17" a="1"/>
  <c r="G6" i="17" a="1"/>
  <c r="I14" i="17" a="1"/>
  <c r="AK11" i="17" a="1"/>
  <c r="AP6" i="17" a="1"/>
  <c r="AT13" i="17" a="1"/>
  <c r="AG9" i="17" a="1"/>
  <c r="E8" i="17" a="1"/>
  <c r="U5" i="17" a="1"/>
  <c r="AS13" i="17" a="1"/>
  <c r="AA11" i="17" a="1"/>
  <c r="W6" i="17" a="1"/>
  <c r="AR13" i="17" a="1"/>
  <c r="Z9" i="17" a="1"/>
  <c r="AR7" i="17" a="1"/>
  <c r="N5" i="17" a="1"/>
  <c r="AI13" i="17" a="1"/>
  <c r="Q11" i="17" a="1"/>
  <c r="V15" i="17" a="1"/>
  <c r="AP13" i="17" a="1"/>
  <c r="X11" i="17" a="1"/>
  <c r="O6" i="17" a="1"/>
  <c r="N4" i="17" a="1"/>
  <c r="Y4" i="17" a="1"/>
  <c r="L4" i="17" a="1"/>
  <c r="AI4" i="17" a="1"/>
  <c r="AT8" i="17" a="1"/>
  <c r="AN8" i="17" a="1"/>
  <c r="G5" i="17" a="1"/>
  <c r="Q3" i="17" a="1"/>
  <c r="P3" i="17" a="1"/>
  <c r="AE9" i="17" a="1"/>
  <c r="Y3" i="17" a="1"/>
  <c r="M3" i="17" a="1"/>
  <c r="AA3" i="17" a="1"/>
  <c r="AQ9" i="17" a="1"/>
  <c r="AA4" i="17" a="1"/>
  <c r="AK9" i="17" a="1"/>
  <c r="T39" i="17" a="1"/>
  <c r="AH16" i="17" a="1"/>
  <c r="R9" i="17" a="1"/>
  <c r="K13" i="17" a="1"/>
  <c r="AP8" i="17" a="1"/>
  <c r="G10" i="17" a="1"/>
  <c r="AR4" i="17" a="1"/>
  <c r="C48" i="17" a="1"/>
  <c r="J39" i="17" a="1"/>
  <c r="AL37" i="17" a="1"/>
  <c r="AL39" i="17" a="1"/>
  <c r="AI42" i="17" a="1"/>
  <c r="Y44" i="17" a="1"/>
  <c r="I45" i="17" a="1"/>
  <c r="M34" i="17" a="1"/>
  <c r="G43" i="17" a="1"/>
  <c r="AR35" i="17" a="1"/>
  <c r="X25" i="17" a="1"/>
  <c r="T28" i="17" a="1"/>
  <c r="H31" i="17" a="1"/>
  <c r="O35" i="17" a="1"/>
  <c r="R25" i="17" a="1"/>
  <c r="AU20" i="17" a="1"/>
  <c r="I20" i="17" a="1"/>
  <c r="H17" i="17" a="1"/>
  <c r="P20" i="17" a="1"/>
  <c r="T17" i="17" a="1"/>
  <c r="F21" i="17" a="1"/>
  <c r="X18" i="17" a="1"/>
  <c r="X21" i="17" a="1"/>
  <c r="S17" i="17" a="1"/>
  <c r="AE15" i="17" a="1"/>
  <c r="AF23" i="17" a="1"/>
  <c r="M21" i="17" a="1"/>
  <c r="AO18" i="17" a="1"/>
  <c r="C21" i="17" a="1"/>
  <c r="R17" i="17" a="1"/>
  <c r="AJ15" i="17" a="1"/>
  <c r="AV21" i="17" a="1"/>
  <c r="AI17" i="17" a="1"/>
  <c r="G16" i="17" a="1"/>
  <c r="AO14" i="17" a="1"/>
  <c r="D10" i="17" a="1"/>
  <c r="U8" i="17" a="1"/>
  <c r="I6" i="17" a="1"/>
  <c r="AF14" i="17" a="1"/>
  <c r="N12" i="17" a="1"/>
  <c r="W7" i="17" a="1"/>
  <c r="N15" i="17" a="1"/>
  <c r="AE10" i="17" a="1"/>
  <c r="Z8" i="17" a="1"/>
  <c r="N6" i="17" a="1"/>
  <c r="K14" i="17" a="1"/>
  <c r="AM11" i="17" a="1"/>
  <c r="AK6" i="17" a="1"/>
  <c r="AC14" i="17" a="1"/>
  <c r="AN9" i="17" a="1"/>
  <c r="M8" i="17" a="1"/>
  <c r="AN5" i="17" a="1"/>
  <c r="AU13" i="17" a="1"/>
  <c r="AC11" i="17" a="1"/>
  <c r="AD6" i="17" a="1"/>
  <c r="AB13" i="17" a="1"/>
  <c r="AA9" i="17" a="1"/>
  <c r="AS7" i="17" a="1"/>
  <c r="AE23" i="17" a="1"/>
  <c r="AJ13" i="17" a="1"/>
  <c r="R11" i="17" a="1"/>
  <c r="K6" i="17" a="1"/>
  <c r="Z13" i="17" a="1"/>
  <c r="T9" i="17" a="1"/>
  <c r="AL7" i="17" a="1"/>
  <c r="AU4" i="17" a="1"/>
  <c r="Y13" i="17" a="1"/>
  <c r="F11" i="17" a="1"/>
  <c r="AQ14" i="17" a="1"/>
  <c r="AG13" i="17" a="1"/>
  <c r="O11" i="17" a="1"/>
  <c r="AV5" i="17" a="1"/>
  <c r="AU3" i="17" a="1"/>
  <c r="M4" i="17" a="1"/>
  <c r="AS3" i="17" a="1"/>
  <c r="W4" i="17" a="1"/>
  <c r="S7" i="17" a="1"/>
  <c r="M7" i="17" a="1"/>
  <c r="AQ12" i="17" a="1"/>
  <c r="D3" i="17" a="1"/>
  <c r="AM4" i="17" a="1"/>
  <c r="P8" i="17" a="1"/>
  <c r="AB6" i="17" a="1"/>
  <c r="AH36" i="17" a="1"/>
  <c r="P23" i="17" a="1"/>
  <c r="AG16" i="17" a="1"/>
  <c r="M11" i="17" a="1"/>
  <c r="L19" i="17" a="1"/>
  <c r="Z11" i="17" a="1"/>
  <c r="M9" i="17" a="1"/>
  <c r="AV47" i="17" a="1"/>
  <c r="AL45" i="17" a="1"/>
  <c r="AD44" i="17" a="1"/>
  <c r="AO46" i="17" a="1"/>
  <c r="AJ39" i="17" a="1"/>
  <c r="AA41" i="17" a="1"/>
  <c r="J42" i="17" a="1"/>
  <c r="AC33" i="17" a="1"/>
  <c r="AI36" i="17" a="1"/>
  <c r="AM31" i="17" a="1"/>
  <c r="H33" i="17" a="1"/>
  <c r="W25" i="17" a="1"/>
  <c r="H28" i="17" a="1"/>
  <c r="AF31" i="17" a="1"/>
  <c r="AN34" i="17" a="1"/>
  <c r="AL18" i="17" a="1"/>
  <c r="Q18" i="17" a="1"/>
  <c r="AS15" i="17" a="1"/>
  <c r="Z18" i="17" a="1"/>
  <c r="Q16" i="17" a="1"/>
  <c r="AP20" i="17" a="1"/>
  <c r="O18" i="17" a="1"/>
  <c r="E21" i="17" a="1"/>
  <c r="L17" i="17" a="1"/>
  <c r="Y15" i="17" a="1"/>
  <c r="V23" i="17" a="1"/>
  <c r="D21" i="17" a="1"/>
  <c r="AF18" i="17" a="1"/>
  <c r="AE20" i="17" a="1"/>
  <c r="K17" i="17" a="1"/>
  <c r="AD15" i="17" a="1"/>
  <c r="AD21" i="17" a="1"/>
  <c r="AC17" i="17" a="1"/>
  <c r="AU15" i="17" a="1"/>
  <c r="W14" i="17" a="1"/>
  <c r="AP9" i="17" a="1"/>
  <c r="O8" i="17" a="1"/>
  <c r="AP5" i="17" a="1"/>
  <c r="V14" i="17" a="1"/>
  <c r="C12" i="17" a="1"/>
  <c r="K7" i="17" a="1"/>
  <c r="C15" i="17" a="1"/>
  <c r="M10" i="17" a="1"/>
  <c r="T8" i="17" a="1"/>
  <c r="AU5" i="17" a="1"/>
  <c r="AV13" i="17" a="1"/>
  <c r="AD11" i="17" a="1"/>
  <c r="Y6" i="17" a="1"/>
  <c r="J14" i="17" a="1"/>
  <c r="AH9" i="17" a="1"/>
  <c r="F8" i="17" a="1"/>
  <c r="AB5" i="17" a="1"/>
  <c r="AK13" i="17" a="1"/>
  <c r="S11" i="17" a="1"/>
  <c r="R6" i="17" a="1"/>
  <c r="I13" i="17" a="1"/>
  <c r="U9" i="17" a="1"/>
  <c r="AM7" i="17" a="1"/>
  <c r="L21" i="17" a="1"/>
  <c r="AA13" i="17" a="1"/>
  <c r="H11" i="17" a="1"/>
  <c r="AR5" i="17" a="1"/>
  <c r="G13" i="17" a="1"/>
  <c r="N9" i="17" a="1"/>
  <c r="AF7" i="17" a="1"/>
  <c r="L23" i="17" a="1"/>
  <c r="Q13" i="17" a="1"/>
  <c r="AR10" i="17" a="1"/>
  <c r="Y14" i="17" a="1"/>
  <c r="X13" i="17" a="1"/>
  <c r="E11" i="17" a="1"/>
  <c r="AJ5" i="17" a="1"/>
  <c r="AI3" i="17" a="1"/>
  <c r="AH3" i="17" a="1"/>
  <c r="AG3" i="17" a="1"/>
  <c r="K4" i="17" a="1"/>
  <c r="AK5" i="17" a="1"/>
  <c r="AE5" i="17" a="1"/>
  <c r="Y10" i="17" a="1"/>
  <c r="AV3" i="17" a="1"/>
  <c r="R4" i="17" a="1"/>
  <c r="F12" i="17" a="1"/>
  <c r="T26" i="17" a="1"/>
  <c r="AL15" i="17" a="1"/>
  <c r="AE29" i="17" a="1"/>
  <c r="C22" i="17" a="1"/>
  <c r="AB11" i="17" a="1"/>
  <c r="AR14" i="17" a="1"/>
  <c r="I4" i="17" a="1"/>
  <c r="AQ48" i="17" a="1"/>
  <c r="Q45" i="17" a="1"/>
  <c r="S44" i="17" a="1"/>
  <c r="T46" i="17" a="1"/>
  <c r="Z39" i="17" a="1"/>
  <c r="P41" i="17" a="1"/>
  <c r="AT41" i="17" a="1"/>
  <c r="AM32" i="17" a="1"/>
  <c r="T36" i="17" a="1"/>
  <c r="Z31" i="17" a="1"/>
  <c r="AO32" i="17" a="1"/>
  <c r="L25" i="17" a="1"/>
  <c r="AR27" i="17" a="1"/>
  <c r="S31" i="17" a="1"/>
  <c r="V34" i="17" a="1"/>
  <c r="AC18" i="17" a="1"/>
  <c r="I18" i="17" a="1"/>
  <c r="AM15" i="17" a="1"/>
  <c r="P18" i="17" a="1"/>
  <c r="J16" i="17" a="1"/>
  <c r="AH20" i="17" a="1"/>
  <c r="E18" i="17" a="1"/>
  <c r="AG20" i="17" a="1"/>
  <c r="F17" i="17" a="1"/>
  <c r="S15" i="17" a="1"/>
  <c r="M23" i="17" a="1"/>
  <c r="AO20" i="17" a="1"/>
  <c r="W18" i="17" a="1"/>
  <c r="L20" i="17" a="1"/>
  <c r="E17" i="17" a="1"/>
  <c r="X15" i="17" a="1"/>
  <c r="K21" i="17" a="1"/>
  <c r="W17" i="17" a="1"/>
  <c r="AO15" i="17" a="1"/>
  <c r="D14" i="17" a="1"/>
  <c r="AJ9" i="17" a="1"/>
  <c r="I8" i="17" a="1"/>
  <c r="AD5" i="17" a="1"/>
  <c r="M14" i="17" a="1"/>
  <c r="AO11" i="17" a="1"/>
  <c r="AR6" i="17" a="1"/>
  <c r="AE14" i="17" a="1"/>
  <c r="AO9" i="17" a="1"/>
  <c r="N8" i="17" a="1"/>
  <c r="AI5" i="17" a="1"/>
  <c r="AM13" i="17" a="1"/>
  <c r="U11" i="17" a="1"/>
  <c r="M6" i="17" a="1"/>
  <c r="AL13" i="17" a="1"/>
  <c r="AB9" i="17" a="1"/>
  <c r="AT7" i="17" a="1"/>
  <c r="P5" i="17" a="1"/>
  <c r="AC13" i="17" a="1"/>
  <c r="J11" i="17" a="1"/>
  <c r="E6" i="17" a="1"/>
  <c r="AK12" i="17" a="1"/>
  <c r="O9" i="17" a="1"/>
  <c r="AG7" i="17" a="1"/>
  <c r="AN18" i="17" a="1"/>
  <c r="R13" i="17" a="1"/>
  <c r="AS10" i="17" a="1"/>
  <c r="AF5" i="17" a="1"/>
  <c r="AI12" i="17" a="1"/>
  <c r="G9" i="17" a="1"/>
  <c r="Z7" i="17" a="1"/>
  <c r="AN20" i="17" a="1"/>
  <c r="F13" i="17" a="1"/>
  <c r="AH10" i="17" a="1"/>
  <c r="AN22" i="17" a="1"/>
  <c r="O13" i="17" a="1"/>
  <c r="AP10" i="17" a="1"/>
  <c r="X5" i="17" a="1"/>
  <c r="W3" i="17" a="1"/>
  <c r="J3" i="17" a="1"/>
  <c r="U3" i="17" a="1"/>
  <c r="AR3" i="17" a="1"/>
  <c r="AT4" i="17" a="1"/>
  <c r="AS4" i="17" a="1"/>
  <c r="AH8" i="17" a="1"/>
  <c r="AB8" i="17" a="1"/>
  <c r="C8" i="17" a="1"/>
  <c r="AH6" i="17" a="1"/>
  <c r="J8" i="17" a="1"/>
  <c r="X42" i="17" a="1"/>
  <c r="D28" i="17" a="1"/>
  <c r="AF22" i="17" a="1"/>
  <c r="U22" i="17" a="1"/>
  <c r="AC12" i="17" a="1"/>
  <c r="AJ12" i="17" a="1"/>
  <c r="O10" i="17" a="1"/>
  <c r="AC4" i="17" a="1"/>
  <c r="V47" i="17" a="1"/>
  <c r="AC42" i="17" a="1"/>
  <c r="U41" i="17" a="1"/>
  <c r="AF43" i="17" a="1"/>
  <c r="AG45" i="17" a="1"/>
  <c r="C47" i="17" a="1"/>
  <c r="AU38" i="17" a="1"/>
  <c r="P36" i="17" a="1"/>
  <c r="L37" i="17" a="1"/>
  <c r="W28" i="17" a="1"/>
  <c r="AA29" i="17" a="1"/>
  <c r="Y32" i="17" a="1"/>
  <c r="AS36" i="17" a="1"/>
  <c r="Q28" i="17" a="1"/>
  <c r="O31" i="17" a="1"/>
  <c r="R22" i="17" a="1"/>
  <c r="M35" i="17" a="1"/>
  <c r="AG15" i="17" a="1"/>
  <c r="G18" i="17" a="1"/>
  <c r="D16" i="17" a="1"/>
  <c r="X20" i="17" a="1"/>
  <c r="Z30" i="17" a="1"/>
  <c r="N20" i="17" a="1"/>
  <c r="AT16" i="17" a="1"/>
  <c r="L15" i="17" a="1"/>
  <c r="D23" i="17" a="1"/>
  <c r="AF20" i="17" a="1"/>
  <c r="M33" i="17" a="1"/>
  <c r="AN19" i="17" a="1"/>
  <c r="AS16" i="17" a="1"/>
  <c r="R15" i="17" a="1"/>
  <c r="AM20" i="17" a="1"/>
  <c r="P17" i="17" a="1"/>
  <c r="AI15" i="17" a="1"/>
  <c r="AF13" i="17" a="1"/>
  <c r="AD9" i="17" a="1"/>
  <c r="AV7" i="17" a="1"/>
  <c r="R5" i="17" a="1"/>
  <c r="C14" i="17" a="1"/>
  <c r="AE11" i="17" a="1"/>
  <c r="AF6" i="17" a="1"/>
  <c r="L14" i="17" a="1"/>
  <c r="AI9" i="17" a="1"/>
  <c r="G8" i="17" a="1"/>
  <c r="W5" i="17" a="1"/>
  <c r="AD13" i="17" a="1"/>
  <c r="L11" i="17" a="1"/>
  <c r="AT5" i="17" a="1"/>
  <c r="T13" i="17" a="1"/>
  <c r="V9" i="17" a="1"/>
  <c r="AN7" i="17" a="1"/>
  <c r="D24" i="17" a="1"/>
  <c r="S13" i="17" a="1"/>
  <c r="AT10" i="17" a="1"/>
  <c r="AM5" i="17" a="1"/>
  <c r="S12" i="17" a="1"/>
  <c r="H9" i="17" a="1"/>
  <c r="AA7" i="17" a="1"/>
  <c r="F16" i="17" a="1"/>
  <c r="H13" i="17" a="1"/>
  <c r="AJ10" i="17" a="1"/>
  <c r="T5" i="17" a="1"/>
  <c r="Q12" i="17" a="1"/>
  <c r="AU8" i="17" a="1"/>
  <c r="T7" i="17" a="1"/>
  <c r="V18" i="17" a="1"/>
  <c r="AR12" i="17" a="1"/>
  <c r="Z10" i="17" a="1"/>
  <c r="V20" i="17" a="1"/>
  <c r="E13" i="17" a="1"/>
  <c r="AG10" i="17" a="1"/>
  <c r="F14" i="17" a="1"/>
  <c r="K3" i="17" a="1"/>
  <c r="AH13" i="17" a="1"/>
  <c r="I3" i="17" a="1"/>
  <c r="AF3" i="17" a="1"/>
  <c r="AH4" i="17" a="1"/>
  <c r="AG4" i="17" a="1"/>
  <c r="F7" i="17" a="1"/>
  <c r="AT6" i="17" a="1"/>
  <c r="X3" i="17" a="1"/>
  <c r="L5" i="17" a="1"/>
  <c r="O25" i="17" a="1"/>
  <c r="E20" i="17" a="1"/>
  <c r="AV19" i="17" a="1"/>
  <c r="AO7" i="17" a="1"/>
  <c r="O5" i="17" a="1"/>
  <c r="Z12" i="17" a="1"/>
  <c r="J4" i="17" a="1"/>
  <c r="P47" i="17" a="1"/>
  <c r="H42" i="17" a="1"/>
  <c r="J41" i="17" a="1"/>
  <c r="K43" i="17" a="1"/>
  <c r="V45" i="17" a="1"/>
  <c r="AK46" i="17" a="1"/>
  <c r="AJ38" i="17" a="1"/>
  <c r="I36" i="17" a="1"/>
  <c r="Z36" i="17" a="1"/>
  <c r="M28" i="17" a="1"/>
  <c r="P29" i="17" a="1"/>
  <c r="M32" i="17" a="1"/>
  <c r="F36" i="17" a="1"/>
  <c r="G28" i="17" a="1"/>
  <c r="C31" i="17" a="1"/>
  <c r="AT21" i="17" a="1"/>
  <c r="AB31" i="17" a="1"/>
  <c r="AA15" i="17" a="1"/>
  <c r="W34" i="17" a="1"/>
  <c r="AR15" i="17" a="1"/>
  <c r="O20" i="17" a="1"/>
  <c r="AO27" i="17" a="1"/>
  <c r="AP19" i="17" a="1"/>
  <c r="AN16" i="17" a="1"/>
  <c r="F15" i="17" a="1"/>
  <c r="AO22" i="17" a="1"/>
  <c r="W20" i="17" a="1"/>
  <c r="T27" i="17" a="1"/>
  <c r="V19" i="17" a="1"/>
  <c r="AM16" i="17" a="1"/>
  <c r="AH32" i="17" a="1"/>
  <c r="U20" i="17" a="1"/>
  <c r="J17" i="17" a="1"/>
  <c r="AC15" i="17" a="1"/>
  <c r="N13" i="17" a="1"/>
  <c r="X9" i="17" a="1"/>
  <c r="AP7" i="17" a="1"/>
  <c r="AO29" i="17" a="1"/>
  <c r="AO13" i="17" a="1"/>
  <c r="W11" i="17" a="1"/>
  <c r="T6" i="17" a="1"/>
  <c r="AN13" i="17" a="1"/>
  <c r="AC9" i="17" a="1"/>
  <c r="AU7" i="17" a="1"/>
  <c r="K5" i="17" a="1"/>
  <c r="U13" i="17" a="1"/>
  <c r="AV10" i="17" a="1"/>
  <c r="AH5" i="17" a="1"/>
  <c r="AU12" i="17" a="1"/>
  <c r="P9" i="17" a="1"/>
  <c r="AH7" i="17" a="1"/>
  <c r="AE21" i="17" a="1"/>
  <c r="J13" i="17" a="1"/>
  <c r="AL10" i="17" a="1"/>
  <c r="AA5" i="17" a="1"/>
  <c r="AT11" i="17" a="1"/>
  <c r="AV8" i="17" a="1"/>
  <c r="O7" i="17" a="1"/>
  <c r="AB15" i="17" a="1"/>
  <c r="AS12" i="17" a="1"/>
  <c r="AA10" i="17" a="1"/>
  <c r="H5" i="17" a="1"/>
  <c r="AR11" i="17" a="1"/>
  <c r="AO8" i="17" a="1"/>
  <c r="H7" i="17" a="1"/>
  <c r="G15" i="17" a="1"/>
  <c r="AH12" i="17" a="1"/>
  <c r="P10" i="17" a="1"/>
  <c r="K18" i="17" a="1"/>
  <c r="AP12" i="17" a="1"/>
  <c r="X10" i="17" a="1"/>
  <c r="AH11" i="17" a="1"/>
  <c r="AT3" i="17" a="1"/>
  <c r="P11" i="17" a="1"/>
  <c r="F4" i="17" a="1"/>
  <c r="T3" i="17" a="1"/>
  <c r="V4" i="17" a="1"/>
  <c r="U4" i="17" a="1"/>
  <c r="Y5" i="17" a="1"/>
  <c r="S5" i="17" a="1"/>
  <c r="Y12" i="17" a="1"/>
  <c r="AO4" i="17" a="1"/>
  <c r="AG47" i="17" a="1"/>
  <c r="AS31" i="17" a="1"/>
  <c r="X19" i="17" a="1"/>
  <c r="W15" i="17" a="1"/>
  <c r="W9" i="17" a="1"/>
  <c r="AB10" i="17" a="1"/>
  <c r="AO6" i="17" a="1"/>
  <c r="H3" i="17" a="1"/>
  <c r="AA47" i="17" a="1"/>
  <c r="AO47" i="17" a="1"/>
  <c r="AU37" i="17" a="1"/>
  <c r="AV39" i="17" a="1"/>
  <c r="M42" i="17" a="1"/>
  <c r="AB43" i="17" a="1"/>
  <c r="D48" i="17" a="1"/>
  <c r="L34" i="17" a="1"/>
  <c r="AL34" i="17" a="1"/>
  <c r="AR39" i="17" a="1"/>
  <c r="I26" i="17" a="1"/>
  <c r="AN28" i="17" a="1"/>
  <c r="AG31" i="17" a="1"/>
  <c r="D36" i="17" a="1"/>
  <c r="AN27" i="17" a="1"/>
  <c r="AH17" i="17" a="1"/>
  <c r="AS20" i="17" a="1"/>
  <c r="G23" i="17" a="1"/>
  <c r="AH21" i="17" a="1"/>
  <c r="AG23" i="17" a="1"/>
  <c r="AQ19" i="17" a="1"/>
  <c r="H24" i="17" a="1"/>
  <c r="E19" i="17" a="1"/>
  <c r="V16" i="17" a="1"/>
  <c r="P30" i="17" a="1"/>
  <c r="W22" i="17" a="1"/>
  <c r="D20" i="17" a="1"/>
  <c r="U23" i="17" a="1"/>
  <c r="AE18" i="17" a="1"/>
  <c r="AA16" i="17" a="1"/>
  <c r="AS24" i="17" a="1"/>
  <c r="AD19" i="17" a="1"/>
  <c r="AR16" i="17" a="1"/>
  <c r="Q15" i="17" a="1"/>
  <c r="W12" i="17" a="1"/>
  <c r="L9" i="17" a="1"/>
  <c r="AD7" i="17" a="1"/>
  <c r="C20" i="17" a="1"/>
  <c r="W13" i="17" a="1"/>
  <c r="D11" i="17" a="1"/>
  <c r="AO5" i="17" a="1"/>
  <c r="C13" i="17" a="1"/>
  <c r="Q9" i="17" a="1"/>
  <c r="AI7" i="17" a="1"/>
  <c r="AE19" i="17" a="1"/>
  <c r="AV12" i="17" a="1"/>
  <c r="AD10" i="17" a="1"/>
  <c r="J5" i="17" a="1"/>
  <c r="J12" i="17" a="1"/>
  <c r="C9" i="17" a="1"/>
  <c r="P7" i="17" a="1"/>
  <c r="K15" i="17" a="1"/>
  <c r="AL12" i="17" a="1"/>
  <c r="T10" i="17" a="1"/>
  <c r="AM23" i="17" a="1"/>
  <c r="I11" i="17" a="1"/>
  <c r="AJ8" i="17" a="1"/>
  <c r="AJ6" i="17" a="1"/>
  <c r="AS14" i="17" a="1"/>
  <c r="AA12" i="17" a="1"/>
  <c r="H10" i="17" a="1"/>
  <c r="AV20" i="17" a="1"/>
  <c r="G11" i="17" a="1"/>
  <c r="AC8" i="17" a="1"/>
  <c r="AC6" i="17" a="1"/>
  <c r="AH14" i="17" a="1"/>
  <c r="P12" i="17" a="1"/>
  <c r="AR9" i="17" a="1"/>
  <c r="AP14" i="17" a="1"/>
  <c r="X12" i="17" a="1"/>
  <c r="E10" i="17" a="1"/>
  <c r="AQ7" i="17" a="1"/>
  <c r="S9" i="17" a="1"/>
  <c r="AE7" i="17" a="1"/>
  <c r="L3" i="17" a="1"/>
  <c r="S3" i="17" a="1"/>
  <c r="AQ3" i="17" a="1"/>
  <c r="AP3" i="17" a="1"/>
  <c r="AF4" i="17" a="1"/>
  <c r="AE4" i="17" a="1"/>
  <c r="V8" i="17" a="1"/>
  <c r="Q4" i="17" a="1"/>
  <c r="AN4" i="17" a="1"/>
  <c r="AB4" i="17" a="1"/>
  <c r="I35" i="17" a="1"/>
  <c r="F22" i="17" a="1"/>
  <c r="C19" i="17" a="1"/>
  <c r="H6" i="17" a="1"/>
  <c r="AB7" i="17" a="1"/>
  <c r="T23" i="17" a="1"/>
  <c r="V3" i="17" a="1"/>
  <c r="V3" i="17" l="1"/>
  <c r="T23" i="17"/>
  <c r="AB7" i="17"/>
  <c r="H6" i="17"/>
  <c r="C19" i="17"/>
  <c r="F22" i="17"/>
  <c r="I35" i="17"/>
  <c r="AB4" i="17"/>
  <c r="AN4" i="17"/>
  <c r="Q4" i="17"/>
  <c r="V8" i="17"/>
  <c r="AE4" i="17"/>
  <c r="AF4" i="17"/>
  <c r="AP3" i="17"/>
  <c r="AQ3" i="17"/>
  <c r="S3" i="17"/>
  <c r="L3" i="17"/>
  <c r="AE7" i="17"/>
  <c r="S9" i="17"/>
  <c r="AQ7" i="17"/>
  <c r="E10" i="17"/>
  <c r="X12" i="17"/>
  <c r="AP14" i="17"/>
  <c r="AR9" i="17"/>
  <c r="P12" i="17"/>
  <c r="AH14" i="17"/>
  <c r="AC6" i="17"/>
  <c r="AC8" i="17"/>
  <c r="G11" i="17"/>
  <c r="AV20" i="17"/>
  <c r="H10" i="17"/>
  <c r="AA12" i="17"/>
  <c r="AS14" i="17"/>
  <c r="AJ6" i="17"/>
  <c r="AJ8" i="17"/>
  <c r="I11" i="17"/>
  <c r="AM23" i="17"/>
  <c r="T10" i="17"/>
  <c r="AL12" i="17"/>
  <c r="K15" i="17"/>
  <c r="P7" i="17"/>
  <c r="C9" i="17"/>
  <c r="J12" i="17"/>
  <c r="J5" i="17"/>
  <c r="AD10" i="17"/>
  <c r="AV12" i="17"/>
  <c r="AE19" i="17"/>
  <c r="AI7" i="17"/>
  <c r="Q9" i="17"/>
  <c r="C13" i="17"/>
  <c r="AO5" i="17"/>
  <c r="D11" i="17"/>
  <c r="W13" i="17"/>
  <c r="C20" i="17"/>
  <c r="AD7" i="17"/>
  <c r="L9" i="17"/>
  <c r="W12" i="17"/>
  <c r="Q15" i="17"/>
  <c r="AR16" i="17"/>
  <c r="AD19" i="17"/>
  <c r="AS24" i="17"/>
  <c r="AA16" i="17"/>
  <c r="AE18" i="17"/>
  <c r="U23" i="17"/>
  <c r="D20" i="17"/>
  <c r="W22" i="17"/>
  <c r="P30" i="17"/>
  <c r="V16" i="17"/>
  <c r="E19" i="17"/>
  <c r="H24" i="17"/>
  <c r="AQ19" i="17"/>
  <c r="AG23" i="17"/>
  <c r="AH21" i="17"/>
  <c r="G23" i="17"/>
  <c r="AS20" i="17"/>
  <c r="AH17" i="17"/>
  <c r="AN27" i="17"/>
  <c r="D36" i="17"/>
  <c r="AG31" i="17"/>
  <c r="AN28" i="17"/>
  <c r="I26" i="17"/>
  <c r="AR39" i="17"/>
  <c r="AL34" i="17"/>
  <c r="L34" i="17"/>
  <c r="D48" i="17"/>
  <c r="AB43" i="17"/>
  <c r="M42" i="17"/>
  <c r="AV39" i="17"/>
  <c r="AU37" i="17"/>
  <c r="AO47" i="17"/>
  <c r="AA47" i="17"/>
  <c r="H3" i="17"/>
  <c r="AO6" i="17"/>
  <c r="AB10" i="17"/>
  <c r="W9" i="17"/>
  <c r="W15" i="17"/>
  <c r="X19" i="17"/>
  <c r="AS31" i="17"/>
  <c r="AG47" i="17"/>
  <c r="AO4" i="17"/>
  <c r="Y12" i="17"/>
  <c r="S5" i="17"/>
  <c r="Y5" i="17"/>
  <c r="U4" i="17"/>
  <c r="V4" i="17"/>
  <c r="T3" i="17"/>
  <c r="F4" i="17"/>
  <c r="P11" i="17"/>
  <c r="AT3" i="17"/>
  <c r="AH11" i="17"/>
  <c r="X10" i="17"/>
  <c r="AP12" i="17"/>
  <c r="K18" i="17"/>
  <c r="P10" i="17"/>
  <c r="AH12" i="17"/>
  <c r="G15" i="17"/>
  <c r="H7" i="17"/>
  <c r="AO8" i="17"/>
  <c r="AR11" i="17"/>
  <c r="H5" i="17"/>
  <c r="AA10" i="17"/>
  <c r="AS12" i="17"/>
  <c r="AB15" i="17"/>
  <c r="O7" i="17"/>
  <c r="AV8" i="17"/>
  <c r="AT11" i="17"/>
  <c r="AA5" i="17"/>
  <c r="AL10" i="17"/>
  <c r="J13" i="17"/>
  <c r="AE21" i="17"/>
  <c r="AH7" i="17"/>
  <c r="P9" i="17"/>
  <c r="AU12" i="17"/>
  <c r="AH5" i="17"/>
  <c r="AV10" i="17"/>
  <c r="U13" i="17"/>
  <c r="K5" i="17"/>
  <c r="AU7" i="17"/>
  <c r="AC9" i="17"/>
  <c r="AN13" i="17"/>
  <c r="T6" i="17"/>
  <c r="W11" i="17"/>
  <c r="AO13" i="17"/>
  <c r="AO29" i="17"/>
  <c r="AP7" i="17"/>
  <c r="X9" i="17"/>
  <c r="N13" i="17"/>
  <c r="AC15" i="17"/>
  <c r="J17" i="17"/>
  <c r="U20" i="17"/>
  <c r="AH32" i="17"/>
  <c r="AM16" i="17"/>
  <c r="V19" i="17"/>
  <c r="T27" i="17"/>
  <c r="W20" i="17"/>
  <c r="AO22" i="17"/>
  <c r="F15" i="17"/>
  <c r="AN16" i="17"/>
  <c r="AP19" i="17"/>
  <c r="AO27" i="17"/>
  <c r="O20" i="17"/>
  <c r="AR15" i="17"/>
  <c r="W34" i="17"/>
  <c r="AA15" i="17"/>
  <c r="AB31" i="17"/>
  <c r="AT21" i="17"/>
  <c r="C31" i="17"/>
  <c r="G28" i="17"/>
  <c r="F36" i="17"/>
  <c r="M32" i="17"/>
  <c r="P29" i="17"/>
  <c r="M28" i="17"/>
  <c r="Z36" i="17"/>
  <c r="I36" i="17"/>
  <c r="AJ38" i="17"/>
  <c r="AK46" i="17"/>
  <c r="V45" i="17"/>
  <c r="K43" i="17"/>
  <c r="J41" i="17"/>
  <c r="H42" i="17"/>
  <c r="P47" i="17"/>
  <c r="J4" i="17"/>
  <c r="Z12" i="17"/>
  <c r="O5" i="17"/>
  <c r="AO7" i="17"/>
  <c r="AV19" i="17"/>
  <c r="E20" i="17"/>
  <c r="O25" i="17"/>
  <c r="L5" i="17"/>
  <c r="X3" i="17"/>
  <c r="AT6" i="17"/>
  <c r="F7" i="17"/>
  <c r="AG4" i="17"/>
  <c r="AH4" i="17"/>
  <c r="AF3" i="17"/>
  <c r="I3" i="17"/>
  <c r="AH13" i="17"/>
  <c r="K3" i="17"/>
  <c r="F14" i="17"/>
  <c r="AG10" i="17"/>
  <c r="E13" i="17"/>
  <c r="V20" i="17"/>
  <c r="Z10" i="17"/>
  <c r="AR12" i="17"/>
  <c r="V18" i="17"/>
  <c r="T7" i="17"/>
  <c r="AU8" i="17"/>
  <c r="Q12" i="17"/>
  <c r="T5" i="17"/>
  <c r="AJ10" i="17"/>
  <c r="H13" i="17"/>
  <c r="F16" i="17"/>
  <c r="AA7" i="17"/>
  <c r="H9" i="17"/>
  <c r="S12" i="17"/>
  <c r="AM5" i="17"/>
  <c r="AT10" i="17"/>
  <c r="S13" i="17"/>
  <c r="D24" i="17"/>
  <c r="AN7" i="17"/>
  <c r="V9" i="17"/>
  <c r="T13" i="17"/>
  <c r="AT5" i="17"/>
  <c r="L11" i="17"/>
  <c r="AD13" i="17"/>
  <c r="W5" i="17"/>
  <c r="G8" i="17"/>
  <c r="AI9" i="17"/>
  <c r="L14" i="17"/>
  <c r="AF6" i="17"/>
  <c r="AE11" i="17"/>
  <c r="C14" i="17"/>
  <c r="R5" i="17"/>
  <c r="AV7" i="17"/>
  <c r="AD9" i="17"/>
  <c r="AF13" i="17"/>
  <c r="AI15" i="17"/>
  <c r="P17" i="17"/>
  <c r="AM20" i="17"/>
  <c r="R15" i="17"/>
  <c r="AS16" i="17"/>
  <c r="AN19" i="17"/>
  <c r="M33" i="17"/>
  <c r="AF20" i="17"/>
  <c r="D23" i="17"/>
  <c r="L15" i="17"/>
  <c r="AT16" i="17"/>
  <c r="N20" i="17"/>
  <c r="Z30" i="17"/>
  <c r="X20" i="17"/>
  <c r="D16" i="17"/>
  <c r="G18" i="17"/>
  <c r="AG15" i="17"/>
  <c r="M35" i="17"/>
  <c r="R22" i="17"/>
  <c r="O31" i="17"/>
  <c r="Q28" i="17"/>
  <c r="AS36" i="17"/>
  <c r="Y32" i="17"/>
  <c r="AA29" i="17"/>
  <c r="W28" i="17"/>
  <c r="L37" i="17"/>
  <c r="P36" i="17"/>
  <c r="AU38" i="17"/>
  <c r="C47" i="17"/>
  <c r="AG45" i="17"/>
  <c r="AF43" i="17"/>
  <c r="U41" i="17"/>
  <c r="AC42" i="17"/>
  <c r="V47" i="17"/>
  <c r="AC4" i="17"/>
  <c r="O10" i="17"/>
  <c r="AJ12" i="17"/>
  <c r="AC12" i="17"/>
  <c r="U22" i="17"/>
  <c r="AF22" i="17"/>
  <c r="D28" i="17"/>
  <c r="X42" i="17"/>
  <c r="J8" i="17"/>
  <c r="AH6" i="17"/>
  <c r="C8" i="17"/>
  <c r="AB8" i="17"/>
  <c r="AH8" i="17"/>
  <c r="AS4" i="17"/>
  <c r="AT4" i="17"/>
  <c r="AR3" i="17"/>
  <c r="U3" i="17"/>
  <c r="J3" i="17"/>
  <c r="W3" i="17"/>
  <c r="X5" i="17"/>
  <c r="AP10" i="17"/>
  <c r="O13" i="17"/>
  <c r="AN22" i="17"/>
  <c r="AH10" i="17"/>
  <c r="F13" i="17"/>
  <c r="AN20" i="17"/>
  <c r="Z7" i="17"/>
  <c r="G9" i="17"/>
  <c r="AI12" i="17"/>
  <c r="AF5" i="17"/>
  <c r="AS10" i="17"/>
  <c r="R13" i="17"/>
  <c r="AN18" i="17"/>
  <c r="AG7" i="17"/>
  <c r="O9" i="17"/>
  <c r="AK12" i="17"/>
  <c r="E6" i="17"/>
  <c r="J11" i="17"/>
  <c r="AC13" i="17"/>
  <c r="P5" i="17"/>
  <c r="AT7" i="17"/>
  <c r="AB9" i="17"/>
  <c r="AL13" i="17"/>
  <c r="M6" i="17"/>
  <c r="U11" i="17"/>
  <c r="AM13" i="17"/>
  <c r="AI5" i="17"/>
  <c r="N8" i="17"/>
  <c r="AO9" i="17"/>
  <c r="AE14" i="17"/>
  <c r="AR6" i="17"/>
  <c r="AO11" i="17"/>
  <c r="M14" i="17"/>
  <c r="AD5" i="17"/>
  <c r="I8" i="17"/>
  <c r="AJ9" i="17"/>
  <c r="D14" i="17"/>
  <c r="AO15" i="17"/>
  <c r="W17" i="17"/>
  <c r="K21" i="17"/>
  <c r="X15" i="17"/>
  <c r="E17" i="17"/>
  <c r="L20" i="17"/>
  <c r="W18" i="17"/>
  <c r="AO20" i="17"/>
  <c r="M23" i="17"/>
  <c r="S15" i="17"/>
  <c r="F17" i="17"/>
  <c r="AG20" i="17"/>
  <c r="E18" i="17"/>
  <c r="AH20" i="17"/>
  <c r="J16" i="17"/>
  <c r="P18" i="17"/>
  <c r="AM15" i="17"/>
  <c r="I18" i="17"/>
  <c r="AC18" i="17"/>
  <c r="V34" i="17"/>
  <c r="S31" i="17"/>
  <c r="AR27" i="17"/>
  <c r="L25" i="17"/>
  <c r="AO32" i="17"/>
  <c r="Z31" i="17"/>
  <c r="T36" i="17"/>
  <c r="AM32" i="17"/>
  <c r="AT41" i="17"/>
  <c r="P41" i="17"/>
  <c r="Z39" i="17"/>
  <c r="T46" i="17"/>
  <c r="S44" i="17"/>
  <c r="Q45" i="17"/>
  <c r="AQ48" i="17"/>
  <c r="I4" i="17"/>
  <c r="AR14" i="17"/>
  <c r="AB11" i="17"/>
  <c r="C22" i="17"/>
  <c r="AE29" i="17"/>
  <c r="AL15" i="17"/>
  <c r="T26" i="17"/>
  <c r="F12" i="17"/>
  <c r="R4" i="17"/>
  <c r="AV3" i="17"/>
  <c r="Y10" i="17"/>
  <c r="AE5" i="17"/>
  <c r="AK5" i="17"/>
  <c r="K4" i="17"/>
  <c r="AG3" i="17"/>
  <c r="AH3" i="17"/>
  <c r="AI3" i="17"/>
  <c r="AJ5" i="17"/>
  <c r="E11" i="17"/>
  <c r="X13" i="17"/>
  <c r="Y14" i="17"/>
  <c r="AR10" i="17"/>
  <c r="Q13" i="17"/>
  <c r="L23" i="17"/>
  <c r="AF7" i="17"/>
  <c r="N9" i="17"/>
  <c r="G13" i="17"/>
  <c r="AR5" i="17"/>
  <c r="H11" i="17"/>
  <c r="AA13" i="17"/>
  <c r="L21" i="17"/>
  <c r="AM7" i="17"/>
  <c r="U9" i="17"/>
  <c r="I13" i="17"/>
  <c r="R6" i="17"/>
  <c r="S11" i="17"/>
  <c r="AK13" i="17"/>
  <c r="AB5" i="17"/>
  <c r="F8" i="17"/>
  <c r="AH9" i="17"/>
  <c r="J14" i="17"/>
  <c r="Y6" i="17"/>
  <c r="AD11" i="17"/>
  <c r="AV13" i="17"/>
  <c r="AU5" i="17"/>
  <c r="T8" i="17"/>
  <c r="M10" i="17"/>
  <c r="C15" i="17"/>
  <c r="K7" i="17"/>
  <c r="C12" i="17"/>
  <c r="V14" i="17"/>
  <c r="AP5" i="17"/>
  <c r="O8" i="17"/>
  <c r="AP9" i="17"/>
  <c r="W14" i="17"/>
  <c r="AU15" i="17"/>
  <c r="AC17" i="17"/>
  <c r="AD21" i="17"/>
  <c r="AD15" i="17"/>
  <c r="K17" i="17"/>
  <c r="AE20" i="17"/>
  <c r="AF18" i="17"/>
  <c r="D21" i="17"/>
  <c r="V23" i="17"/>
  <c r="Y15" i="17"/>
  <c r="L17" i="17"/>
  <c r="E21" i="17"/>
  <c r="O18" i="17"/>
  <c r="AP20" i="17"/>
  <c r="Q16" i="17"/>
  <c r="Z18" i="17"/>
  <c r="AS15" i="17"/>
  <c r="Q18" i="17"/>
  <c r="AL18" i="17"/>
  <c r="AN34" i="17"/>
  <c r="AF31" i="17"/>
  <c r="H28" i="17"/>
  <c r="W25" i="17"/>
  <c r="H33" i="17"/>
  <c r="AM31" i="17"/>
  <c r="AI36" i="17"/>
  <c r="AC33" i="17"/>
  <c r="J42" i="17"/>
  <c r="AA41" i="17"/>
  <c r="AJ39" i="17"/>
  <c r="AO46" i="17"/>
  <c r="AD44" i="17"/>
  <c r="AL45" i="17"/>
  <c r="AV47" i="17"/>
  <c r="M9" i="17"/>
  <c r="Z11" i="17"/>
  <c r="L19" i="17"/>
  <c r="M11" i="17"/>
  <c r="AG16" i="17"/>
  <c r="P23" i="17"/>
  <c r="AH36" i="17"/>
  <c r="AB6" i="17"/>
  <c r="P8" i="17"/>
  <c r="AM4" i="17"/>
  <c r="D3" i="17"/>
  <c r="AQ12" i="17"/>
  <c r="M7" i="17"/>
  <c r="S7" i="17"/>
  <c r="W4" i="17"/>
  <c r="AS3" i="17"/>
  <c r="M4" i="17"/>
  <c r="AU3" i="17"/>
  <c r="AV5" i="17"/>
  <c r="O11" i="17"/>
  <c r="AG13" i="17"/>
  <c r="AQ14" i="17"/>
  <c r="F11" i="17"/>
  <c r="Y13" i="17"/>
  <c r="AU4" i="17"/>
  <c r="AL7" i="17"/>
  <c r="T9" i="17"/>
  <c r="Z13" i="17"/>
  <c r="K6" i="17"/>
  <c r="R11" i="17"/>
  <c r="AJ13" i="17"/>
  <c r="AE23" i="17"/>
  <c r="AS7" i="17"/>
  <c r="AA9" i="17"/>
  <c r="AB13" i="17"/>
  <c r="AD6" i="17"/>
  <c r="AC11" i="17"/>
  <c r="AU13" i="17"/>
  <c r="AN5" i="17"/>
  <c r="M8" i="17"/>
  <c r="AN9" i="17"/>
  <c r="AC14" i="17"/>
  <c r="AK6" i="17"/>
  <c r="AM11" i="17"/>
  <c r="K14" i="17"/>
  <c r="N6" i="17"/>
  <c r="Z8" i="17"/>
  <c r="AE10" i="17"/>
  <c r="N15" i="17"/>
  <c r="W7" i="17"/>
  <c r="N12" i="17"/>
  <c r="AF14" i="17"/>
  <c r="I6" i="17"/>
  <c r="U8" i="17"/>
  <c r="D10" i="17"/>
  <c r="AO14" i="17"/>
  <c r="G16" i="17"/>
  <c r="AI17" i="17"/>
  <c r="AV21" i="17"/>
  <c r="AJ15" i="17"/>
  <c r="R17" i="17"/>
  <c r="C21" i="17"/>
  <c r="AO18" i="17"/>
  <c r="M21" i="17"/>
  <c r="AF23" i="17"/>
  <c r="AE15" i="17"/>
  <c r="S17" i="17"/>
  <c r="X21" i="17"/>
  <c r="X18" i="17"/>
  <c r="F21" i="17"/>
  <c r="T17" i="17"/>
  <c r="P20" i="17"/>
  <c r="H17" i="17"/>
  <c r="I20" i="17"/>
  <c r="AU20" i="17"/>
  <c r="R25" i="17"/>
  <c r="O35" i="17"/>
  <c r="H31" i="17"/>
  <c r="T28" i="17"/>
  <c r="X25" i="17"/>
  <c r="AR35" i="17"/>
  <c r="G43" i="17"/>
  <c r="M34" i="17"/>
  <c r="I45" i="17"/>
  <c r="Y44" i="17"/>
  <c r="AI42" i="17"/>
  <c r="AL39" i="17"/>
  <c r="AL37" i="17"/>
  <c r="J39" i="17"/>
  <c r="C48" i="17"/>
  <c r="AR4" i="17"/>
  <c r="G10" i="17"/>
  <c r="AP8" i="17"/>
  <c r="K13" i="17"/>
  <c r="R9" i="17"/>
  <c r="AH16" i="17"/>
  <c r="T39" i="17"/>
  <c r="AK9" i="17"/>
  <c r="AA4" i="17"/>
  <c r="AQ9" i="17"/>
  <c r="AA3" i="17"/>
  <c r="M3" i="17"/>
  <c r="Y3" i="17"/>
  <c r="AE9" i="17"/>
  <c r="P3" i="17"/>
  <c r="Q3" i="17"/>
  <c r="G5" i="17"/>
  <c r="AN8" i="17"/>
  <c r="AT8" i="17"/>
  <c r="AI4" i="17"/>
  <c r="L4" i="17"/>
  <c r="Y4" i="17"/>
  <c r="N4" i="17"/>
  <c r="O6" i="17"/>
  <c r="X11" i="17"/>
  <c r="AP13" i="17"/>
  <c r="V15" i="17"/>
  <c r="Q11" i="17"/>
  <c r="AI13" i="17"/>
  <c r="N5" i="17"/>
  <c r="AR7" i="17"/>
  <c r="Z9" i="17"/>
  <c r="AR13" i="17"/>
  <c r="W6" i="17"/>
  <c r="AA11" i="17"/>
  <c r="AS13" i="17"/>
  <c r="U5" i="17"/>
  <c r="E8" i="17"/>
  <c r="AG9" i="17"/>
  <c r="AT13" i="17"/>
  <c r="AP6" i="17"/>
  <c r="AK11" i="17"/>
  <c r="I14" i="17"/>
  <c r="G6" i="17"/>
  <c r="S8" i="17"/>
  <c r="K10" i="17"/>
  <c r="AU14" i="17"/>
  <c r="C7" i="17"/>
  <c r="AV11" i="17"/>
  <c r="U14" i="17"/>
  <c r="Z6" i="17"/>
  <c r="AF8" i="17"/>
  <c r="C11" i="17"/>
  <c r="AM19" i="17"/>
  <c r="C10" i="17"/>
  <c r="V12" i="17"/>
  <c r="AN14" i="17"/>
  <c r="U6" i="17"/>
  <c r="AA8" i="17"/>
  <c r="W10" i="17"/>
  <c r="D18" i="17"/>
  <c r="M16" i="17"/>
  <c r="AO17" i="17"/>
  <c r="T22" i="17"/>
  <c r="AP15" i="17"/>
  <c r="X17" i="17"/>
  <c r="V21" i="17"/>
  <c r="D19" i="17"/>
  <c r="W21" i="17"/>
  <c r="AO23" i="17"/>
  <c r="AK15" i="17"/>
  <c r="Y17" i="17"/>
  <c r="AP21" i="17"/>
  <c r="AH18" i="17"/>
  <c r="N21" i="17"/>
  <c r="Z17" i="17"/>
  <c r="Z20" i="17"/>
  <c r="N17" i="17"/>
  <c r="Q20" i="17"/>
  <c r="J21" i="17"/>
  <c r="AD25" i="17"/>
  <c r="E36" i="17"/>
  <c r="T31" i="17"/>
  <c r="AE28" i="17"/>
  <c r="AJ25" i="17"/>
  <c r="U36" i="17"/>
  <c r="AN45" i="17"/>
  <c r="U34" i="17"/>
  <c r="S45" i="17"/>
  <c r="AJ44" i="17"/>
  <c r="AT42" i="17"/>
  <c r="C40" i="17"/>
  <c r="AV37" i="17"/>
  <c r="U39" i="17"/>
  <c r="I48" i="17"/>
  <c r="F10" i="17"/>
  <c r="AG12" i="17"/>
  <c r="I15" i="17"/>
  <c r="V5" i="17"/>
  <c r="AJ7" i="17"/>
  <c r="AN23" i="17"/>
  <c r="Q21" i="17"/>
  <c r="W40" i="17"/>
  <c r="N3" i="17"/>
  <c r="AD4" i="17"/>
  <c r="AB3" i="17"/>
  <c r="AC3" i="17"/>
  <c r="E3" i="17"/>
  <c r="AJ3" i="17"/>
  <c r="AQ10" i="17"/>
  <c r="AV4" i="17"/>
  <c r="X4" i="17"/>
  <c r="AK4" i="17"/>
  <c r="Z4" i="17"/>
  <c r="AA6" i="17"/>
  <c r="AG11" i="17"/>
  <c r="E14" i="17"/>
  <c r="AT15" i="17"/>
  <c r="Y11" i="17"/>
  <c r="AQ13" i="17"/>
  <c r="Z5" i="17"/>
  <c r="D8" i="17"/>
  <c r="AF9" i="17"/>
  <c r="Q14" i="17"/>
  <c r="AI6" i="17"/>
  <c r="AJ11" i="17"/>
  <c r="H14" i="17"/>
  <c r="AG5" i="17"/>
  <c r="L8" i="17"/>
  <c r="AM9" i="17"/>
  <c r="S14" i="17"/>
  <c r="I7" i="17"/>
  <c r="AU11" i="17"/>
  <c r="T14" i="17"/>
  <c r="S6" i="17"/>
  <c r="Y8" i="17"/>
  <c r="AC10" i="17"/>
  <c r="AH15" i="17"/>
  <c r="V7" i="17"/>
  <c r="K12" i="17"/>
  <c r="AD14" i="17"/>
  <c r="AL6" i="17"/>
  <c r="AL8" i="17"/>
  <c r="V11" i="17"/>
  <c r="K22" i="17"/>
  <c r="N10" i="17"/>
  <c r="AF12" i="17"/>
  <c r="D15" i="17"/>
  <c r="AG6" i="17"/>
  <c r="AG8" i="17"/>
  <c r="AO10" i="17"/>
  <c r="K20" i="17"/>
  <c r="T16" i="17"/>
  <c r="AV17" i="17"/>
  <c r="AM22" i="17"/>
  <c r="AV15" i="17"/>
  <c r="AD17" i="17"/>
  <c r="AN21" i="17"/>
  <c r="M19" i="17"/>
  <c r="AF21" i="17"/>
  <c r="G24" i="17"/>
  <c r="AQ15" i="17"/>
  <c r="AE17" i="17"/>
  <c r="N22" i="17"/>
  <c r="AP18" i="17"/>
  <c r="AP22" i="17"/>
  <c r="AF17" i="17"/>
  <c r="AI20" i="17"/>
  <c r="U17" i="17"/>
  <c r="AB22" i="17"/>
  <c r="S23" i="17"/>
  <c r="Z28" i="17"/>
  <c r="J25" i="17"/>
  <c r="AU34" i="17"/>
  <c r="AI31" i="17"/>
  <c r="AF28" i="17"/>
  <c r="AC27" i="17"/>
  <c r="F46" i="17"/>
  <c r="J36" i="17"/>
  <c r="T37" i="17"/>
  <c r="AK36" i="17"/>
  <c r="AR45" i="17"/>
  <c r="AV42" i="17"/>
  <c r="AU40" i="17"/>
  <c r="S42" i="17"/>
  <c r="AN48" i="17"/>
  <c r="V6" i="17"/>
  <c r="AI8" i="17"/>
  <c r="AT12" i="17"/>
  <c r="V13" i="17"/>
  <c r="D17" i="17"/>
  <c r="G25" i="17"/>
  <c r="D29" i="17"/>
  <c r="L38" i="17"/>
  <c r="AK3" i="17"/>
  <c r="C4" i="17"/>
  <c r="Z3" i="17"/>
  <c r="AP4" i="17"/>
  <c r="AN3" i="17"/>
  <c r="AO3" i="17"/>
  <c r="F3" i="17"/>
  <c r="O3" i="17"/>
  <c r="P13" i="17"/>
  <c r="AQ5" i="17"/>
  <c r="AJ4" i="17"/>
  <c r="D5" i="17"/>
  <c r="AL4" i="17"/>
  <c r="AM6" i="17"/>
  <c r="AP11" i="17"/>
  <c r="O14" i="17"/>
  <c r="M18" i="17"/>
  <c r="AI11" i="17"/>
  <c r="G14" i="17"/>
  <c r="AL5" i="17"/>
  <c r="K8" i="17"/>
  <c r="AL9" i="17"/>
  <c r="AI14" i="17"/>
  <c r="AU6" i="17"/>
  <c r="AS11" i="17"/>
  <c r="R14" i="17"/>
  <c r="AS5" i="17"/>
  <c r="R8" i="17"/>
  <c r="AT9" i="17"/>
  <c r="AK14" i="17"/>
  <c r="U7" i="17"/>
  <c r="I12" i="17"/>
  <c r="AB14" i="17"/>
  <c r="AE6" i="17"/>
  <c r="AE8" i="17"/>
  <c r="AU10" i="17"/>
  <c r="L16" i="17"/>
  <c r="AV9" i="17"/>
  <c r="U12" i="17"/>
  <c r="AM14" i="17"/>
  <c r="D7" i="17"/>
  <c r="AR8" i="17"/>
  <c r="AN11" i="17"/>
  <c r="J27" i="17"/>
  <c r="V10" i="17"/>
  <c r="AN12" i="17"/>
  <c r="P15" i="17"/>
  <c r="AS6" i="17"/>
  <c r="AM8" i="17"/>
  <c r="N11" i="17"/>
  <c r="AD22" i="17"/>
  <c r="Z16" i="17"/>
  <c r="U18" i="17"/>
  <c r="K23" i="17"/>
  <c r="H16" i="17"/>
  <c r="AJ17" i="17"/>
  <c r="L22" i="17"/>
  <c r="W19" i="17"/>
  <c r="AO21" i="17"/>
  <c r="AA24" i="17"/>
  <c r="C16" i="17"/>
  <c r="AK17" i="17"/>
  <c r="AG22" i="17"/>
  <c r="F19" i="17"/>
  <c r="F23" i="17"/>
  <c r="AL17" i="17"/>
  <c r="AR20" i="17"/>
  <c r="AA17" i="17"/>
  <c r="AJ22" i="17"/>
  <c r="AC23" i="17"/>
  <c r="AK28" i="17"/>
  <c r="T25" i="17"/>
  <c r="AK35" i="17"/>
  <c r="C32" i="17"/>
  <c r="AQ28" i="17"/>
  <c r="AM27" i="17"/>
  <c r="G36" i="17"/>
  <c r="Q36" i="17"/>
  <c r="Z37" i="17"/>
  <c r="AQ36" i="17"/>
  <c r="I46" i="17"/>
  <c r="L43" i="17"/>
  <c r="K41" i="17"/>
  <c r="AD42" i="17"/>
  <c r="AT48" i="17"/>
  <c r="AQ4" i="17"/>
  <c r="E15" i="17"/>
  <c r="AV6" i="17"/>
  <c r="AM10" i="17"/>
  <c r="AO12" i="17"/>
  <c r="Y33" i="17"/>
  <c r="I25" i="17"/>
  <c r="S34" i="17"/>
  <c r="P4" i="17"/>
  <c r="AL3" i="17"/>
  <c r="M5" i="17"/>
  <c r="G4" i="17"/>
  <c r="H4" i="17"/>
  <c r="R3" i="17"/>
  <c r="G3" i="17"/>
  <c r="O4" i="17"/>
  <c r="Y7" i="17"/>
  <c r="C5" i="17"/>
  <c r="J6" i="17"/>
  <c r="F5" i="17"/>
  <c r="E7" i="17"/>
  <c r="E12" i="17"/>
  <c r="X14" i="17"/>
  <c r="AD20" i="17"/>
  <c r="AQ11" i="17"/>
  <c r="P14" i="17"/>
  <c r="D6" i="17"/>
  <c r="Q8" i="17"/>
  <c r="Q10" i="17"/>
  <c r="H15" i="17"/>
  <c r="N7" i="17"/>
  <c r="H12" i="17"/>
  <c r="AA14" i="17"/>
  <c r="L6" i="17"/>
  <c r="X8" i="17"/>
  <c r="S10" i="17"/>
  <c r="AV18" i="17"/>
  <c r="AU9" i="17"/>
  <c r="T12" i="17"/>
  <c r="AL14" i="17"/>
  <c r="AQ6" i="17"/>
  <c r="AK8" i="17"/>
  <c r="T11" i="17"/>
  <c r="U19" i="17"/>
  <c r="L10" i="17"/>
  <c r="AD12" i="17"/>
  <c r="AV14" i="17"/>
  <c r="Q7" i="17"/>
  <c r="D9" i="17"/>
  <c r="M12" i="17"/>
  <c r="Q5" i="17"/>
  <c r="AF10" i="17"/>
  <c r="D13" i="17"/>
  <c r="AN15" i="17"/>
  <c r="L7" i="17"/>
  <c r="AS8" i="17"/>
  <c r="AF11" i="17"/>
  <c r="AU32" i="17"/>
  <c r="AF16" i="17"/>
  <c r="AM18" i="17"/>
  <c r="AD23" i="17"/>
  <c r="N16" i="17"/>
  <c r="AP17" i="17"/>
  <c r="AE22" i="17"/>
  <c r="AF19" i="17"/>
  <c r="D22" i="17"/>
  <c r="E25" i="17"/>
  <c r="I16" i="17"/>
  <c r="AQ17" i="17"/>
  <c r="E23" i="17"/>
  <c r="Y19" i="17"/>
  <c r="N23" i="17"/>
  <c r="AQ20" i="17"/>
  <c r="AI22" i="17"/>
  <c r="H20" i="17"/>
  <c r="AP31" i="17"/>
  <c r="AN24" i="17"/>
  <c r="AD31" i="17"/>
  <c r="R28" i="17"/>
  <c r="AG25" i="17"/>
  <c r="M36" i="17"/>
  <c r="D32" i="17"/>
  <c r="AJ30" i="17"/>
  <c r="H32" i="17"/>
  <c r="L39" i="17"/>
  <c r="S40" i="17"/>
  <c r="D39" i="17"/>
  <c r="P37" i="17"/>
  <c r="K46" i="17"/>
  <c r="J44" i="17"/>
  <c r="AB45" i="17"/>
  <c r="I5" i="17"/>
  <c r="Y9" i="17"/>
  <c r="R10" i="17"/>
  <c r="J9" i="17"/>
  <c r="AE13" i="17"/>
  <c r="M20" i="17"/>
  <c r="AN17" i="17"/>
  <c r="AM43" i="17"/>
  <c r="E4" i="17"/>
  <c r="AN6" i="17"/>
  <c r="S4" i="17"/>
  <c r="T4" i="17"/>
  <c r="AD3" i="17"/>
  <c r="AE3" i="17"/>
  <c r="AM3" i="17"/>
  <c r="F9" i="17"/>
  <c r="C6" i="17"/>
  <c r="AK7" i="17"/>
  <c r="P6" i="17"/>
  <c r="X7" i="17"/>
  <c r="O12" i="17"/>
  <c r="AG14" i="17"/>
  <c r="AV22" i="17"/>
  <c r="G12" i="17"/>
  <c r="Z14" i="17"/>
  <c r="Q6" i="17"/>
  <c r="W8" i="17"/>
  <c r="AI10" i="17"/>
  <c r="AD18" i="17"/>
  <c r="AS9" i="17"/>
  <c r="R12" i="17"/>
  <c r="AJ14" i="17"/>
  <c r="X6" i="17"/>
  <c r="AD8" i="17"/>
  <c r="AK10" i="17"/>
  <c r="T21" i="17"/>
  <c r="I10" i="17"/>
  <c r="AB12" i="17"/>
  <c r="AT14" i="17"/>
  <c r="J7" i="17"/>
  <c r="AQ8" i="17"/>
  <c r="AL11" i="17"/>
  <c r="AM21" i="17"/>
  <c r="U10" i="17"/>
  <c r="AM12" i="17"/>
  <c r="M15" i="17"/>
  <c r="AC7" i="17"/>
  <c r="K9" i="17"/>
  <c r="AE12" i="17"/>
  <c r="AC5" i="17"/>
  <c r="AN10" i="17"/>
  <c r="L13" i="17"/>
  <c r="C18" i="17"/>
  <c r="R7" i="17"/>
  <c r="E9" i="17"/>
  <c r="D12" i="17"/>
  <c r="J15" i="17"/>
  <c r="AL16" i="17"/>
  <c r="K19" i="17"/>
  <c r="T24" i="17"/>
  <c r="U16" i="17"/>
  <c r="L18" i="17"/>
  <c r="C23" i="17"/>
  <c r="AO19" i="17"/>
  <c r="M22" i="17"/>
  <c r="AD27" i="17"/>
  <c r="O16" i="17"/>
  <c r="N18" i="17"/>
  <c r="AP23" i="17"/>
  <c r="AG19" i="17"/>
  <c r="Y23" i="17"/>
  <c r="O21" i="17"/>
  <c r="AR22" i="17"/>
  <c r="AA20" i="17"/>
  <c r="AD35" i="17"/>
  <c r="AT24" i="17"/>
  <c r="AQ31" i="17"/>
  <c r="AB28" i="17"/>
  <c r="AQ25" i="17"/>
  <c r="C38" i="17"/>
  <c r="Q32" i="17"/>
  <c r="AV30" i="17"/>
  <c r="AS32" i="17"/>
  <c r="AH44" i="17"/>
  <c r="AD40" i="17"/>
  <c r="O39" i="17"/>
  <c r="V37" i="17"/>
  <c r="U46" i="17"/>
  <c r="T44" i="17"/>
  <c r="AM45" i="17"/>
  <c r="AB20" i="17"/>
  <c r="AT22" i="17"/>
  <c r="S16" i="17"/>
  <c r="AT17" i="17"/>
  <c r="AK22" i="17"/>
  <c r="AU18" i="17"/>
  <c r="S21" i="17"/>
  <c r="AL23" i="17"/>
  <c r="F25" i="17"/>
  <c r="N28" i="17"/>
  <c r="AA31" i="17"/>
  <c r="AB35" i="17"/>
  <c r="AN25" i="17"/>
  <c r="AU28" i="17"/>
  <c r="J32" i="17"/>
  <c r="S25" i="17"/>
  <c r="AA28" i="17"/>
  <c r="AR31" i="17"/>
  <c r="AP36" i="17"/>
  <c r="AE25" i="17"/>
  <c r="AL28" i="17"/>
  <c r="K32" i="17"/>
  <c r="K25" i="17"/>
  <c r="S28" i="17"/>
  <c r="AH31" i="17"/>
  <c r="AT23" i="17"/>
  <c r="H26" i="17"/>
  <c r="O29" i="17"/>
  <c r="AN32" i="17"/>
  <c r="AH25" i="17"/>
  <c r="AO28" i="17"/>
  <c r="O32" i="17"/>
  <c r="M24" i="17"/>
  <c r="AE26" i="17"/>
  <c r="AK29" i="17"/>
  <c r="T33" i="17"/>
  <c r="AT25" i="17"/>
  <c r="G29" i="17"/>
  <c r="AC32" i="17"/>
  <c r="Z25" i="17"/>
  <c r="AG28" i="17"/>
  <c r="E32" i="17"/>
  <c r="AE42" i="17"/>
  <c r="C28" i="17"/>
  <c r="N31" i="17"/>
  <c r="AA35" i="17"/>
  <c r="AS37" i="17"/>
  <c r="AT36" i="17"/>
  <c r="W31" i="17"/>
  <c r="O36" i="17"/>
  <c r="AJ33" i="17"/>
  <c r="AA34" i="17"/>
  <c r="W36" i="17"/>
  <c r="T34" i="17"/>
  <c r="AB34" i="17"/>
  <c r="X36" i="17"/>
  <c r="AC47" i="17"/>
  <c r="AO36" i="17"/>
  <c r="K39" i="17"/>
  <c r="T42" i="17"/>
  <c r="AC45" i="17"/>
  <c r="AF37" i="17"/>
  <c r="AO40" i="17"/>
  <c r="D44" i="17"/>
  <c r="AE47" i="17"/>
  <c r="AK41" i="17"/>
  <c r="AU44" i="17"/>
  <c r="C37" i="17"/>
  <c r="Y39" i="17"/>
  <c r="AH42" i="17"/>
  <c r="AQ45" i="17"/>
  <c r="AU39" i="17"/>
  <c r="J43" i="17"/>
  <c r="S46" i="17"/>
  <c r="AB37" i="17"/>
  <c r="AG40" i="17"/>
  <c r="AP43" i="17"/>
  <c r="F47" i="17"/>
  <c r="M40" i="17"/>
  <c r="V43" i="17"/>
  <c r="AE46" i="17"/>
  <c r="V38" i="17"/>
  <c r="AE41" i="17"/>
  <c r="AN44" i="17"/>
  <c r="W38" i="17"/>
  <c r="AF41" i="17"/>
  <c r="AO44" i="17"/>
  <c r="AD39" i="17"/>
  <c r="AM42" i="17"/>
  <c r="C46" i="17"/>
  <c r="AE39" i="17"/>
  <c r="AN42" i="17"/>
  <c r="D46" i="17"/>
  <c r="AM47" i="17"/>
  <c r="AB47" i="17"/>
  <c r="H48" i="17"/>
  <c r="O48" i="17"/>
  <c r="Q48" i="17"/>
  <c r="AJ20" i="17"/>
  <c r="H23" i="17"/>
  <c r="Y16" i="17"/>
  <c r="S18" i="17"/>
  <c r="I23" i="17"/>
  <c r="J19" i="17"/>
  <c r="AC21" i="17"/>
  <c r="C24" i="17"/>
  <c r="Q25" i="17"/>
  <c r="Y28" i="17"/>
  <c r="AO31" i="17"/>
  <c r="AT35" i="17"/>
  <c r="D26" i="17"/>
  <c r="K29" i="17"/>
  <c r="V32" i="17"/>
  <c r="AO25" i="17"/>
  <c r="AV28" i="17"/>
  <c r="W32" i="17"/>
  <c r="AS23" i="17"/>
  <c r="AP25" i="17"/>
  <c r="C29" i="17"/>
  <c r="X32" i="17"/>
  <c r="U25" i="17"/>
  <c r="AC28" i="17"/>
  <c r="AT31" i="17"/>
  <c r="F24" i="17"/>
  <c r="R26" i="17"/>
  <c r="Y29" i="17"/>
  <c r="F33" i="17"/>
  <c r="AR25" i="17"/>
  <c r="E29" i="17"/>
  <c r="AA32" i="17"/>
  <c r="S24" i="17"/>
  <c r="AO26" i="17"/>
  <c r="AU29" i="17"/>
  <c r="AF33" i="17"/>
  <c r="J26" i="17"/>
  <c r="Q29" i="17"/>
  <c r="AP32" i="17"/>
  <c r="AU25" i="17"/>
  <c r="H29" i="17"/>
  <c r="AD32" i="17"/>
  <c r="P25" i="17"/>
  <c r="X28" i="17"/>
  <c r="AN31" i="17"/>
  <c r="AS35" i="17"/>
  <c r="AG39" i="17"/>
  <c r="D38" i="17"/>
  <c r="N32" i="17"/>
  <c r="V36" i="17"/>
  <c r="Z34" i="17"/>
  <c r="AI34" i="17"/>
  <c r="AD36" i="17"/>
  <c r="K35" i="17"/>
  <c r="AJ34" i="17"/>
  <c r="AE36" i="17"/>
  <c r="K36" i="17"/>
  <c r="AU36" i="17"/>
  <c r="AF39" i="17"/>
  <c r="AO42" i="17"/>
  <c r="E46" i="17"/>
  <c r="AP37" i="17"/>
  <c r="E41" i="17"/>
  <c r="N44" i="17"/>
  <c r="E48" i="17"/>
  <c r="AV41" i="17"/>
  <c r="K45" i="17"/>
  <c r="I37" i="17"/>
  <c r="AI39" i="17"/>
  <c r="AS42" i="17"/>
  <c r="H46" i="17"/>
  <c r="L40" i="17"/>
  <c r="U43" i="17"/>
  <c r="AD46" i="17"/>
  <c r="AH37" i="17"/>
  <c r="AR40" i="17"/>
  <c r="G44" i="17"/>
  <c r="T47" i="17"/>
  <c r="X40" i="17"/>
  <c r="AG43" i="17"/>
  <c r="AP46" i="17"/>
  <c r="AF38" i="17"/>
  <c r="AP41" i="17"/>
  <c r="E45" i="17"/>
  <c r="AG38" i="17"/>
  <c r="AQ41" i="17"/>
  <c r="F45" i="17"/>
  <c r="AO39" i="17"/>
  <c r="D43" i="17"/>
  <c r="M46" i="17"/>
  <c r="AP39" i="17"/>
  <c r="E43" i="17"/>
  <c r="N46" i="17"/>
  <c r="AS47" i="17"/>
  <c r="AH47" i="17"/>
  <c r="N48" i="17"/>
  <c r="U48" i="17"/>
  <c r="W48" i="17"/>
  <c r="AR17" i="17"/>
  <c r="Y22" i="17"/>
  <c r="AI18" i="17"/>
  <c r="G21" i="17"/>
  <c r="Z23" i="17"/>
  <c r="E16" i="17"/>
  <c r="AG17" i="17"/>
  <c r="AJ21" i="17"/>
  <c r="AB18" i="17"/>
  <c r="AT20" i="17"/>
  <c r="R23" i="17"/>
  <c r="AE16" i="17"/>
  <c r="AK18" i="17"/>
  <c r="AB23" i="17"/>
  <c r="T19" i="17"/>
  <c r="AL21" i="17"/>
  <c r="AI26" i="17"/>
  <c r="AB25" i="17"/>
  <c r="AI28" i="17"/>
  <c r="G32" i="17"/>
  <c r="AA36" i="17"/>
  <c r="Y26" i="17"/>
  <c r="AF29" i="17"/>
  <c r="AI32" i="17"/>
  <c r="E26" i="17"/>
  <c r="L29" i="17"/>
  <c r="AJ32" i="17"/>
  <c r="E24" i="17"/>
  <c r="F26" i="17"/>
  <c r="M29" i="17"/>
  <c r="AK32" i="17"/>
  <c r="AF25" i="17"/>
  <c r="AM28" i="17"/>
  <c r="L32" i="17"/>
  <c r="L24" i="17"/>
  <c r="AC26" i="17"/>
  <c r="AI29" i="17"/>
  <c r="R33" i="17"/>
  <c r="S26" i="17"/>
  <c r="Z29" i="17"/>
  <c r="G33" i="17"/>
  <c r="Z24" i="17"/>
  <c r="P27" i="17"/>
  <c r="V30" i="17"/>
  <c r="AT33" i="17"/>
  <c r="AF26" i="17"/>
  <c r="AL29" i="17"/>
  <c r="U33" i="17"/>
  <c r="K26" i="17"/>
  <c r="R29" i="17"/>
  <c r="AQ32" i="17"/>
  <c r="AA25" i="17"/>
  <c r="AH28" i="17"/>
  <c r="F32" i="17"/>
  <c r="T45" i="17"/>
  <c r="U42" i="17"/>
  <c r="AB38" i="17"/>
  <c r="E33" i="17"/>
  <c r="AC36" i="17"/>
  <c r="Q35" i="17"/>
  <c r="AP34" i="17"/>
  <c r="AN36" i="17"/>
  <c r="AV35" i="17"/>
  <c r="AQ34" i="17"/>
  <c r="AN37" i="17"/>
  <c r="R36" i="17"/>
  <c r="G37" i="17"/>
  <c r="AQ39" i="17"/>
  <c r="F43" i="17"/>
  <c r="O46" i="17"/>
  <c r="Q38" i="17"/>
  <c r="Z41" i="17"/>
  <c r="AI44" i="17"/>
  <c r="N39" i="17"/>
  <c r="W42" i="17"/>
  <c r="AF45" i="17"/>
  <c r="O37" i="17"/>
  <c r="K40" i="17"/>
  <c r="T43" i="17"/>
  <c r="AC46" i="17"/>
  <c r="V40" i="17"/>
  <c r="AE43" i="17"/>
  <c r="AN46" i="17"/>
  <c r="AT37" i="17"/>
  <c r="I41" i="17"/>
  <c r="R44" i="17"/>
  <c r="AK47" i="17"/>
  <c r="AH40" i="17"/>
  <c r="AR43" i="17"/>
  <c r="G47" i="17"/>
  <c r="H39" i="17"/>
  <c r="Q42" i="17"/>
  <c r="Z45" i="17"/>
  <c r="AR38" i="17"/>
  <c r="G42" i="17"/>
  <c r="P45" i="17"/>
  <c r="F40" i="17"/>
  <c r="O43" i="17"/>
  <c r="X46" i="17"/>
  <c r="Q40" i="17"/>
  <c r="Z43" i="17"/>
  <c r="AI46" i="17"/>
  <c r="F48" i="17"/>
  <c r="AN47" i="17"/>
  <c r="T48" i="17"/>
  <c r="AA48" i="17"/>
  <c r="AC48" i="17"/>
  <c r="Y21" i="17"/>
  <c r="AQ23" i="17"/>
  <c r="W16" i="17"/>
  <c r="F18" i="17"/>
  <c r="AQ22" i="17"/>
  <c r="AR18" i="17"/>
  <c r="P21" i="17"/>
  <c r="AI23" i="17"/>
  <c r="K16" i="17"/>
  <c r="AM17" i="17"/>
  <c r="H22" i="17"/>
  <c r="AJ18" i="17"/>
  <c r="H21" i="17"/>
  <c r="AA23" i="17"/>
  <c r="AK16" i="17"/>
  <c r="I19" i="17"/>
  <c r="AV23" i="17"/>
  <c r="AC19" i="17"/>
  <c r="AU21" i="17"/>
  <c r="U29" i="17"/>
  <c r="AL25" i="17"/>
  <c r="AS28" i="17"/>
  <c r="S32" i="17"/>
  <c r="P24" i="17"/>
  <c r="AJ26" i="17"/>
  <c r="AP29" i="17"/>
  <c r="N33" i="17"/>
  <c r="O26" i="17"/>
  <c r="V29" i="17"/>
  <c r="AV32" i="17"/>
  <c r="K24" i="17"/>
  <c r="P26" i="17"/>
  <c r="W29" i="17"/>
  <c r="C33" i="17"/>
  <c r="G26" i="17"/>
  <c r="N29" i="17"/>
  <c r="AL32" i="17"/>
  <c r="R24" i="17"/>
  <c r="D27" i="17"/>
  <c r="J30" i="17"/>
  <c r="AR33" i="17"/>
  <c r="AD26" i="17"/>
  <c r="AJ29" i="17"/>
  <c r="S33" i="17"/>
  <c r="AF24" i="17"/>
  <c r="Z27" i="17"/>
  <c r="AG30" i="17"/>
  <c r="P34" i="17"/>
  <c r="AP26" i="17"/>
  <c r="AV29" i="17"/>
  <c r="AH33" i="17"/>
  <c r="U26" i="17"/>
  <c r="AB29" i="17"/>
  <c r="I33" i="17"/>
  <c r="AK25" i="17"/>
  <c r="AR28" i="17"/>
  <c r="R32" i="17"/>
  <c r="AS30" i="17"/>
  <c r="AM30" i="17"/>
  <c r="H40" i="17"/>
  <c r="AP33" i="17"/>
  <c r="AL36" i="17"/>
  <c r="H36" i="17"/>
  <c r="C35" i="17"/>
  <c r="F37" i="17"/>
  <c r="AM37" i="17"/>
  <c r="D35" i="17"/>
  <c r="R38" i="17"/>
  <c r="Y36" i="17"/>
  <c r="M37" i="17"/>
  <c r="G40" i="17"/>
  <c r="P43" i="17"/>
  <c r="Y46" i="17"/>
  <c r="AA38" i="17"/>
  <c r="AJ41" i="17"/>
  <c r="AT44" i="17"/>
  <c r="X39" i="17"/>
  <c r="AG42" i="17"/>
  <c r="AP45" i="17"/>
  <c r="U37" i="17"/>
  <c r="U40" i="17"/>
  <c r="AD43" i="17"/>
  <c r="AM46" i="17"/>
  <c r="AF40" i="17"/>
  <c r="AO43" i="17"/>
  <c r="E47" i="17"/>
  <c r="J38" i="17"/>
  <c r="S41" i="17"/>
  <c r="AB44" i="17"/>
  <c r="AI37" i="17"/>
  <c r="AS40" i="17"/>
  <c r="H44" i="17"/>
  <c r="AL47" i="17"/>
  <c r="R39" i="17"/>
  <c r="AA42" i="17"/>
  <c r="AJ45" i="17"/>
  <c r="I39" i="17"/>
  <c r="R42" i="17"/>
  <c r="AA45" i="17"/>
  <c r="P40" i="17"/>
  <c r="Y43" i="17"/>
  <c r="AH46" i="17"/>
  <c r="AA40" i="17"/>
  <c r="AJ43" i="17"/>
  <c r="AS46" i="17"/>
  <c r="L48" i="17"/>
  <c r="AT47" i="17"/>
  <c r="Z48" i="17"/>
  <c r="AG48" i="17"/>
  <c r="AI48" i="17"/>
  <c r="AB16" i="17"/>
  <c r="AG18" i="17"/>
  <c r="X23" i="17"/>
  <c r="N19" i="17"/>
  <c r="AG21" i="17"/>
  <c r="I24" i="17"/>
  <c r="AC16" i="17"/>
  <c r="Y18" i="17"/>
  <c r="O23" i="17"/>
  <c r="G19" i="17"/>
  <c r="Z21" i="17"/>
  <c r="AR23" i="17"/>
  <c r="R16" i="17"/>
  <c r="AS17" i="17"/>
  <c r="AA22" i="17"/>
  <c r="AT18" i="17"/>
  <c r="R21" i="17"/>
  <c r="AK23" i="17"/>
  <c r="AQ16" i="17"/>
  <c r="AB19" i="17"/>
  <c r="X26" i="17"/>
  <c r="AL19" i="17"/>
  <c r="J22" i="17"/>
  <c r="U32" i="17"/>
  <c r="M26" i="17"/>
  <c r="T29" i="17"/>
  <c r="AG32" i="17"/>
  <c r="V24" i="17"/>
  <c r="AT26" i="17"/>
  <c r="F30" i="17"/>
  <c r="Z33" i="17"/>
  <c r="AA26" i="17"/>
  <c r="AG29" i="17"/>
  <c r="O33" i="17"/>
  <c r="Q24" i="17"/>
  <c r="AL26" i="17"/>
  <c r="AR29" i="17"/>
  <c r="AB33" i="17"/>
  <c r="Q26" i="17"/>
  <c r="X29" i="17"/>
  <c r="D33" i="17"/>
  <c r="Y24" i="17"/>
  <c r="N27" i="17"/>
  <c r="T30" i="17"/>
  <c r="N34" i="17"/>
  <c r="AN26" i="17"/>
  <c r="AT29" i="17"/>
  <c r="AE33" i="17"/>
  <c r="AL24" i="17"/>
  <c r="AJ27" i="17"/>
  <c r="AR30" i="17"/>
  <c r="AG34" i="17"/>
  <c r="F27" i="17"/>
  <c r="L30" i="17"/>
  <c r="AU33" i="17"/>
  <c r="AG26" i="17"/>
  <c r="AM29" i="17"/>
  <c r="V33" i="17"/>
  <c r="AV25" i="17"/>
  <c r="I29" i="17"/>
  <c r="AE32" i="17"/>
  <c r="AJ31" i="17"/>
  <c r="AC31" i="17"/>
  <c r="AQ42" i="17"/>
  <c r="AF34" i="17"/>
  <c r="R37" i="17"/>
  <c r="AM36" i="17"/>
  <c r="J35" i="17"/>
  <c r="N38" i="17"/>
  <c r="P38" i="17"/>
  <c r="L35" i="17"/>
  <c r="AI41" i="17"/>
  <c r="AG36" i="17"/>
  <c r="S37" i="17"/>
  <c r="R40" i="17"/>
  <c r="AA43" i="17"/>
  <c r="AJ46" i="17"/>
  <c r="AK38" i="17"/>
  <c r="AU41" i="17"/>
  <c r="J45" i="17"/>
  <c r="AH39" i="17"/>
  <c r="AR42" i="17"/>
  <c r="G46" i="17"/>
  <c r="AA37" i="17"/>
  <c r="AE40" i="17"/>
  <c r="AN43" i="17"/>
  <c r="D47" i="17"/>
  <c r="H41" i="17"/>
  <c r="Q44" i="17"/>
  <c r="S47" i="17"/>
  <c r="T38" i="17"/>
  <c r="AC41" i="17"/>
  <c r="AL44" i="17"/>
  <c r="K38" i="17"/>
  <c r="T41" i="17"/>
  <c r="AC44" i="17"/>
  <c r="E37" i="17"/>
  <c r="AB39" i="17"/>
  <c r="AK42" i="17"/>
  <c r="AU45" i="17"/>
  <c r="S39" i="17"/>
  <c r="AB42" i="17"/>
  <c r="AK45" i="17"/>
  <c r="Z40" i="17"/>
  <c r="AI43" i="17"/>
  <c r="AR46" i="17"/>
  <c r="AK40" i="17"/>
  <c r="AU43" i="17"/>
  <c r="L47" i="17"/>
  <c r="R48" i="17"/>
  <c r="G48" i="17"/>
  <c r="AF48" i="17"/>
  <c r="AM48" i="17"/>
  <c r="AO48" i="17"/>
  <c r="AQ21" i="17"/>
  <c r="E28" i="17"/>
  <c r="AI16" i="17"/>
  <c r="AQ18" i="17"/>
  <c r="AH23" i="17"/>
  <c r="P19" i="17"/>
  <c r="AI21" i="17"/>
  <c r="J24" i="17"/>
  <c r="X16" i="17"/>
  <c r="H18" i="17"/>
  <c r="AS22" i="17"/>
  <c r="H19" i="17"/>
  <c r="AA21" i="17"/>
  <c r="AU23" i="17"/>
  <c r="C17" i="17"/>
  <c r="AT19" i="17"/>
  <c r="J29" i="17"/>
  <c r="AU19" i="17"/>
  <c r="S22" i="17"/>
  <c r="AF36" i="17"/>
  <c r="W26" i="17"/>
  <c r="AD29" i="17"/>
  <c r="AT32" i="17"/>
  <c r="AC24" i="17"/>
  <c r="K27" i="17"/>
  <c r="Q30" i="17"/>
  <c r="AM33" i="17"/>
  <c r="AK26" i="17"/>
  <c r="AQ29" i="17"/>
  <c r="AA33" i="17"/>
  <c r="W24" i="17"/>
  <c r="AV26" i="17"/>
  <c r="H30" i="17"/>
  <c r="AO33" i="17"/>
  <c r="AB26" i="17"/>
  <c r="AH29" i="17"/>
  <c r="P33" i="17"/>
  <c r="AE24" i="17"/>
  <c r="X27" i="17"/>
  <c r="AE30" i="17"/>
  <c r="AD34" i="17"/>
  <c r="E27" i="17"/>
  <c r="K30" i="17"/>
  <c r="O34" i="17"/>
  <c r="AR24" i="17"/>
  <c r="AU27" i="17"/>
  <c r="L31" i="17"/>
  <c r="F35" i="17"/>
  <c r="Q27" i="17"/>
  <c r="W30" i="17"/>
  <c r="Q34" i="17"/>
  <c r="AQ26" i="17"/>
  <c r="C30" i="17"/>
  <c r="AI33" i="17"/>
  <c r="L26" i="17"/>
  <c r="S29" i="17"/>
  <c r="AR32" i="17"/>
  <c r="Z32" i="17"/>
  <c r="T32" i="17"/>
  <c r="AD45" i="17"/>
  <c r="W35" i="17"/>
  <c r="I38" i="17"/>
  <c r="M38" i="17"/>
  <c r="R35" i="17"/>
  <c r="AV38" i="17"/>
  <c r="Y41" i="17"/>
  <c r="S35" i="17"/>
  <c r="X44" i="17"/>
  <c r="AQ37" i="17"/>
  <c r="Y37" i="17"/>
  <c r="AB40" i="17"/>
  <c r="AK43" i="17"/>
  <c r="AU46" i="17"/>
  <c r="C39" i="17"/>
  <c r="L42" i="17"/>
  <c r="U45" i="17"/>
  <c r="AT39" i="17"/>
  <c r="I43" i="17"/>
  <c r="R46" i="17"/>
  <c r="AG37" i="17"/>
  <c r="AQ40" i="17"/>
  <c r="F44" i="17"/>
  <c r="R47" i="17"/>
  <c r="R41" i="17"/>
  <c r="AA44" i="17"/>
  <c r="AI47" i="17"/>
  <c r="AP38" i="17"/>
  <c r="E42" i="17"/>
  <c r="N45" i="17"/>
  <c r="U38" i="17"/>
  <c r="AD41" i="17"/>
  <c r="AM44" i="17"/>
  <c r="K37" i="17"/>
  <c r="AN39" i="17"/>
  <c r="C43" i="17"/>
  <c r="L46" i="17"/>
  <c r="AC39" i="17"/>
  <c r="AL42" i="17"/>
  <c r="AV45" i="17"/>
  <c r="AV40" i="17"/>
  <c r="K44" i="17"/>
  <c r="K47" i="17"/>
  <c r="C41" i="17"/>
  <c r="L44" i="17"/>
  <c r="Z47" i="17"/>
  <c r="X48" i="17"/>
  <c r="M48" i="17"/>
  <c r="AL48" i="17"/>
  <c r="AS48" i="17"/>
  <c r="AU48" i="17"/>
  <c r="E22" i="17"/>
  <c r="AK30" i="17"/>
  <c r="AO16" i="17"/>
  <c r="O19" i="17"/>
  <c r="AG24" i="17"/>
  <c r="Z19" i="17"/>
  <c r="AR21" i="17"/>
  <c r="AM25" i="17"/>
  <c r="AD16" i="17"/>
  <c r="AA18" i="17"/>
  <c r="Q23" i="17"/>
  <c r="R19" i="17"/>
  <c r="AK21" i="17"/>
  <c r="N24" i="17"/>
  <c r="I17" i="17"/>
  <c r="R20" i="17"/>
  <c r="I32" i="17"/>
  <c r="J20" i="17"/>
  <c r="AC22" i="17"/>
  <c r="O24" i="17"/>
  <c r="AH26" i="17"/>
  <c r="AN29" i="17"/>
  <c r="L33" i="17"/>
  <c r="AI24" i="17"/>
  <c r="U27" i="17"/>
  <c r="AA30" i="17"/>
  <c r="G34" i="17"/>
  <c r="AU26" i="17"/>
  <c r="G30" i="17"/>
  <c r="AN33" i="17"/>
  <c r="AD24" i="17"/>
  <c r="L27" i="17"/>
  <c r="R30" i="17"/>
  <c r="J34" i="17"/>
  <c r="AM26" i="17"/>
  <c r="AS29" i="17"/>
  <c r="AD33" i="17"/>
  <c r="AK24" i="17"/>
  <c r="AI27" i="17"/>
  <c r="AQ30" i="17"/>
  <c r="AV34" i="17"/>
  <c r="O27" i="17"/>
  <c r="U30" i="17"/>
  <c r="AE34" i="17"/>
  <c r="D25" i="17"/>
  <c r="K28" i="17"/>
  <c r="X31" i="17"/>
  <c r="V35" i="17"/>
  <c r="AA27" i="17"/>
  <c r="AH30" i="17"/>
  <c r="G35" i="17"/>
  <c r="G27" i="17"/>
  <c r="M30" i="17"/>
  <c r="C34" i="17"/>
  <c r="V26" i="17"/>
  <c r="AC29" i="17"/>
  <c r="J33" i="17"/>
  <c r="Q33" i="17"/>
  <c r="K33" i="17"/>
  <c r="AB36" i="17"/>
  <c r="N36" i="17"/>
  <c r="AM38" i="17"/>
  <c r="AS38" i="17"/>
  <c r="Y35" i="17"/>
  <c r="O41" i="17"/>
  <c r="M44" i="17"/>
  <c r="Z35" i="17"/>
  <c r="N47" i="17"/>
  <c r="X38" i="17"/>
  <c r="AE37" i="17"/>
  <c r="AL40" i="17"/>
  <c r="AV43" i="17"/>
  <c r="M47" i="17"/>
  <c r="M39" i="17"/>
  <c r="V42" i="17"/>
  <c r="AE45" i="17"/>
  <c r="J40" i="17"/>
  <c r="S43" i="17"/>
  <c r="AB46" i="17"/>
  <c r="AR37" i="17"/>
  <c r="G41" i="17"/>
  <c r="P44" i="17"/>
  <c r="J48" i="17"/>
  <c r="AB41" i="17"/>
  <c r="AK44" i="17"/>
  <c r="K48" i="17"/>
  <c r="F39" i="17"/>
  <c r="O42" i="17"/>
  <c r="X45" i="17"/>
  <c r="AE38" i="17"/>
  <c r="AN41" i="17"/>
  <c r="D45" i="17"/>
  <c r="Q37" i="17"/>
  <c r="D40" i="17"/>
  <c r="M43" i="17"/>
  <c r="V46" i="17"/>
  <c r="E40" i="17"/>
  <c r="N43" i="17"/>
  <c r="W46" i="17"/>
  <c r="L41" i="17"/>
  <c r="U44" i="17"/>
  <c r="Y47" i="17"/>
  <c r="M41" i="17"/>
  <c r="V44" i="17"/>
  <c r="AR47" i="17"/>
  <c r="AD48" i="17"/>
  <c r="S48" i="17"/>
  <c r="AR48" i="17"/>
  <c r="P48" i="17"/>
  <c r="O22" i="17"/>
  <c r="T15" i="17"/>
  <c r="AU16" i="17"/>
  <c r="AH19" i="17"/>
  <c r="AC25" i="17"/>
  <c r="AI19" i="17"/>
  <c r="G22" i="17"/>
  <c r="P31" i="17"/>
  <c r="AJ16" i="17"/>
  <c r="AS18" i="17"/>
  <c r="AJ23" i="17"/>
  <c r="AA19" i="17"/>
  <c r="AS21" i="17"/>
  <c r="AM24" i="17"/>
  <c r="O17" i="17"/>
  <c r="AK20" i="17"/>
  <c r="AU17" i="17"/>
  <c r="S20" i="17"/>
  <c r="AL22" i="17"/>
  <c r="U24" i="17"/>
  <c r="AS26" i="17"/>
  <c r="E30" i="17"/>
  <c r="X33" i="17"/>
  <c r="AO24" i="17"/>
  <c r="AE27" i="17"/>
  <c r="AL30" i="17"/>
  <c r="X34" i="17"/>
  <c r="V27" i="17"/>
  <c r="AB30" i="17"/>
  <c r="I34" i="17"/>
  <c r="AJ24" i="17"/>
  <c r="W27" i="17"/>
  <c r="AC30" i="17"/>
  <c r="AT34" i="17"/>
  <c r="C27" i="17"/>
  <c r="I30" i="17"/>
  <c r="AQ33" i="17"/>
  <c r="AQ24" i="17"/>
  <c r="AS27" i="17"/>
  <c r="I31" i="17"/>
  <c r="T35" i="17"/>
  <c r="Y27" i="17"/>
  <c r="AF30" i="17"/>
  <c r="E35" i="17"/>
  <c r="M25" i="17"/>
  <c r="U28" i="17"/>
  <c r="AK31" i="17"/>
  <c r="AP35" i="17"/>
  <c r="AK27" i="17"/>
  <c r="AT30" i="17"/>
  <c r="X35" i="17"/>
  <c r="AB27" i="17"/>
  <c r="AI30" i="17"/>
  <c r="R34" i="17"/>
  <c r="AR26" i="17"/>
  <c r="D30" i="17"/>
  <c r="W33" i="17"/>
  <c r="H34" i="17"/>
  <c r="AV33" i="17"/>
  <c r="AD37" i="17"/>
  <c r="G38" i="17"/>
  <c r="AM40" i="17"/>
  <c r="D41" i="17"/>
  <c r="AF35" i="17"/>
  <c r="C44" i="17"/>
  <c r="AV46" i="17"/>
  <c r="AG35" i="17"/>
  <c r="X37" i="17"/>
  <c r="V39" i="17"/>
  <c r="E38" i="17"/>
  <c r="N41" i="17"/>
  <c r="W44" i="17"/>
  <c r="AV36" i="17"/>
  <c r="W39" i="17"/>
  <c r="AF42" i="17"/>
  <c r="AO45" i="17"/>
  <c r="T40" i="17"/>
  <c r="AC43" i="17"/>
  <c r="AL46" i="17"/>
  <c r="H38" i="17"/>
  <c r="Q41" i="17"/>
  <c r="Z44" i="17"/>
  <c r="AD38" i="17"/>
  <c r="AM41" i="17"/>
  <c r="C45" i="17"/>
  <c r="AR36" i="17"/>
  <c r="P39" i="17"/>
  <c r="Y42" i="17"/>
  <c r="AH45" i="17"/>
  <c r="AQ38" i="17"/>
  <c r="F42" i="17"/>
  <c r="O45" i="17"/>
  <c r="W37" i="17"/>
  <c r="N40" i="17"/>
  <c r="W43" i="17"/>
  <c r="AF46" i="17"/>
  <c r="O40" i="17"/>
  <c r="X43" i="17"/>
  <c r="AG46" i="17"/>
  <c r="V41" i="17"/>
  <c r="AE44" i="17"/>
  <c r="AQ47" i="17"/>
  <c r="W41" i="17"/>
  <c r="AF44" i="17"/>
  <c r="I47" i="17"/>
  <c r="AJ48" i="17"/>
  <c r="Y48" i="17"/>
  <c r="AD47" i="17"/>
  <c r="V48" i="17"/>
  <c r="X22" i="17"/>
  <c r="Z15" i="17"/>
  <c r="G17" i="17"/>
  <c r="F20" i="17"/>
  <c r="O28" i="17"/>
  <c r="AR19" i="17"/>
  <c r="P22" i="17"/>
  <c r="AO34" i="17"/>
  <c r="AP16" i="17"/>
  <c r="Q19" i="17"/>
  <c r="C26" i="17"/>
  <c r="AK19" i="17"/>
  <c r="I22" i="17"/>
  <c r="N26" i="17"/>
  <c r="V17" i="17"/>
  <c r="I21" i="17"/>
  <c r="J18" i="17"/>
  <c r="AC20" i="17"/>
  <c r="AU22" i="17"/>
  <c r="AB24" i="17"/>
  <c r="I27" i="17"/>
  <c r="O30" i="17"/>
  <c r="AL33" i="17"/>
  <c r="AU24" i="17"/>
  <c r="F28" i="17"/>
  <c r="E31" i="17"/>
  <c r="N35" i="17"/>
  <c r="AF27" i="17"/>
  <c r="AN30" i="17"/>
  <c r="Y34" i="17"/>
  <c r="AP24" i="17"/>
  <c r="AG27" i="17"/>
  <c r="AO30" i="17"/>
  <c r="P35" i="17"/>
  <c r="M27" i="17"/>
  <c r="S30" i="17"/>
  <c r="K34" i="17"/>
  <c r="C25" i="17"/>
  <c r="I28" i="17"/>
  <c r="U31" i="17"/>
  <c r="AL35" i="17"/>
  <c r="AT27" i="17"/>
  <c r="J31" i="17"/>
  <c r="U35" i="17"/>
  <c r="AI25" i="17"/>
  <c r="AP28" i="17"/>
  <c r="P32" i="17"/>
  <c r="Z38" i="17"/>
  <c r="L28" i="17"/>
  <c r="Y31" i="17"/>
  <c r="AQ35" i="17"/>
  <c r="AL27" i="17"/>
  <c r="AU30" i="17"/>
  <c r="AK34" i="17"/>
  <c r="H27" i="17"/>
  <c r="N30" i="17"/>
  <c r="AK33" i="17"/>
  <c r="AS34" i="17"/>
  <c r="AM34" i="17"/>
  <c r="F38" i="17"/>
  <c r="AC40" i="17"/>
  <c r="P46" i="17"/>
  <c r="AL43" i="17"/>
  <c r="AN35" i="17"/>
  <c r="K31" i="17"/>
  <c r="AS33" i="17"/>
  <c r="AO35" i="17"/>
  <c r="AO37" i="17"/>
  <c r="K42" i="17"/>
  <c r="O38" i="17"/>
  <c r="X41" i="17"/>
  <c r="AG44" i="17"/>
  <c r="H37" i="17"/>
  <c r="AS39" i="17"/>
  <c r="H43" i="17"/>
  <c r="Q46" i="17"/>
  <c r="AP40" i="17"/>
  <c r="E44" i="17"/>
  <c r="Q47" i="17"/>
  <c r="AC38" i="17"/>
  <c r="AL41" i="17"/>
  <c r="AV44" i="17"/>
  <c r="AO38" i="17"/>
  <c r="D42" i="17"/>
  <c r="M45" i="17"/>
  <c r="D37" i="17"/>
  <c r="AA39" i="17"/>
  <c r="AJ42" i="17"/>
  <c r="AT45" i="17"/>
  <c r="G39" i="17"/>
  <c r="P42" i="17"/>
  <c r="Y45" i="17"/>
  <c r="AC37" i="17"/>
  <c r="AI40" i="17"/>
  <c r="AS43" i="17"/>
  <c r="H47" i="17"/>
  <c r="Y40" i="17"/>
  <c r="AH43" i="17"/>
  <c r="AQ46" i="17"/>
  <c r="AG41" i="17"/>
  <c r="AP44" i="17"/>
  <c r="AI38" i="17"/>
  <c r="AS41" i="17"/>
  <c r="H45" i="17"/>
  <c r="O47" i="17"/>
  <c r="AP48" i="17"/>
  <c r="AE48" i="17"/>
  <c r="AJ47" i="17"/>
  <c r="AB48" i="17"/>
  <c r="AH22" i="17"/>
  <c r="AF15" i="17"/>
  <c r="M17" i="17"/>
  <c r="Y20" i="17"/>
  <c r="D31" i="17"/>
  <c r="G20" i="17"/>
  <c r="Z22" i="17"/>
  <c r="U15" i="17"/>
  <c r="AV16" i="17"/>
  <c r="AJ19" i="17"/>
  <c r="AJ28" i="17"/>
  <c r="AS19" i="17"/>
  <c r="Q22" i="17"/>
  <c r="AT28" i="17"/>
  <c r="AB17" i="17"/>
  <c r="AB21" i="17"/>
  <c r="T18" i="17"/>
  <c r="AL20" i="17"/>
  <c r="J23" i="17"/>
  <c r="AH24" i="17"/>
  <c r="S27" i="17"/>
  <c r="Y30" i="17"/>
  <c r="E34" i="17"/>
  <c r="H25" i="17"/>
  <c r="P28" i="17"/>
  <c r="R31" i="17"/>
  <c r="AE35" i="17"/>
  <c r="AP27" i="17"/>
  <c r="F31" i="17"/>
  <c r="AR34" i="17"/>
  <c r="AV24" i="17"/>
  <c r="AQ27" i="17"/>
  <c r="G31" i="17"/>
  <c r="AH35" i="17"/>
  <c r="AH27" i="17"/>
  <c r="AP30" i="17"/>
  <c r="AC34" i="17"/>
  <c r="V25" i="17"/>
  <c r="AD28" i="17"/>
  <c r="AU31" i="17"/>
  <c r="L36" i="17"/>
  <c r="J28" i="17"/>
  <c r="V31" i="17"/>
  <c r="AM35" i="17"/>
  <c r="AS25" i="17"/>
  <c r="F29" i="17"/>
  <c r="AB32" i="17"/>
  <c r="N25" i="17"/>
  <c r="V28" i="17"/>
  <c r="AL31" i="17"/>
  <c r="S36" i="17"/>
  <c r="AV27" i="17"/>
  <c r="M31" i="17"/>
  <c r="H35" i="17"/>
  <c r="R27" i="17"/>
  <c r="X30" i="17"/>
  <c r="D34" i="17"/>
  <c r="AJ35" i="17"/>
  <c r="AC35" i="17"/>
  <c r="AH38" i="17"/>
  <c r="Q43" i="17"/>
  <c r="Q31" i="17"/>
  <c r="Z46" i="17"/>
  <c r="AU35" i="17"/>
  <c r="AV31" i="17"/>
  <c r="F34" i="17"/>
  <c r="C36" i="17"/>
  <c r="S38" i="17"/>
  <c r="AS44" i="17"/>
  <c r="Y38" i="17"/>
  <c r="AH41" i="17"/>
  <c r="AQ44" i="17"/>
  <c r="N37" i="17"/>
  <c r="I40" i="17"/>
  <c r="R43" i="17"/>
  <c r="AA46" i="17"/>
  <c r="F41" i="17"/>
  <c r="O44" i="17"/>
  <c r="AF47" i="17"/>
  <c r="AN38" i="17"/>
  <c r="C42" i="17"/>
  <c r="L45" i="17"/>
  <c r="E39" i="17"/>
  <c r="N42" i="17"/>
  <c r="W45" i="17"/>
  <c r="J37" i="17"/>
  <c r="AK39" i="17"/>
  <c r="AU42" i="17"/>
  <c r="J46" i="17"/>
  <c r="Q39" i="17"/>
  <c r="Z42" i="17"/>
  <c r="AI45" i="17"/>
  <c r="AJ37" i="17"/>
  <c r="AT40" i="17"/>
  <c r="I44" i="17"/>
  <c r="W47" i="17"/>
  <c r="AJ40" i="17"/>
  <c r="AT43" i="17"/>
  <c r="X47" i="17"/>
  <c r="AR41" i="17"/>
  <c r="G45" i="17"/>
  <c r="AT38" i="17"/>
  <c r="I42" i="17"/>
  <c r="R45" i="17"/>
  <c r="U47" i="17"/>
  <c r="J47" i="17"/>
  <c r="AK48" i="17"/>
  <c r="AP47" i="17"/>
  <c r="AH48" i="17"/>
  <c r="C11" i="19" a="1"/>
  <c r="C13" i="19" a="1"/>
  <c r="C15" i="19" a="1"/>
  <c r="C17" i="19" a="1"/>
  <c r="E3" i="19" a="1"/>
  <c r="Q3" i="19" a="1"/>
  <c r="K3" i="19" a="1"/>
  <c r="C5" i="19" a="1"/>
  <c r="L3" i="19" a="1"/>
  <c r="R3" i="19" a="1"/>
  <c r="M3" i="19" a="1"/>
  <c r="C6" i="19" a="1"/>
  <c r="C10" i="19" a="1"/>
  <c r="C18" i="19" a="1"/>
  <c r="J3" i="19" a="1"/>
  <c r="C4" i="19" a="1"/>
  <c r="C8" i="19" a="1"/>
  <c r="C12" i="19" a="1"/>
  <c r="D3" i="19" a="1"/>
  <c r="C7" i="19" a="1"/>
  <c r="F3" i="19" a="1"/>
  <c r="H3" i="19" a="1"/>
  <c r="G3" i="19" a="1"/>
  <c r="O3" i="19" a="1"/>
  <c r="O3" i="19" l="1"/>
  <c r="G3" i="19"/>
  <c r="H3" i="19"/>
  <c r="F3" i="19"/>
  <c r="C7" i="19"/>
  <c r="D3" i="19"/>
  <c r="C12" i="19"/>
  <c r="C8" i="19"/>
  <c r="C4" i="19"/>
  <c r="J3" i="19"/>
  <c r="C18" i="19"/>
  <c r="C10" i="19"/>
  <c r="C6" i="19"/>
  <c r="M3" i="19"/>
  <c r="R3" i="19"/>
  <c r="L3" i="19"/>
  <c r="C5" i="19"/>
  <c r="K3" i="19"/>
  <c r="Q3" i="19"/>
  <c r="E3" i="19"/>
  <c r="C17" i="19"/>
  <c r="C15" i="19"/>
  <c r="C13" i="19"/>
  <c r="C11" i="19"/>
  <c r="W5" i="19" a="1"/>
  <c r="W5" i="19" s="1"/>
  <c r="Y6" i="19" a="1"/>
  <c r="Y6" i="19" s="1"/>
  <c r="X5" i="19" a="1"/>
  <c r="X5" i="19" s="1"/>
  <c r="V6" i="19" a="1"/>
  <c r="V6" i="19" s="1"/>
  <c r="Y5" i="19" a="1"/>
  <c r="Y5" i="19" s="1"/>
  <c r="V4" i="19" a="1"/>
  <c r="V4" i="19" s="1"/>
  <c r="V5" i="19" a="1"/>
  <c r="V5" i="19" s="1"/>
  <c r="V3" i="19" a="1"/>
  <c r="V3" i="19" s="1"/>
  <c r="W3" i="19" a="1"/>
  <c r="W3" i="19" s="1"/>
  <c r="X3" i="19" a="1"/>
  <c r="X3" i="19" s="1"/>
  <c r="Y3" i="19" a="1"/>
  <c r="Y3" i="19" s="1"/>
  <c r="W4" i="19" a="1"/>
  <c r="W4" i="19" s="1"/>
  <c r="X4" i="19" a="1"/>
  <c r="X4" i="19" s="1"/>
  <c r="Y4" i="19" a="1"/>
  <c r="Y4" i="19" s="1"/>
  <c r="W6" i="19" a="1"/>
  <c r="W6" i="19" s="1"/>
  <c r="X6" i="19" a="1"/>
  <c r="X6" i="19" s="1"/>
  <c r="AD9" i="19" a="1"/>
  <c r="AD9" i="19" s="1"/>
  <c r="AA7" i="19" a="1"/>
  <c r="AA7" i="19" s="1"/>
  <c r="AA10" i="19" a="1"/>
  <c r="AA10" i="19" s="1"/>
  <c r="AB10" i="19" a="1"/>
  <c r="AB10" i="19" s="1"/>
  <c r="AB7" i="19" a="1"/>
  <c r="AB7" i="19" s="1"/>
  <c r="AD7" i="19" a="1"/>
  <c r="AD7" i="19" s="1"/>
  <c r="Z7" i="19" a="1"/>
  <c r="Z7" i="19" s="1"/>
  <c r="AD10" i="19" a="1"/>
  <c r="AD10" i="19" s="1"/>
  <c r="AA8" i="19" a="1"/>
  <c r="AA8" i="19" s="1"/>
  <c r="AA11" i="19" a="1"/>
  <c r="AA11" i="19" s="1"/>
  <c r="AB8" i="19" a="1"/>
  <c r="AB8" i="19" s="1"/>
  <c r="AB11" i="19" a="1"/>
  <c r="AB11" i="19" s="1"/>
  <c r="AD11" i="19" a="1"/>
  <c r="AD11" i="19" s="1"/>
  <c r="AD8" i="19" a="1"/>
  <c r="AD8" i="19" s="1"/>
  <c r="AA9" i="19" a="1"/>
  <c r="AA9" i="19" s="1"/>
  <c r="Z11" i="19" a="1"/>
  <c r="Z11" i="19" s="1"/>
  <c r="AB9" i="19" a="1"/>
  <c r="AB9" i="19" s="1"/>
  <c r="Z10" i="19" a="1"/>
  <c r="Z10" i="19" s="1"/>
  <c r="Z9" i="19" a="1"/>
  <c r="Z9" i="19" s="1"/>
  <c r="Z8" i="19" a="1"/>
  <c r="Z8" i="19" s="1"/>
  <c r="D1" i="19" l="1"/>
  <c r="N8" i="18"/>
  <c r="N7" i="18"/>
  <c r="N6" i="18"/>
  <c r="N5" i="18"/>
  <c r="N3" i="19" a="1"/>
  <c r="C14" i="19" a="1"/>
  <c r="F14" i="19" a="1"/>
  <c r="L14" i="19" a="1"/>
  <c r="N4" i="19" a="1"/>
  <c r="N8" i="19" a="1"/>
  <c r="N12" i="19" a="1"/>
  <c r="G14" i="19" a="1"/>
  <c r="N6" i="19" a="1"/>
  <c r="N10" i="19" a="1"/>
  <c r="M14" i="19" a="1"/>
  <c r="H14" i="19" a="1"/>
  <c r="N18" i="19" a="1"/>
  <c r="O14" i="19" a="1"/>
  <c r="N5" i="19" a="1"/>
  <c r="N13" i="19" a="1"/>
  <c r="J14" i="19" a="1"/>
  <c r="N7" i="19" a="1"/>
  <c r="N11" i="19" a="1"/>
  <c r="D14" i="19" a="1"/>
  <c r="Q14" i="19" a="1"/>
  <c r="K14" i="19" a="1"/>
  <c r="N15" i="19" a="1"/>
  <c r="E14" i="19" a="1"/>
  <c r="R14" i="19" a="1"/>
  <c r="N17" i="19" a="1"/>
  <c r="P3" i="19" a="1"/>
  <c r="P11" i="19" a="1"/>
  <c r="P13" i="19" a="1"/>
  <c r="P15" i="19" a="1"/>
  <c r="F16" i="19" a="1"/>
  <c r="L16" i="19" a="1"/>
  <c r="P5" i="19" a="1"/>
  <c r="G16" i="19" a="1"/>
  <c r="M16" i="19" a="1"/>
  <c r="P17" i="19" a="1"/>
  <c r="P7" i="19" a="1"/>
  <c r="H16" i="19" a="1"/>
  <c r="N16" i="19" a="1"/>
  <c r="P6" i="19" a="1"/>
  <c r="P10" i="19" a="1"/>
  <c r="P14" i="19" a="1"/>
  <c r="I16" i="19" a="1"/>
  <c r="O16" i="19" a="1"/>
  <c r="P4" i="19" a="1"/>
  <c r="P8" i="19" a="1"/>
  <c r="P12" i="19" a="1"/>
  <c r="C16" i="19" a="1"/>
  <c r="D16" i="19" a="1"/>
  <c r="J16" i="19" a="1"/>
  <c r="Q16" i="19" a="1"/>
  <c r="P18" i="19" a="1"/>
  <c r="K16" i="19" a="1"/>
  <c r="R16" i="19" a="1"/>
  <c r="E16" i="19" a="1"/>
  <c r="I3" i="19" a="1"/>
  <c r="C9" i="19" a="1"/>
  <c r="J9" i="19" a="1"/>
  <c r="P9" i="19" a="1"/>
  <c r="I11" i="19" a="1"/>
  <c r="I13" i="19" a="1"/>
  <c r="I15" i="19" a="1"/>
  <c r="I17" i="19" a="1"/>
  <c r="K9" i="19" a="1"/>
  <c r="D9" i="19" a="1"/>
  <c r="Q9" i="19" a="1"/>
  <c r="I4" i="19" a="1"/>
  <c r="I6" i="19" a="1"/>
  <c r="L9" i="19" a="1"/>
  <c r="I8" i="19" a="1"/>
  <c r="E9" i="19" a="1"/>
  <c r="R9" i="19" a="1"/>
  <c r="F9" i="19" a="1"/>
  <c r="I12" i="19" a="1"/>
  <c r="I18" i="19" a="1"/>
  <c r="M9" i="19" a="1"/>
  <c r="I10" i="19" a="1"/>
  <c r="I14" i="19" a="1"/>
  <c r="N9" i="19" a="1"/>
  <c r="G9" i="19" a="1"/>
  <c r="I7" i="19" a="1"/>
  <c r="O9" i="19" a="1"/>
  <c r="I5" i="19" a="1"/>
  <c r="H9" i="19" a="1"/>
  <c r="N17" i="19" l="1"/>
  <c r="R14" i="19"/>
  <c r="E14" i="19"/>
  <c r="N15" i="19"/>
  <c r="K14" i="19"/>
  <c r="Q14" i="19"/>
  <c r="D14" i="19"/>
  <c r="N11" i="19"/>
  <c r="N7" i="19"/>
  <c r="J14" i="19"/>
  <c r="N13" i="19"/>
  <c r="N5" i="19"/>
  <c r="O14" i="19"/>
  <c r="N18" i="19"/>
  <c r="H14" i="19"/>
  <c r="M14" i="19"/>
  <c r="N10" i="19"/>
  <c r="N6" i="19"/>
  <c r="G14" i="19"/>
  <c r="N12" i="19"/>
  <c r="N8" i="19"/>
  <c r="N4" i="19"/>
  <c r="L14" i="19"/>
  <c r="F14" i="19"/>
  <c r="C14" i="19"/>
  <c r="N3" i="19"/>
  <c r="H9" i="19"/>
  <c r="I5" i="19"/>
  <c r="O9" i="19"/>
  <c r="I7" i="19"/>
  <c r="G9" i="19"/>
  <c r="N9" i="19"/>
  <c r="I14" i="19"/>
  <c r="I10" i="19"/>
  <c r="M9" i="19"/>
  <c r="I18" i="19"/>
  <c r="I12" i="19"/>
  <c r="F9" i="19"/>
  <c r="R9" i="19"/>
  <c r="E9" i="19"/>
  <c r="I8" i="19"/>
  <c r="L9" i="19"/>
  <c r="I6" i="19"/>
  <c r="I4" i="19"/>
  <c r="Q9" i="19"/>
  <c r="D9" i="19"/>
  <c r="K9" i="19"/>
  <c r="I17" i="19"/>
  <c r="I15" i="19"/>
  <c r="I13" i="19"/>
  <c r="I11" i="19"/>
  <c r="P9" i="19"/>
  <c r="J9" i="19"/>
  <c r="C9" i="19"/>
  <c r="I3" i="19"/>
  <c r="E16" i="19"/>
  <c r="R16" i="19"/>
  <c r="K16" i="19"/>
  <c r="P18" i="19"/>
  <c r="Q16" i="19"/>
  <c r="J16" i="19"/>
  <c r="D16" i="19"/>
  <c r="C16" i="19"/>
  <c r="P12" i="19"/>
  <c r="P8" i="19"/>
  <c r="P4" i="19"/>
  <c r="O16" i="19"/>
  <c r="I16" i="19"/>
  <c r="P14" i="19"/>
  <c r="P10" i="19"/>
  <c r="P6" i="19"/>
  <c r="N16" i="19"/>
  <c r="H16" i="19"/>
  <c r="P7" i="19"/>
  <c r="P17" i="19"/>
  <c r="M16" i="19"/>
  <c r="G16" i="19"/>
  <c r="P5" i="19"/>
  <c r="L16" i="19"/>
  <c r="F16" i="19"/>
  <c r="P15" i="19"/>
  <c r="P13" i="19"/>
  <c r="P11" i="19"/>
  <c r="P3" i="19"/>
  <c r="AC10" i="19" a="1"/>
  <c r="AC10" i="19" s="1"/>
  <c r="AC7" i="19" a="1"/>
  <c r="AC7" i="19" s="1"/>
  <c r="AC8" i="19" a="1"/>
  <c r="AC8" i="19" s="1"/>
  <c r="AC11" i="19" a="1"/>
  <c r="AC11" i="19" s="1"/>
  <c r="AC9" i="19" a="1"/>
  <c r="AC9" i="19" s="1"/>
  <c r="BJ5" i="17" a="1"/>
  <c r="BJ5" i="17" s="1"/>
  <c r="BI5" i="17" a="1"/>
  <c r="BI5" i="17" s="1"/>
  <c r="BH5" i="17" a="1"/>
  <c r="BH5" i="17" s="1"/>
  <c r="BG5" i="17" a="1"/>
  <c r="BG5" i="17" s="1"/>
  <c r="BF5" i="17" a="1"/>
  <c r="BF5" i="17" s="1"/>
  <c r="BE5" i="17" a="1"/>
  <c r="BE5" i="17" s="1"/>
  <c r="BD5" i="17" a="1"/>
  <c r="BD5" i="17" s="1"/>
  <c r="BC5" i="17" a="1"/>
  <c r="BC5" i="17" s="1"/>
  <c r="BB5" i="17" a="1"/>
  <c r="BB5" i="17" s="1"/>
  <c r="BA5" i="17" a="1"/>
  <c r="BA5" i="17" s="1"/>
  <c r="AZ5" i="17" a="1"/>
  <c r="AZ5" i="17" s="1"/>
  <c r="BJ4" i="17" a="1"/>
  <c r="BJ4" i="17" s="1"/>
  <c r="BI4" i="17" a="1"/>
  <c r="BI4" i="17" s="1"/>
  <c r="BH4" i="17" a="1"/>
  <c r="BH4" i="17" s="1"/>
  <c r="BG4" i="17" a="1"/>
  <c r="BG4" i="17" s="1"/>
  <c r="BF4" i="17" a="1"/>
  <c r="BF4" i="17" s="1"/>
  <c r="BE4" i="17" a="1"/>
  <c r="BE4" i="17" s="1"/>
  <c r="BD4" i="17" a="1"/>
  <c r="BD4" i="17" s="1"/>
  <c r="BC4" i="17" a="1"/>
  <c r="BC4" i="17" s="1"/>
  <c r="BB4" i="17" a="1"/>
  <c r="BB4" i="17" s="1"/>
  <c r="BA4" i="17" a="1"/>
  <c r="BA4" i="17" s="1"/>
  <c r="AZ4" i="17" a="1"/>
  <c r="AZ4" i="17" s="1"/>
  <c r="BJ3" i="17" a="1"/>
  <c r="BJ3" i="17" s="1"/>
  <c r="BI3" i="17" a="1"/>
  <c r="BI3" i="17" s="1"/>
  <c r="BH3" i="17" a="1"/>
  <c r="BH3" i="17" s="1"/>
  <c r="BG3" i="17" a="1"/>
  <c r="BG3" i="17" s="1"/>
  <c r="BF3" i="17" a="1"/>
  <c r="BF3" i="17" s="1"/>
  <c r="BE3" i="17" a="1"/>
  <c r="BE3" i="17" s="1"/>
  <c r="BD3" i="17" a="1"/>
  <c r="BD3" i="17" s="1"/>
  <c r="BC3" i="17" a="1"/>
  <c r="BC3" i="17" s="1"/>
  <c r="BB3" i="17" a="1"/>
  <c r="BB3" i="17" s="1"/>
  <c r="BA3" i="17" a="1"/>
  <c r="BA3" i="17" s="1"/>
  <c r="AZ3" i="17" a="1"/>
  <c r="AZ3" i="17" s="1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" i="17"/>
  <c r="A5" i="17"/>
  <c r="A6" i="17"/>
  <c r="A7" i="17"/>
  <c r="A8" i="17"/>
  <c r="A3" i="17"/>
  <c r="C1" i="17"/>
  <c r="E1" i="17"/>
  <c r="F1" i="17"/>
  <c r="G1" i="17"/>
  <c r="H1" i="17"/>
  <c r="I1" i="17"/>
  <c r="J1" i="17"/>
  <c r="K1" i="17"/>
  <c r="L1" i="17"/>
  <c r="M1" i="17"/>
  <c r="N1" i="17"/>
  <c r="O1" i="17"/>
  <c r="P1" i="17"/>
  <c r="Q1" i="17"/>
  <c r="R1" i="17"/>
  <c r="S1" i="17"/>
  <c r="T1" i="17"/>
  <c r="U1" i="17"/>
  <c r="V1" i="17"/>
  <c r="W1" i="17"/>
  <c r="X1" i="17"/>
  <c r="AA1" i="17"/>
  <c r="AB1" i="17"/>
  <c r="AC1" i="17"/>
  <c r="AD1" i="17"/>
  <c r="AE1" i="17"/>
  <c r="AF1" i="17"/>
  <c r="AG1" i="17"/>
  <c r="AH1" i="17"/>
  <c r="AI1" i="17"/>
  <c r="AJ1" i="17"/>
  <c r="AK1" i="17"/>
  <c r="AL1" i="17"/>
  <c r="AM1" i="17"/>
  <c r="AN1" i="17"/>
  <c r="AO1" i="17"/>
  <c r="AP1" i="17"/>
  <c r="AQ1" i="17"/>
  <c r="AR1" i="17"/>
  <c r="AS1" i="17"/>
  <c r="AT1" i="17"/>
  <c r="AU1" i="17"/>
  <c r="AV1" i="17"/>
  <c r="D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<sst xmlns="http://schemas.openxmlformats.org/spreadsheetml/2006/main" count="535" uniqueCount="260">
  <si>
    <t>Genome</t>
  </si>
  <si>
    <t>E.coli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</si>
  <si>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</si>
  <si>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</si>
  <si>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</si>
  <si>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</si>
  <si>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</si>
  <si>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</si>
  <si>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</si>
  <si>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</si>
  <si>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</si>
  <si>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</si>
  <si>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</si>
  <si>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</si>
  <si>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</si>
  <si>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</si>
  <si>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</si>
  <si>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</si>
  <si>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</si>
  <si>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</si>
  <si>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</si>
  <si>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</si>
  <si>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EO1</t>
  </si>
  <si>
    <t>RNAseq_high</t>
  </si>
  <si>
    <t>EO2</t>
  </si>
  <si>
    <t>RNAseq_all</t>
  </si>
  <si>
    <t>EO3</t>
  </si>
  <si>
    <t>Protein_high</t>
  </si>
  <si>
    <t>EO4</t>
  </si>
  <si>
    <t>Protein_all</t>
  </si>
  <si>
    <t>EO5</t>
  </si>
  <si>
    <t>EE1</t>
  </si>
  <si>
    <t>Pramanic and Keasling, 2000 (1)</t>
  </si>
  <si>
    <t>EE2</t>
  </si>
  <si>
    <t>Pramanic and Keasling, 2000 (2)</t>
  </si>
  <si>
    <t>EE3</t>
  </si>
  <si>
    <t>Pramanic and Keasling, 2000 (3)</t>
  </si>
  <si>
    <t>EE4</t>
  </si>
  <si>
    <t>Pramanic and Keasling, 2000 (4)</t>
  </si>
  <si>
    <t>EE5</t>
  </si>
  <si>
    <t>Pramanic and Keasling, 2000 (5)</t>
  </si>
  <si>
    <t>EE6</t>
  </si>
  <si>
    <t>Pramanic and Keasling, 2000 (6)</t>
  </si>
  <si>
    <t>EE7</t>
  </si>
  <si>
    <t>Pramanic and Keasling, 2000 (7)</t>
  </si>
  <si>
    <t>EE8</t>
  </si>
  <si>
    <t>Pramanic and Keasling, 2000 (8)</t>
  </si>
  <si>
    <t>EE9</t>
  </si>
  <si>
    <t>Pramanic and Keasling, 2000 (9)</t>
  </si>
  <si>
    <t>EE10</t>
  </si>
  <si>
    <t>Pramanic and Keasling, 2000 (10)</t>
  </si>
  <si>
    <t>EE11</t>
  </si>
  <si>
    <t>Pramanic and Keasling, 2000 (11)</t>
  </si>
  <si>
    <t>S. cerevisiae</t>
  </si>
  <si>
    <t>SO1</t>
  </si>
  <si>
    <t>SO2</t>
  </si>
  <si>
    <t>RNAseq_All</t>
  </si>
  <si>
    <t>SO3</t>
  </si>
  <si>
    <t>SO4</t>
  </si>
  <si>
    <t>SO5</t>
  </si>
  <si>
    <t>SE1</t>
  </si>
  <si>
    <t>Lange and Heijnen, 2001</t>
  </si>
  <si>
    <t>SE2</t>
  </si>
  <si>
    <t>SE3</t>
  </si>
  <si>
    <t>CHO</t>
  </si>
  <si>
    <t>CO1</t>
  </si>
  <si>
    <t>CO2</t>
  </si>
  <si>
    <t>CO3</t>
  </si>
  <si>
    <t>CE1</t>
  </si>
  <si>
    <t>Széliová et al., 2020 (1)</t>
  </si>
  <si>
    <t>CE2</t>
  </si>
  <si>
    <t>Széliová et al., 2020 (2)</t>
  </si>
  <si>
    <t>CE3</t>
  </si>
  <si>
    <t>Széliová et al., 2020 (3)</t>
  </si>
  <si>
    <t>CE4</t>
  </si>
  <si>
    <t>Széliová et al., 2020 (4)</t>
  </si>
  <si>
    <t>CE5</t>
  </si>
  <si>
    <t>Széliová et al., 2020 (5)</t>
  </si>
  <si>
    <t>CE6</t>
  </si>
  <si>
    <t>Széliová et al., 2020 (6)</t>
  </si>
  <si>
    <t>CE7</t>
  </si>
  <si>
    <t>Széliová et al., 2020 (7)</t>
  </si>
  <si>
    <t>CE8</t>
  </si>
  <si>
    <t>Széliová et al., 2020 (8)</t>
  </si>
  <si>
    <t>CE9</t>
  </si>
  <si>
    <t>Széliová et al., 2020 (9)</t>
  </si>
  <si>
    <t>CE10</t>
  </si>
  <si>
    <t>Széliová et al., 2020 (10)</t>
  </si>
  <si>
    <t>CE11</t>
  </si>
  <si>
    <t>Széliová et al., 2020 (11)</t>
  </si>
  <si>
    <t>CE12</t>
  </si>
  <si>
    <t>Széliová et al., 2020 (12)</t>
  </si>
  <si>
    <t>CE13</t>
  </si>
  <si>
    <t>Széliová et al., 2020 (13)</t>
  </si>
  <si>
    <t>CE14</t>
  </si>
  <si>
    <t>Pan et al., 2017</t>
  </si>
  <si>
    <t>CE15</t>
  </si>
  <si>
    <t>Data from BTI (1)</t>
  </si>
  <si>
    <t>CE16</t>
  </si>
  <si>
    <t>Data from BTI (2)</t>
  </si>
  <si>
    <t>CE17</t>
  </si>
  <si>
    <t>Data from BTI (3)</t>
  </si>
  <si>
    <t>CE18</t>
  </si>
  <si>
    <t>Data from BTI (4)</t>
  </si>
  <si>
    <t>CE19</t>
  </si>
  <si>
    <t>Data from BTI (5)</t>
  </si>
  <si>
    <t>Close species</t>
  </si>
  <si>
    <t>ECA1</t>
  </si>
  <si>
    <t>ECA2</t>
  </si>
  <si>
    <t>ECA3</t>
  </si>
  <si>
    <t>SCA1</t>
  </si>
  <si>
    <t>SCA2</t>
  </si>
  <si>
    <t>SCA3</t>
  </si>
  <si>
    <t>SCA4</t>
  </si>
  <si>
    <t>CCA1</t>
  </si>
  <si>
    <t>CCA2</t>
  </si>
  <si>
    <t>CCA3</t>
  </si>
  <si>
    <t>CCA4</t>
  </si>
  <si>
    <t>CCA5</t>
  </si>
  <si>
    <t>CCA6</t>
  </si>
  <si>
    <t>CCA7</t>
  </si>
  <si>
    <t>Neisseria meningitidis</t>
  </si>
  <si>
    <t>Klebsiella oxytoca</t>
    <phoneticPr fontId="12" type="noConversion"/>
  </si>
  <si>
    <t>Schizosaccharomyces pombe</t>
  </si>
  <si>
    <t>Pichia pastoris</t>
  </si>
  <si>
    <t>Yarrowia lipolytica</t>
  </si>
  <si>
    <t>Scheffersomyces stipitis</t>
  </si>
  <si>
    <t>murine hybridoma</t>
    <phoneticPr fontId="7" type="noConversion"/>
  </si>
  <si>
    <t>Hamster</t>
    <phoneticPr fontId="7" type="noConversion"/>
  </si>
  <si>
    <t>BHK</t>
    <phoneticPr fontId="7" type="noConversion"/>
  </si>
  <si>
    <t>Mus musculus</t>
    <phoneticPr fontId="7" type="noConversion"/>
  </si>
  <si>
    <t>Rattus norvegicus</t>
    <phoneticPr fontId="7" type="noConversion"/>
  </si>
  <si>
    <t>Rattus rattus</t>
  </si>
  <si>
    <t>Mouse Hybridoma</t>
  </si>
  <si>
    <t>Liao et al., 2011</t>
  </si>
  <si>
    <t>Baart et al., 2008</t>
  </si>
  <si>
    <t>Park et al., 2013</t>
  </si>
  <si>
    <t>Carnicer et al., 2009</t>
  </si>
  <si>
    <t>Zhang et al., 2016</t>
  </si>
  <si>
    <t>Balagurunathan et al., 2012</t>
  </si>
  <si>
    <t>Bonarius et al., 1996</t>
  </si>
  <si>
    <t>Dunstan et al., 1974</t>
  </si>
  <si>
    <t>Kremen et al., 2013</t>
  </si>
  <si>
    <t>Xie and Wang, 1994</t>
  </si>
  <si>
    <t>Förster et al., 2003</t>
  </si>
  <si>
    <t>E. coli</t>
  </si>
  <si>
    <t>EOR1</t>
  </si>
  <si>
    <t>EOR2</t>
  </si>
  <si>
    <t>EER1</t>
  </si>
  <si>
    <t>EER2</t>
  </si>
  <si>
    <t>EER3</t>
  </si>
  <si>
    <t>EER4</t>
  </si>
  <si>
    <t>SOR1</t>
  </si>
  <si>
    <t>SOR2</t>
  </si>
  <si>
    <t>SER1</t>
  </si>
  <si>
    <t>SER2</t>
  </si>
  <si>
    <t>SER3</t>
  </si>
  <si>
    <t>SER4</t>
  </si>
  <si>
    <t>SER5</t>
  </si>
  <si>
    <t>COR1</t>
  </si>
  <si>
    <t>COR2</t>
  </si>
  <si>
    <t>CER1</t>
  </si>
  <si>
    <t>Osawa, 1960 (1)</t>
  </si>
  <si>
    <t>Osawa, 1960 (2)</t>
  </si>
  <si>
    <t>Neidhardt, 1987</t>
  </si>
  <si>
    <r>
      <t xml:space="preserve">Beck </t>
    </r>
    <r>
      <rPr>
        <b/>
        <i/>
        <sz val="11"/>
        <rFont val="Calibri"/>
        <family val="2"/>
        <scheme val="minor"/>
      </rPr>
      <t>et al</t>
    </r>
    <r>
      <rPr>
        <b/>
        <sz val="11"/>
        <rFont val="Calibri"/>
        <family val="2"/>
        <scheme val="minor"/>
      </rPr>
      <t>., 2018</t>
    </r>
  </si>
  <si>
    <t>Storck, 1965</t>
  </si>
  <si>
    <t>Oura, 1972</t>
  </si>
  <si>
    <r>
      <t xml:space="preserve">Bruinenberg </t>
    </r>
    <r>
      <rPr>
        <b/>
        <i/>
        <sz val="11"/>
        <rFont val="Calibri"/>
        <family val="2"/>
        <scheme val="minor"/>
      </rPr>
      <t>et al.</t>
    </r>
    <r>
      <rPr>
        <b/>
        <sz val="11"/>
        <rFont val="Calibri"/>
        <family val="2"/>
        <scheme val="minor"/>
      </rPr>
      <t>, 1983</t>
    </r>
  </si>
  <si>
    <t>Davis and Allen, 1957</t>
  </si>
  <si>
    <t>Osawa, 1960</t>
  </si>
  <si>
    <r>
      <t xml:space="preserve">Hefzi </t>
    </r>
    <r>
      <rPr>
        <b/>
        <i/>
        <sz val="11"/>
        <rFont val="Calibri"/>
        <family val="2"/>
        <scheme val="minor"/>
      </rPr>
      <t>et al</t>
    </r>
    <r>
      <rPr>
        <b/>
        <sz val="11"/>
        <rFont val="Calibri"/>
        <family val="2"/>
        <scheme val="minor"/>
      </rPr>
      <t>., 2016</t>
    </r>
  </si>
  <si>
    <t>A</t>
  </si>
  <si>
    <t>U</t>
  </si>
  <si>
    <t>G</t>
  </si>
  <si>
    <t>C</t>
  </si>
  <si>
    <t>SCR1</t>
  </si>
  <si>
    <t>SCR2</t>
  </si>
  <si>
    <t>SCR3</t>
  </si>
  <si>
    <t>SCR4</t>
  </si>
  <si>
    <t>SCR5</t>
  </si>
  <si>
    <t>SCR6</t>
  </si>
  <si>
    <t>Endomyces reesii</t>
  </si>
  <si>
    <t>Debaryomyces kloeckeri</t>
  </si>
  <si>
    <t>Lipomyces starkeyi</t>
  </si>
  <si>
    <t>Pichia membranaefaciens</t>
  </si>
  <si>
    <t>Saccharomyces fragilis</t>
  </si>
  <si>
    <t>Schizosaccharomyces octosporus</t>
  </si>
  <si>
    <t>EOR3</t>
  </si>
  <si>
    <t>SOR3</t>
  </si>
  <si>
    <t>SOR4</t>
  </si>
  <si>
    <t>SOR5</t>
  </si>
  <si>
    <t>SOR6</t>
  </si>
  <si>
    <t>SOR7</t>
  </si>
  <si>
    <t>COR3</t>
  </si>
  <si>
    <t>COR4</t>
  </si>
  <si>
    <t>COR5</t>
  </si>
  <si>
    <t>COR6</t>
  </si>
  <si>
    <t>COR7</t>
  </si>
  <si>
    <t>COR8</t>
  </si>
  <si>
    <t>COR9</t>
  </si>
  <si>
    <t>COR10</t>
  </si>
  <si>
    <t>SRR8309839</t>
  </si>
  <si>
    <t>SRX5123770</t>
  </si>
  <si>
    <t>SRR17310291</t>
  </si>
  <si>
    <t>SRR17310293</t>
  </si>
  <si>
    <t>SRR17310295</t>
  </si>
  <si>
    <t>SRR17310297</t>
  </si>
  <si>
    <t>SRR17310299</t>
  </si>
  <si>
    <t>SRR17310301</t>
  </si>
  <si>
    <t>SE3</t>
    <phoneticPr fontId="8" type="noConversion"/>
  </si>
  <si>
    <t>ECR1</t>
  </si>
  <si>
    <t>ECR2</t>
  </si>
  <si>
    <t>ECR3</t>
  </si>
  <si>
    <t>ECR4</t>
  </si>
  <si>
    <t>Salmonella enterica sv. Typhimurium</t>
  </si>
  <si>
    <t>Pseudomonas aeruginosa</t>
  </si>
  <si>
    <t>Aerobacter aerogenes</t>
  </si>
  <si>
    <t>Proteus vulgaris</t>
  </si>
  <si>
    <t>Reference</t>
  </si>
  <si>
    <t>ERR2593198</t>
  </si>
  <si>
    <t>ERR2593199</t>
  </si>
  <si>
    <t>ERR2593200</t>
  </si>
  <si>
    <t>ERR2593201</t>
  </si>
  <si>
    <t>ERR2593202</t>
  </si>
  <si>
    <t>ERR2593203</t>
  </si>
  <si>
    <t>ERR2593204</t>
  </si>
  <si>
    <t>ERR2593205</t>
  </si>
  <si>
    <t>ERR2593206</t>
  </si>
  <si>
    <r>
      <t xml:space="preserve">Beck </t>
    </r>
    <r>
      <rPr>
        <b/>
        <i/>
        <sz val="11"/>
        <color theme="1" tint="0.499984740745262"/>
        <rFont val="Calibri"/>
        <family val="2"/>
        <scheme val="minor"/>
      </rPr>
      <t>et al</t>
    </r>
    <r>
      <rPr>
        <b/>
        <sz val="11"/>
        <color theme="1" tint="0.499984740745262"/>
        <rFont val="Calibri"/>
        <family val="2"/>
        <scheme val="minor"/>
      </rPr>
      <t>., 2018</t>
    </r>
  </si>
  <si>
    <r>
      <t xml:space="preserve">Bruinenberg </t>
    </r>
    <r>
      <rPr>
        <b/>
        <i/>
        <sz val="11"/>
        <color theme="1" tint="0.499984740745262"/>
        <rFont val="Calibri"/>
        <family val="2"/>
        <scheme val="minor"/>
      </rPr>
      <t>et al.</t>
    </r>
    <r>
      <rPr>
        <b/>
        <sz val="11"/>
        <color theme="1" tint="0.499984740745262"/>
        <rFont val="Calibri"/>
        <family val="2"/>
        <scheme val="minor"/>
      </rPr>
      <t>, 1983</t>
    </r>
  </si>
  <si>
    <r>
      <t xml:space="preserve">Hefzi </t>
    </r>
    <r>
      <rPr>
        <b/>
        <i/>
        <sz val="11"/>
        <color theme="1" tint="0.499984740745262"/>
        <rFont val="Calibri"/>
        <family val="2"/>
        <scheme val="minor"/>
      </rPr>
      <t>et al</t>
    </r>
    <r>
      <rPr>
        <b/>
        <sz val="11"/>
        <color theme="1" tint="0.499984740745262"/>
        <rFont val="Calibri"/>
        <family val="2"/>
        <scheme val="minor"/>
      </rPr>
      <t>., 2016</t>
    </r>
  </si>
  <si>
    <t>Klebsiella pneumoniae</t>
  </si>
  <si>
    <r>
      <t xml:space="preserve">Pramanik,J. and Keasling,J.D. (1998) Effect of Escherichia coli biomass composition on central metabolic fluxes predicted by a stoichiometric model. </t>
    </r>
    <r>
      <rPr>
        <i/>
        <sz val="11"/>
        <color theme="1"/>
        <rFont val="Calibri"/>
        <family val="2"/>
        <charset val="129"/>
        <scheme val="minor"/>
      </rPr>
      <t>Biotechnol. Bioeng.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60</t>
    </r>
    <r>
      <rPr>
        <sz val="11"/>
        <color theme="1"/>
        <rFont val="Calibri"/>
        <family val="2"/>
        <charset val="129"/>
        <scheme val="minor"/>
      </rPr>
      <t>, 230–238.</t>
    </r>
  </si>
  <si>
    <r>
      <t xml:space="preserve">Lange,H.C. and Heijnen,J.J. (2001) Statistical reconciliation of the elemental and molecular biomass composition of Saccharomyces cerevisiae. </t>
    </r>
    <r>
      <rPr>
        <i/>
        <sz val="11"/>
        <color theme="1"/>
        <rFont val="Calibri"/>
        <family val="2"/>
        <charset val="129"/>
        <scheme val="minor"/>
      </rPr>
      <t>Biotechnol. Bioeng.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75</t>
    </r>
    <r>
      <rPr>
        <sz val="11"/>
        <color theme="1"/>
        <rFont val="Calibri"/>
        <family val="2"/>
        <charset val="129"/>
        <scheme val="minor"/>
      </rPr>
      <t>, 334–344.</t>
    </r>
  </si>
  <si>
    <t>Albers et al., 1996 **</t>
  </si>
  <si>
    <r>
      <t xml:space="preserve">Albers,E.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(1996) Influence of the nitrogen source on Saccharomyces cerevisiae anaerobic growth and product formation. </t>
    </r>
    <r>
      <rPr>
        <i/>
        <sz val="11"/>
        <color theme="1"/>
        <rFont val="Calibri"/>
        <family val="2"/>
        <charset val="129"/>
        <scheme val="minor"/>
      </rPr>
      <t>Appl. Environ. Microbiol.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62</t>
    </r>
    <r>
      <rPr>
        <sz val="11"/>
        <color theme="1"/>
        <rFont val="Calibri"/>
        <family val="2"/>
        <charset val="129"/>
        <scheme val="minor"/>
      </rPr>
      <t>, 3187–3195.</t>
    </r>
  </si>
  <si>
    <r>
      <t xml:space="preserve">Förster,J.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(2003) Genome-scale reconstruction of the Saccharomyces cerevisiae metabolic network. </t>
    </r>
    <r>
      <rPr>
        <i/>
        <sz val="11"/>
        <color theme="1"/>
        <rFont val="Calibri"/>
        <family val="2"/>
        <charset val="129"/>
        <scheme val="minor"/>
      </rPr>
      <t>Genome Res.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13</t>
    </r>
    <r>
      <rPr>
        <sz val="11"/>
        <color theme="1"/>
        <rFont val="Calibri"/>
        <family val="2"/>
        <charset val="129"/>
        <scheme val="minor"/>
      </rPr>
      <t>, 244–253.</t>
    </r>
  </si>
  <si>
    <r>
      <t xml:space="preserve">Széliová,D.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(2020) What CHO is made of: Variations in the biomass composition of Chinese hamster ovary cell lines. </t>
    </r>
    <r>
      <rPr>
        <i/>
        <sz val="11"/>
        <color theme="1"/>
        <rFont val="Calibri"/>
        <family val="2"/>
        <charset val="129"/>
        <scheme val="minor"/>
      </rPr>
      <t>Metab. 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61</t>
    </r>
    <r>
      <rPr>
        <sz val="11"/>
        <color theme="1"/>
        <rFont val="Calibri"/>
        <family val="2"/>
        <charset val="129"/>
        <scheme val="minor"/>
      </rPr>
      <t>, 288–300.</t>
    </r>
  </si>
  <si>
    <r>
      <t xml:space="preserve">Pan,X.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(2017) Metabolic characterization of a CHO cell size increase phase in fed-batch cultures. </t>
    </r>
    <r>
      <rPr>
        <i/>
        <sz val="11"/>
        <color theme="1"/>
        <rFont val="Calibri"/>
        <family val="2"/>
        <charset val="129"/>
        <scheme val="minor"/>
      </rPr>
      <t>Appl. Microbiol. Biotechnol.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101</t>
    </r>
    <r>
      <rPr>
        <sz val="11"/>
        <color theme="1"/>
        <rFont val="Calibri"/>
        <family val="2"/>
        <charset val="129"/>
        <scheme val="minor"/>
      </rPr>
      <t>, 8101–8113.</t>
    </r>
  </si>
  <si>
    <r>
      <t xml:space="preserve">Osawa,S. (1960) The nucleotide composition of ribonucleic acids from subcellular components of yeast, Escherichia coli and rat liver, with special reference to the occurrence of pseudouridylic acid in soluble ribonucleic acid. </t>
    </r>
    <r>
      <rPr>
        <i/>
        <sz val="11"/>
        <color theme="1"/>
        <rFont val="Calibri"/>
        <family val="2"/>
        <charset val="129"/>
        <scheme val="minor"/>
      </rPr>
      <t>Biochim. Biophys. Acta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42</t>
    </r>
    <r>
      <rPr>
        <sz val="11"/>
        <color theme="1"/>
        <rFont val="Calibri"/>
        <family val="2"/>
        <charset val="129"/>
        <scheme val="minor"/>
      </rPr>
      <t>, 244–254.</t>
    </r>
  </si>
  <si>
    <r>
      <t xml:space="preserve">Neidhardt,F.C.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(1990) Physiology of the Bacterial Cell: A Molecular Approach Sinauer Associates.</t>
    </r>
  </si>
  <si>
    <r>
      <t xml:space="preserve">Beck,A.E.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(2018) Measuring cellular biomass composition for computational biology applications. </t>
    </r>
    <r>
      <rPr>
        <i/>
        <sz val="11"/>
        <color theme="1"/>
        <rFont val="Calibri"/>
        <family val="2"/>
        <charset val="129"/>
        <scheme val="minor"/>
      </rPr>
      <t>Processes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</t>
    </r>
    <r>
      <rPr>
        <sz val="11"/>
        <color theme="1"/>
        <rFont val="Calibri"/>
        <family val="2"/>
        <charset val="129"/>
        <scheme val="minor"/>
      </rPr>
      <t>, 1–27.</t>
    </r>
  </si>
  <si>
    <r>
      <t xml:space="preserve">Storck,R. (1965) Nucleotide composition of nucleic acids of fungi. I. Ribonucleic acids. </t>
    </r>
    <r>
      <rPr>
        <i/>
        <sz val="11"/>
        <color theme="1"/>
        <rFont val="Calibri"/>
        <family val="2"/>
        <charset val="129"/>
        <scheme val="minor"/>
      </rPr>
      <t>J. Bacteriol.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90</t>
    </r>
    <r>
      <rPr>
        <sz val="11"/>
        <color theme="1"/>
        <rFont val="Calibri"/>
        <family val="2"/>
        <charset val="129"/>
        <scheme val="minor"/>
      </rPr>
      <t>, 1260–1264.</t>
    </r>
  </si>
  <si>
    <t>Oura, E. (1972) The effect of aeration on the growth energetics and biochemical composition of baker’s yeast with appendix: reactions leading to the formation of yeast cell material from glucose and ethanol. Ph.D. thesis. Helsinki University, Helsinki, Finland.</t>
  </si>
  <si>
    <r>
      <t xml:space="preserve">Bruinenberg,P.M.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(1983) A Theoretical Analysis of NADPH Production and Consumption in Yeasts. </t>
    </r>
    <r>
      <rPr>
        <i/>
        <sz val="11"/>
        <color theme="1"/>
        <rFont val="Calibri"/>
        <family val="2"/>
        <charset val="129"/>
        <scheme val="minor"/>
      </rPr>
      <t>Microbiology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129</t>
    </r>
    <r>
      <rPr>
        <sz val="11"/>
        <color theme="1"/>
        <rFont val="Calibri"/>
        <family val="2"/>
        <charset val="129"/>
        <scheme val="minor"/>
      </rPr>
      <t>, 953–964.</t>
    </r>
  </si>
  <si>
    <r>
      <t xml:space="preserve">Davis,F.F. and Allen,F.W. (1957) Ribonucleic acids from yeast which contain a fifth nucleotide. </t>
    </r>
    <r>
      <rPr>
        <i/>
        <sz val="11"/>
        <color theme="1"/>
        <rFont val="Calibri"/>
        <family val="2"/>
        <charset val="129"/>
        <scheme val="minor"/>
      </rPr>
      <t>J. Biol. Chem.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227</t>
    </r>
    <r>
      <rPr>
        <sz val="11"/>
        <color theme="1"/>
        <rFont val="Calibri"/>
        <family val="2"/>
        <charset val="129"/>
        <scheme val="minor"/>
      </rPr>
      <t>, 907–915.</t>
    </r>
  </si>
  <si>
    <r>
      <t xml:space="preserve">Hefzi,H.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(2016) A Consensus Genome-scale Reconstruction of Chinese Hamster Ovary Cell Metabolism. </t>
    </r>
    <r>
      <rPr>
        <i/>
        <sz val="11"/>
        <color theme="1"/>
        <rFont val="Calibri"/>
        <family val="2"/>
        <charset val="129"/>
        <scheme val="minor"/>
      </rPr>
      <t>Cell Systems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3</t>
    </r>
    <r>
      <rPr>
        <sz val="11"/>
        <color theme="1"/>
        <rFont val="Calibri"/>
        <family val="2"/>
        <charset val="129"/>
        <scheme val="minor"/>
      </rPr>
      <t>, 434–443.e8.</t>
    </r>
  </si>
  <si>
    <t>Hartman et al., 2014</t>
  </si>
  <si>
    <t>Midgley, 1962</t>
  </si>
  <si>
    <r>
      <t xml:space="preserve">Hartman,H.B.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(2014) Identification of potential drug targets in Salmonella enterica sv. Typhimurium using metabolic modelling and experimental validation. </t>
    </r>
    <r>
      <rPr>
        <i/>
        <sz val="11"/>
        <color theme="1"/>
        <rFont val="Calibri"/>
        <family val="2"/>
        <charset val="129"/>
        <scheme val="minor"/>
      </rPr>
      <t>Microbiology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160</t>
    </r>
    <r>
      <rPr>
        <sz val="11"/>
        <color theme="1"/>
        <rFont val="Calibri"/>
        <family val="2"/>
        <charset val="129"/>
        <scheme val="minor"/>
      </rPr>
      <t>, 1252–1266.</t>
    </r>
  </si>
  <si>
    <r>
      <t xml:space="preserve">Midgley,J.E.M. (1962) The nucleotide base composition of ribonucleic acid from several microbial species. </t>
    </r>
    <r>
      <rPr>
        <i/>
        <sz val="11"/>
        <color theme="1"/>
        <rFont val="Calibri"/>
        <family val="2"/>
        <charset val="129"/>
        <scheme val="minor"/>
      </rPr>
      <t>Biochimica et Biophysica Acta (BBA) - Specialized Section on Nucleic Acids and Related Subjects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61</t>
    </r>
    <r>
      <rPr>
        <sz val="11"/>
        <color theme="1"/>
        <rFont val="Calibri"/>
        <family val="2"/>
        <charset val="129"/>
        <scheme val="minor"/>
      </rPr>
      <t>, 513–525.</t>
    </r>
  </si>
  <si>
    <t>Raw_amino acid</t>
  </si>
  <si>
    <t>Distance matrix_amino acid</t>
  </si>
  <si>
    <t>Ribonucleotides composition including experimental measurements and estimation from omics data</t>
  </si>
  <si>
    <t>Amino acids composition including experimental measurements and estimation from omics data</t>
  </si>
  <si>
    <t>Distance between different datasets of ribonucleotides composition</t>
  </si>
  <si>
    <t>Distance between different datasets of amino acids composition</t>
  </si>
  <si>
    <t>Raw_ribonucleotides</t>
  </si>
  <si>
    <t>Distance matrix_ribonucleotides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</si>
</sst>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0"/>
    <numFmt numFmtId="167" formatCode="0.000_);[Red]\(0.000\)"/>
    <numFmt numFmtId="168" formatCode="0.000_ "/>
  </numFmts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129"/>
    </font>
    <font>
      <sz val="1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0"/>
      <name val="Times New Roman"/>
      <family val="1"/>
      <charset val="129"/>
    </font>
    <font>
      <sz val="11"/>
      <name val="Calibri"/>
      <family val="2"/>
    </font>
    <font>
      <sz val="11"/>
      <name val="Calibri"/>
      <family val="2"/>
      <charset val="129"/>
    </font>
    <font>
      <b/>
      <sz val="8"/>
      <name val="Arial"/>
      <family val="2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8" xfId="0" applyBorder="1"/>
    <xf numFmtId="0" fontId="0" fillId="0" borderId="0" xfId="0" applyAlignment="1">
      <alignment vertical="center"/>
    </xf>
    <xf numFmtId="0" fontId="0" fillId="0" borderId="9" xfId="0" applyBorder="1"/>
    <xf numFmtId="0" fontId="0" fillId="0" borderId="10" xfId="0" applyBorder="1"/>
    <xf numFmtId="0" fontId="1" fillId="0" borderId="0" xfId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0" fillId="3" borderId="8" xfId="0" applyFill="1" applyBorder="1"/>
    <xf numFmtId="0" fontId="0" fillId="5" borderId="0" xfId="0" applyFill="1"/>
    <xf numFmtId="0" fontId="5" fillId="0" borderId="0" xfId="0" applyFont="1"/>
    <xf numFmtId="0" fontId="5" fillId="0" borderId="23" xfId="0" applyFont="1" applyBorder="1"/>
    <xf numFmtId="0" fontId="5" fillId="0" borderId="27" xfId="0" applyFont="1" applyBorder="1"/>
    <xf numFmtId="0" fontId="7" fillId="3" borderId="0" xfId="0" applyFont="1" applyFill="1"/>
    <xf numFmtId="0" fontId="7" fillId="0" borderId="0" xfId="0" applyFont="1"/>
    <xf numFmtId="166" fontId="7" fillId="0" borderId="0" xfId="0" applyNumberFormat="1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6" borderId="0" xfId="0" applyFill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0" xfId="1" applyFont="1">
      <alignment vertical="center"/>
    </xf>
    <xf numFmtId="0" fontId="0" fillId="0" borderId="7" xfId="0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5" borderId="8" xfId="0" applyFill="1" applyBorder="1"/>
    <xf numFmtId="0" fontId="0" fillId="5" borderId="9" xfId="0" applyFill="1" applyBorder="1"/>
    <xf numFmtId="0" fontId="0" fillId="8" borderId="0" xfId="0" applyFill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7" borderId="0" xfId="0" applyFill="1"/>
    <xf numFmtId="0" fontId="0" fillId="7" borderId="8" xfId="0" applyFill="1" applyBorder="1"/>
    <xf numFmtId="0" fontId="0" fillId="7" borderId="19" xfId="0" applyFill="1" applyBorder="1"/>
    <xf numFmtId="0" fontId="0" fillId="7" borderId="20" xfId="0" applyFill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5" fillId="0" borderId="40" xfId="0" applyFont="1" applyBorder="1"/>
    <xf numFmtId="0" fontId="5" fillId="0" borderId="41" xfId="0" applyFont="1" applyBorder="1"/>
    <xf numFmtId="0" fontId="5" fillId="0" borderId="30" xfId="0" applyFont="1" applyBorder="1"/>
    <xf numFmtId="0" fontId="5" fillId="0" borderId="26" xfId="0" applyFont="1" applyBorder="1"/>
    <xf numFmtId="0" fontId="0" fillId="5" borderId="10" xfId="0" applyFill="1" applyBorder="1"/>
    <xf numFmtId="0" fontId="7" fillId="3" borderId="19" xfId="0" applyFont="1" applyFill="1" applyBorder="1"/>
    <xf numFmtId="0" fontId="0" fillId="0" borderId="33" xfId="0" applyBorder="1"/>
    <xf numFmtId="0" fontId="0" fillId="6" borderId="21" xfId="0" applyFill="1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/>
    <xf numFmtId="0" fontId="0" fillId="0" borderId="9" xfId="0" applyFill="1" applyBorder="1"/>
    <xf numFmtId="0" fontId="5" fillId="0" borderId="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0" fillId="6" borderId="0" xfId="0" applyFill="1" applyBorder="1"/>
    <xf numFmtId="0" fontId="0" fillId="0" borderId="0" xfId="0" applyFill="1" applyBorder="1"/>
    <xf numFmtId="0" fontId="0" fillId="0" borderId="3" xfId="0" applyBorder="1"/>
    <xf numFmtId="0" fontId="5" fillId="0" borderId="4" xfId="0" applyFont="1" applyBorder="1"/>
    <xf numFmtId="0" fontId="0" fillId="0" borderId="8" xfId="0" applyFill="1" applyBorder="1"/>
    <xf numFmtId="0" fontId="5" fillId="0" borderId="5" xfId="0" applyFont="1" applyBorder="1"/>
    <xf numFmtId="0" fontId="7" fillId="0" borderId="0" xfId="0" applyFont="1" applyBorder="1"/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11" fillId="0" borderId="0" xfId="0" applyFont="1" applyBorder="1"/>
    <xf numFmtId="168" fontId="0" fillId="0" borderId="0" xfId="0" applyNumberFormat="1" applyBorder="1"/>
    <xf numFmtId="0" fontId="9" fillId="0" borderId="8" xfId="0" applyFont="1" applyBorder="1"/>
    <xf numFmtId="0" fontId="7" fillId="0" borderId="21" xfId="1" applyFont="1" applyBorder="1" applyAlignment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167" fontId="9" fillId="0" borderId="0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164" fontId="5" fillId="0" borderId="2" xfId="0" applyNumberFormat="1" applyFont="1" applyBorder="1" applyAlignment="1">
      <alignment horizontal="left" vertical="center"/>
    </xf>
    <xf numFmtId="164" fontId="5" fillId="0" borderId="16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164" fontId="5" fillId="0" borderId="11" xfId="0" applyNumberFormat="1" applyFont="1" applyBorder="1" applyAlignment="1">
      <alignment horizontal="left" vertical="center"/>
    </xf>
    <xf numFmtId="164" fontId="5" fillId="0" borderId="12" xfId="0" applyNumberFormat="1" applyFont="1" applyBorder="1" applyAlignment="1">
      <alignment horizontal="left" vertical="center"/>
    </xf>
    <xf numFmtId="164" fontId="5" fillId="0" borderId="12" xfId="3" applyNumberFormat="1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164" fontId="5" fillId="0" borderId="2" xfId="3" applyNumberFormat="1" applyFont="1" applyBorder="1" applyAlignment="1">
      <alignment horizontal="left" vertical="center"/>
    </xf>
    <xf numFmtId="164" fontId="5" fillId="0" borderId="15" xfId="0" applyNumberFormat="1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164" fontId="5" fillId="0" borderId="17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/>
    </xf>
    <xf numFmtId="164" fontId="5" fillId="0" borderId="0" xfId="0" quotePrefix="1" applyNumberFormat="1" applyFont="1" applyBorder="1" applyAlignment="1">
      <alignment horizontal="left" vertical="center"/>
    </xf>
    <xf numFmtId="164" fontId="16" fillId="0" borderId="0" xfId="0" applyNumberFormat="1" applyFont="1" applyBorder="1" applyAlignment="1">
      <alignment horizontal="left" vertical="center"/>
    </xf>
    <xf numFmtId="164" fontId="17" fillId="0" borderId="0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 vertical="center"/>
    </xf>
    <xf numFmtId="164" fontId="18" fillId="0" borderId="8" xfId="0" applyNumberFormat="1" applyFont="1" applyBorder="1" applyAlignment="1">
      <alignment horizontal="left"/>
    </xf>
    <xf numFmtId="0" fontId="19" fillId="0" borderId="24" xfId="0" applyFont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  <xf numFmtId="0" fontId="19" fillId="0" borderId="28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20" fillId="0" borderId="2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3" fillId="0" borderId="0" xfId="0" applyFont="1" applyBorder="1"/>
    <xf numFmtId="0" fontId="1" fillId="2" borderId="0" xfId="1" applyFill="1" applyBorder="1" applyAlignment="1"/>
    <xf numFmtId="0" fontId="0" fillId="3" borderId="0" xfId="0" applyFill="1" applyBorder="1"/>
    <xf numFmtId="0" fontId="1" fillId="2" borderId="0" xfId="1" applyFill="1" applyBorder="1">
      <alignment vertical="center"/>
    </xf>
    <xf numFmtId="0" fontId="13" fillId="3" borderId="0" xfId="0" applyFont="1" applyFill="1" applyBorder="1"/>
    <xf numFmtId="0" fontId="0" fillId="2" borderId="0" xfId="0" applyFill="1" applyBorder="1" applyAlignment="1">
      <alignment horizontal="left"/>
    </xf>
    <xf numFmtId="164" fontId="0" fillId="3" borderId="0" xfId="0" applyNumberFormat="1" applyFill="1" applyBorder="1"/>
    <xf numFmtId="165" fontId="6" fillId="3" borderId="0" xfId="0" applyNumberFormat="1" applyFont="1" applyFill="1" applyBorder="1" applyAlignment="1">
      <alignment horizontal="left" vertical="center" wrapText="1"/>
    </xf>
    <xf numFmtId="165" fontId="6" fillId="3" borderId="8" xfId="0" applyNumberFormat="1" applyFont="1" applyFill="1" applyBorder="1" applyAlignment="1">
      <alignment horizontal="left" vertical="center" wrapText="1"/>
    </xf>
    <xf numFmtId="0" fontId="1" fillId="0" borderId="21" xfId="1" applyBorder="1" applyAlignment="1"/>
    <xf numFmtId="164" fontId="1" fillId="0" borderId="0" xfId="1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1" fillId="0" borderId="0" xfId="1" applyNumberFormat="1" applyBorder="1" applyAlignment="1">
      <alignment horizontal="left" vertical="center"/>
    </xf>
    <xf numFmtId="164" fontId="13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left"/>
    </xf>
    <xf numFmtId="164" fontId="13" fillId="0" borderId="0" xfId="0" applyNumberFormat="1" applyFont="1" applyBorder="1" applyAlignment="1">
      <alignment horizontal="left" vertical="center"/>
    </xf>
    <xf numFmtId="0" fontId="1" fillId="0" borderId="22" xfId="1" applyBorder="1" applyAlignment="1"/>
    <xf numFmtId="164" fontId="1" fillId="0" borderId="9" xfId="1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1" fillId="0" borderId="9" xfId="1" applyNumberFormat="1" applyBorder="1" applyAlignment="1">
      <alignment horizontal="left" vertical="center"/>
    </xf>
    <xf numFmtId="164" fontId="13" fillId="0" borderId="9" xfId="0" applyNumberFormat="1" applyFont="1" applyBorder="1" applyAlignment="1">
      <alignment horizontal="left"/>
    </xf>
    <xf numFmtId="164" fontId="13" fillId="0" borderId="9" xfId="0" applyNumberFormat="1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164" fontId="0" fillId="0" borderId="10" xfId="0" applyNumberFormat="1" applyBorder="1" applyAlignment="1">
      <alignment horizontal="left"/>
    </xf>
    <xf numFmtId="0" fontId="1" fillId="0" borderId="18" xfId="1" applyBorder="1" applyAlignment="1"/>
    <xf numFmtId="164" fontId="1" fillId="0" borderId="19" xfId="1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3" fillId="0" borderId="19" xfId="1" applyNumberFormat="1" applyFont="1" applyBorder="1" applyAlignment="1">
      <alignment horizontal="left" vertical="center"/>
    </xf>
    <xf numFmtId="164" fontId="1" fillId="0" borderId="19" xfId="1" applyNumberFormat="1" applyBorder="1" applyAlignment="1">
      <alignment horizontal="left" vertical="center"/>
    </xf>
    <xf numFmtId="164" fontId="13" fillId="0" borderId="19" xfId="0" applyNumberFormat="1" applyFont="1" applyBorder="1" applyAlignment="1">
      <alignment horizontal="left"/>
    </xf>
    <xf numFmtId="164" fontId="0" fillId="0" borderId="19" xfId="0" applyNumberFormat="1" applyBorder="1" applyAlignment="1">
      <alignment horizontal="left" vertical="center"/>
    </xf>
    <xf numFmtId="164" fontId="7" fillId="0" borderId="19" xfId="0" applyNumberFormat="1" applyFont="1" applyBorder="1" applyAlignment="1">
      <alignment horizontal="left" vertical="center"/>
    </xf>
    <xf numFmtId="164" fontId="0" fillId="0" borderId="20" xfId="0" applyNumberFormat="1" applyBorder="1" applyAlignment="1">
      <alignment horizontal="left"/>
    </xf>
    <xf numFmtId="0" fontId="2" fillId="4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4" borderId="29" xfId="0" applyFont="1" applyFill="1" applyBorder="1" applyAlignment="1">
      <alignment horizontal="left" vertical="center"/>
    </xf>
    <xf numFmtId="0" fontId="5" fillId="4" borderId="35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5" fillId="9" borderId="29" xfId="0" applyFont="1" applyFill="1" applyBorder="1" applyAlignment="1">
      <alignment horizontal="left" vertical="center"/>
    </xf>
    <xf numFmtId="0" fontId="5" fillId="9" borderId="35" xfId="0" applyFont="1" applyFill="1" applyBorder="1" applyAlignment="1">
      <alignment horizontal="left" vertical="center"/>
    </xf>
    <xf numFmtId="0" fontId="5" fillId="9" borderId="25" xfId="0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9" fillId="0" borderId="3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9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9" xfId="0" applyFont="1" applyBorder="1"/>
    <xf numFmtId="0" fontId="20" fillId="0" borderId="18" xfId="0" applyFont="1" applyBorder="1" applyAlignment="1">
      <alignment horizontal="left" vertical="center"/>
    </xf>
    <xf numFmtId="0" fontId="19" fillId="4" borderId="19" xfId="0" applyFont="1" applyFill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19" fillId="0" borderId="0" xfId="3" applyFont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23" fillId="0" borderId="0" xfId="5"/>
  </cellXfs>
  <cellStyles count="6">
    <cellStyle name="Normal 2" xfId="3" xr:uid="{9A66E230-5E16-4130-8A69-8AF971CA1048}"/>
    <cellStyle name="Normal 3" xfId="4" xr:uid="{5D2EB545-91D2-48CA-8A27-2B39C0E19490}"/>
    <cellStyle name="표준" xfId="0" builtinId="0"/>
    <cellStyle name="표준 4" xfId="1" xr:uid="{1BA0C932-6B78-407A-9DBB-0453D3265B4F}"/>
    <cellStyle name="표준 6" xfId="2" xr:uid="{03019145-E185-4141-89F1-1604011B1046}"/>
    <cellStyle name="하이퍼링크" xfId="5" builtinId="8"/>
  </cellStyles>
  <dxfs count="0"/>
  <tableStyles count="0" defaultTableStyle="TableStyleMedium2" defaultPivotStyle="PivotStyleLight16"/>
  <colors>
    <mruColors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FDD0-FC7F-42B0-8FC6-6B195ED5085E}">
  <dimension ref="A1:B4"/>
  <sheetViews>
    <sheetView tabSelected="1" workbookViewId="0"/>
  </sheetViews>
  <sheetFormatPr defaultRowHeight="14.4"/>
  <cols>
    <col min="1" max="1" width="27.109375" customWidth="1"/>
  </cols>
  <sheetData>
    <row r="1" spans="1:2">
      <c r="A1" s="200" t="s">
        <v>252</v>
      </c>
      <c r="B1" t="s">
        <v>255</v>
      </c>
    </row>
    <row r="2" spans="1:2">
      <c r="A2" s="200" t="s">
        <v>253</v>
      </c>
      <c r="B2" t="s">
        <v>257</v>
      </c>
    </row>
    <row r="3" spans="1:2">
      <c r="A3" s="200" t="s">
        <v>258</v>
      </c>
      <c r="B3" t="s">
        <v>254</v>
      </c>
    </row>
    <row r="4" spans="1:2">
      <c r="A4" s="200" t="s">
        <v>259</v>
      </c>
      <c r="B4" t="s">
        <v>256</v>
      </c>
    </row>
  </sheetData>
  <hyperlinks>
    <hyperlink ref="A1" location="'Raw_amino acid'!A1" display="Raw_amino acid" xr:uid="{955BFF5E-6D4E-436B-A493-90B45A952A02}"/>
    <hyperlink ref="A2" location="'Distance matrix_amino acid'!A1" display="Distance matrix_amino acid" xr:uid="{C3BBDF22-02A2-40A5-B568-CA54E98BECD2}"/>
    <hyperlink ref="A3" location="Raw_ribonucleotides!A1" display="Raw_RNA" xr:uid="{70B9322F-7424-4658-BB32-A224F825FDC2}"/>
    <hyperlink ref="A4" location="'Distance matrix_ribonucleotides'!A1" display="Distance matrix_ribonucleotides" xr:uid="{60E439E1-2CB9-42F8-894A-63F314D6CC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84C5-064A-4B0D-BEB5-BD973E82F57D}">
  <dimension ref="B1:AV70"/>
  <sheetViews>
    <sheetView zoomScale="85" zoomScaleNormal="85" workbookViewId="0">
      <selection activeCell="K9" sqref="K9"/>
    </sheetView>
  </sheetViews>
  <sheetFormatPr defaultColWidth="8.88671875" defaultRowHeight="14.4"/>
  <cols>
    <col min="2" max="2" width="14.5546875" customWidth="1"/>
    <col min="3" max="48" width="11.88671875" customWidth="1"/>
  </cols>
  <sheetData>
    <row r="1" spans="2:48" ht="15" thickBot="1"/>
    <row r="2" spans="2:48">
      <c r="B2" s="13"/>
      <c r="C2" s="171" t="s">
        <v>1</v>
      </c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2" t="s">
        <v>53</v>
      </c>
      <c r="T2" s="172"/>
      <c r="U2" s="172"/>
      <c r="V2" s="172"/>
      <c r="W2" s="172"/>
      <c r="X2" s="172"/>
      <c r="Y2" s="172"/>
      <c r="Z2" s="172"/>
      <c r="AA2" s="171" t="s">
        <v>64</v>
      </c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3"/>
    </row>
    <row r="3" spans="2:48">
      <c r="B3" s="11"/>
      <c r="C3" s="57" t="s">
        <v>22</v>
      </c>
      <c r="D3" s="57" t="s">
        <v>24</v>
      </c>
      <c r="E3" s="57" t="s">
        <v>26</v>
      </c>
      <c r="F3" s="57" t="s">
        <v>28</v>
      </c>
      <c r="G3" s="57" t="s">
        <v>30</v>
      </c>
      <c r="H3" s="57" t="s">
        <v>31</v>
      </c>
      <c r="I3" s="57" t="s">
        <v>33</v>
      </c>
      <c r="J3" s="57" t="s">
        <v>35</v>
      </c>
      <c r="K3" s="57" t="s">
        <v>37</v>
      </c>
      <c r="L3" s="57" t="s">
        <v>39</v>
      </c>
      <c r="M3" s="57" t="s">
        <v>41</v>
      </c>
      <c r="N3" s="57" t="s">
        <v>43</v>
      </c>
      <c r="O3" s="57" t="s">
        <v>45</v>
      </c>
      <c r="P3" s="57" t="s">
        <v>47</v>
      </c>
      <c r="Q3" s="57" t="s">
        <v>49</v>
      </c>
      <c r="R3" s="57" t="s">
        <v>51</v>
      </c>
      <c r="S3" s="57" t="s">
        <v>54</v>
      </c>
      <c r="T3" s="57" t="s">
        <v>55</v>
      </c>
      <c r="U3" s="57" t="s">
        <v>57</v>
      </c>
      <c r="V3" s="57" t="s">
        <v>58</v>
      </c>
      <c r="W3" s="57" t="s">
        <v>59</v>
      </c>
      <c r="X3" s="70" t="s">
        <v>60</v>
      </c>
      <c r="Y3" s="136" t="s">
        <v>62</v>
      </c>
      <c r="Z3" s="136" t="s">
        <v>63</v>
      </c>
      <c r="AA3" s="57" t="s">
        <v>65</v>
      </c>
      <c r="AB3" s="57" t="s">
        <v>66</v>
      </c>
      <c r="AC3" s="57" t="s">
        <v>67</v>
      </c>
      <c r="AD3" s="57" t="s">
        <v>68</v>
      </c>
      <c r="AE3" s="57" t="s">
        <v>70</v>
      </c>
      <c r="AF3" s="57" t="s">
        <v>72</v>
      </c>
      <c r="AG3" s="57" t="s">
        <v>74</v>
      </c>
      <c r="AH3" s="57" t="s">
        <v>76</v>
      </c>
      <c r="AI3" s="57" t="s">
        <v>78</v>
      </c>
      <c r="AJ3" s="57" t="s">
        <v>80</v>
      </c>
      <c r="AK3" s="57" t="s">
        <v>82</v>
      </c>
      <c r="AL3" s="57" t="s">
        <v>84</v>
      </c>
      <c r="AM3" s="57" t="s">
        <v>86</v>
      </c>
      <c r="AN3" s="57" t="s">
        <v>88</v>
      </c>
      <c r="AO3" s="57" t="s">
        <v>90</v>
      </c>
      <c r="AP3" s="57" t="s">
        <v>92</v>
      </c>
      <c r="AQ3" s="57" t="s">
        <v>94</v>
      </c>
      <c r="AR3" s="57" t="s">
        <v>96</v>
      </c>
      <c r="AS3" s="57" t="s">
        <v>98</v>
      </c>
      <c r="AT3" s="57" t="s">
        <v>100</v>
      </c>
      <c r="AU3" s="57" t="s">
        <v>102</v>
      </c>
      <c r="AV3" s="1" t="s">
        <v>104</v>
      </c>
    </row>
    <row r="4" spans="2:48" ht="27" thickBot="1">
      <c r="B4" s="11"/>
      <c r="C4" s="137" t="s">
        <v>23</v>
      </c>
      <c r="D4" s="137" t="s">
        <v>25</v>
      </c>
      <c r="E4" s="137" t="s">
        <v>27</v>
      </c>
      <c r="F4" s="137" t="s">
        <v>29</v>
      </c>
      <c r="G4" s="137" t="s">
        <v>0</v>
      </c>
      <c r="H4" s="138" t="s">
        <v>32</v>
      </c>
      <c r="I4" s="138" t="s">
        <v>34</v>
      </c>
      <c r="J4" s="138" t="s">
        <v>36</v>
      </c>
      <c r="K4" s="138" t="s">
        <v>38</v>
      </c>
      <c r="L4" s="138" t="s">
        <v>40</v>
      </c>
      <c r="M4" s="138" t="s">
        <v>42</v>
      </c>
      <c r="N4" s="138" t="s">
        <v>44</v>
      </c>
      <c r="O4" s="138" t="s">
        <v>46</v>
      </c>
      <c r="P4" s="138" t="s">
        <v>48</v>
      </c>
      <c r="Q4" s="138" t="s">
        <v>50</v>
      </c>
      <c r="R4" s="138" t="s">
        <v>52</v>
      </c>
      <c r="S4" s="139" t="s">
        <v>23</v>
      </c>
      <c r="T4" s="139" t="s">
        <v>56</v>
      </c>
      <c r="U4" s="139" t="s">
        <v>27</v>
      </c>
      <c r="V4" s="139" t="s">
        <v>29</v>
      </c>
      <c r="W4" s="139" t="s">
        <v>0</v>
      </c>
      <c r="X4" s="140" t="s">
        <v>61</v>
      </c>
      <c r="Y4" s="140" t="s">
        <v>144</v>
      </c>
      <c r="Z4" s="140" t="s">
        <v>235</v>
      </c>
      <c r="AA4" s="141" t="s">
        <v>23</v>
      </c>
      <c r="AB4" s="141" t="s">
        <v>25</v>
      </c>
      <c r="AC4" s="141" t="s">
        <v>0</v>
      </c>
      <c r="AD4" s="138" t="s">
        <v>69</v>
      </c>
      <c r="AE4" s="138" t="s">
        <v>71</v>
      </c>
      <c r="AF4" s="138" t="s">
        <v>73</v>
      </c>
      <c r="AG4" s="138" t="s">
        <v>75</v>
      </c>
      <c r="AH4" s="138" t="s">
        <v>77</v>
      </c>
      <c r="AI4" s="138" t="s">
        <v>79</v>
      </c>
      <c r="AJ4" s="138" t="s">
        <v>81</v>
      </c>
      <c r="AK4" s="138" t="s">
        <v>83</v>
      </c>
      <c r="AL4" s="138" t="s">
        <v>85</v>
      </c>
      <c r="AM4" s="138" t="s">
        <v>87</v>
      </c>
      <c r="AN4" s="138" t="s">
        <v>89</v>
      </c>
      <c r="AO4" s="138" t="s">
        <v>91</v>
      </c>
      <c r="AP4" s="138" t="s">
        <v>93</v>
      </c>
      <c r="AQ4" s="142" t="s">
        <v>95</v>
      </c>
      <c r="AR4" s="143" t="s">
        <v>97</v>
      </c>
      <c r="AS4" s="143" t="s">
        <v>99</v>
      </c>
      <c r="AT4" s="143" t="s">
        <v>101</v>
      </c>
      <c r="AU4" s="143" t="s">
        <v>103</v>
      </c>
      <c r="AV4" s="144" t="s">
        <v>105</v>
      </c>
    </row>
    <row r="5" spans="2:48">
      <c r="B5" s="162" t="s">
        <v>2</v>
      </c>
      <c r="C5" s="163">
        <v>9.7969080960880903E-2</v>
      </c>
      <c r="D5" s="163">
        <v>9.6154017409000966E-2</v>
      </c>
      <c r="E5" s="163">
        <v>0.10548407701432599</v>
      </c>
      <c r="F5" s="163">
        <v>9.5561847630840205E-2</v>
      </c>
      <c r="G5" s="163">
        <v>7.5463710086875802E-2</v>
      </c>
      <c r="H5" s="164">
        <v>0.10289389067524118</v>
      </c>
      <c r="I5" s="164">
        <v>0.11377245508982034</v>
      </c>
      <c r="J5" s="164">
        <v>0.11238293444328824</v>
      </c>
      <c r="K5" s="164">
        <v>0.11273486430062633</v>
      </c>
      <c r="L5" s="164">
        <v>0.11437565582371458</v>
      </c>
      <c r="M5" s="164">
        <v>0.11215932914046124</v>
      </c>
      <c r="N5" s="164">
        <v>0.10912698412698411</v>
      </c>
      <c r="O5" s="164">
        <v>0.10682492581602376</v>
      </c>
      <c r="P5" s="164">
        <v>0.10714285714285716</v>
      </c>
      <c r="Q5" s="164">
        <v>0.10573122529644269</v>
      </c>
      <c r="R5" s="164">
        <v>0.10594059405940595</v>
      </c>
      <c r="S5" s="165">
        <v>7.1705667395126932E-2</v>
      </c>
      <c r="T5" s="166">
        <v>5.4783646092624892E-2</v>
      </c>
      <c r="U5" s="166">
        <v>7.6005316460953709E-2</v>
      </c>
      <c r="V5" s="166">
        <v>5.4864134821015299E-2</v>
      </c>
      <c r="W5" s="166">
        <v>5.4921600024014895E-2</v>
      </c>
      <c r="X5" s="167">
        <v>9.7915413910603336E-2</v>
      </c>
      <c r="Y5" s="167">
        <v>0.12455902306648575</v>
      </c>
      <c r="Z5" s="167">
        <v>0.11427292850987529</v>
      </c>
      <c r="AA5" s="164">
        <v>7.1844367235896295E-2</v>
      </c>
      <c r="AB5" s="164">
        <v>6.7862141647113502E-2</v>
      </c>
      <c r="AC5" s="164">
        <v>6.6595138208690535E-2</v>
      </c>
      <c r="AD5" s="168">
        <v>7.7895845196780902E-2</v>
      </c>
      <c r="AE5" s="168">
        <v>7.8185452669590025E-2</v>
      </c>
      <c r="AF5" s="168">
        <v>7.789584519678075E-2</v>
      </c>
      <c r="AG5" s="168">
        <v>7.6284207020295619E-2</v>
      </c>
      <c r="AH5" s="168">
        <v>7.5746994294800946E-2</v>
      </c>
      <c r="AI5" s="168">
        <v>7.5209781569305162E-2</v>
      </c>
      <c r="AJ5" s="168">
        <v>7.7916774138079029E-2</v>
      </c>
      <c r="AK5" s="168">
        <v>7.8433057922275562E-2</v>
      </c>
      <c r="AL5" s="168">
        <v>7.8433057922275562E-2</v>
      </c>
      <c r="AM5" s="168">
        <v>7.95288453271428E-2</v>
      </c>
      <c r="AN5" s="168">
        <v>7.870166428502344E-2</v>
      </c>
      <c r="AO5" s="168">
        <v>7.8722809732610921E-2</v>
      </c>
      <c r="AP5" s="168">
        <v>7.7648095606569059E-2</v>
      </c>
      <c r="AQ5" s="169">
        <v>8.8616631837509688E-2</v>
      </c>
      <c r="AR5" s="164">
        <v>8.7555656197808029E-2</v>
      </c>
      <c r="AS5" s="164">
        <v>8.8031742269181271E-2</v>
      </c>
      <c r="AT5" s="164">
        <v>9.1970400425209708E-2</v>
      </c>
      <c r="AU5" s="164">
        <v>8.668757800275545E-2</v>
      </c>
      <c r="AV5" s="170">
        <v>8.7247650994367626E-2</v>
      </c>
    </row>
    <row r="6" spans="2:48">
      <c r="B6" s="145" t="s">
        <v>3</v>
      </c>
      <c r="C6" s="146">
        <v>5.5410472278674065E-2</v>
      </c>
      <c r="D6" s="146">
        <v>5.5762204286562464E-2</v>
      </c>
      <c r="E6" s="146">
        <v>4.9730814855369995E-2</v>
      </c>
      <c r="F6" s="146">
        <v>5.5263726423484399E-2</v>
      </c>
      <c r="G6" s="146">
        <v>5.0091078238237496E-2</v>
      </c>
      <c r="H6" s="147">
        <v>5.8949624866023592E-2</v>
      </c>
      <c r="I6" s="147">
        <v>4.9900199600798396E-2</v>
      </c>
      <c r="J6" s="147">
        <v>4.9947970863683661E-2</v>
      </c>
      <c r="K6" s="147">
        <v>5.1148225469728609E-2</v>
      </c>
      <c r="L6" s="147">
        <v>5.2465897166841552E-2</v>
      </c>
      <c r="M6" s="147">
        <v>5.2410901467505253E-2</v>
      </c>
      <c r="N6" s="147">
        <v>4.8611111111111119E-2</v>
      </c>
      <c r="O6" s="147">
        <v>4.8466864490603376E-2</v>
      </c>
      <c r="P6" s="147">
        <v>4.9603174603174614E-2</v>
      </c>
      <c r="Q6" s="147">
        <v>4.9407114624505935E-2</v>
      </c>
      <c r="R6" s="147">
        <v>5.0495049504950498E-2</v>
      </c>
      <c r="S6" s="148">
        <v>4.1203221413576727E-2</v>
      </c>
      <c r="T6" s="148">
        <v>4.4464271495191665E-2</v>
      </c>
      <c r="U6" s="148">
        <v>4.4667271229500802E-2</v>
      </c>
      <c r="V6" s="148">
        <v>4.4565828187863706E-2</v>
      </c>
      <c r="W6" s="148">
        <v>4.4429040909348301E-2</v>
      </c>
      <c r="X6" s="149">
        <v>3.8685107235919017E-2</v>
      </c>
      <c r="Y6" s="149">
        <v>4.3690637720488465E-2</v>
      </c>
      <c r="Z6" s="149">
        <v>5.0154044959353543E-2</v>
      </c>
      <c r="AA6" s="147">
        <v>5.6187723822038037E-2</v>
      </c>
      <c r="AB6" s="147">
        <v>5.5369820242647423E-2</v>
      </c>
      <c r="AC6" s="147">
        <v>5.4849174325597619E-2</v>
      </c>
      <c r="AD6" s="150">
        <v>6.3391101608415101E-2</v>
      </c>
      <c r="AE6" s="150">
        <v>6.4482847562548878E-2</v>
      </c>
      <c r="AF6" s="150">
        <v>6.3659707971162979E-2</v>
      </c>
      <c r="AG6" s="150">
        <v>6.2048069794677807E-2</v>
      </c>
      <c r="AH6" s="150">
        <v>6.1779463431930012E-2</v>
      </c>
      <c r="AI6" s="150">
        <v>6.0973644343687419E-2</v>
      </c>
      <c r="AJ6" s="150">
        <v>6.6363597283123604E-2</v>
      </c>
      <c r="AK6" s="150">
        <v>5.9362006167202115E-2</v>
      </c>
      <c r="AL6" s="150">
        <v>5.64073361769796E-2</v>
      </c>
      <c r="AM6" s="150">
        <v>5.534777749118823E-2</v>
      </c>
      <c r="AN6" s="150">
        <v>5.6944548902474447E-2</v>
      </c>
      <c r="AO6" s="150">
        <v>7.0662453787292967E-2</v>
      </c>
      <c r="AP6" s="150">
        <v>6.9050382598228363E-2</v>
      </c>
      <c r="AQ6" s="120">
        <v>4.7833721894003804E-2</v>
      </c>
      <c r="AR6" s="147">
        <v>4.7828976901024209E-2</v>
      </c>
      <c r="AS6" s="147">
        <v>4.8273519668383932E-2</v>
      </c>
      <c r="AT6" s="147">
        <v>4.9688587287440196E-2</v>
      </c>
      <c r="AU6" s="147">
        <v>4.8699063579073339E-2</v>
      </c>
      <c r="AV6" s="151">
        <v>5.0063097720327854E-2</v>
      </c>
    </row>
    <row r="7" spans="2:48">
      <c r="B7" s="145" t="s">
        <v>4</v>
      </c>
      <c r="C7" s="146">
        <v>4.0107810488160929E-2</v>
      </c>
      <c r="D7" s="146">
        <v>3.8533532393346982E-2</v>
      </c>
      <c r="E7" s="146">
        <v>4.0172460990966295E-2</v>
      </c>
      <c r="F7" s="146">
        <v>3.8926299509060298E-2</v>
      </c>
      <c r="G7" s="146">
        <v>5.0192232885336703E-2</v>
      </c>
      <c r="H7" s="147">
        <v>4.8231511254019296E-2</v>
      </c>
      <c r="I7" s="147">
        <v>4.9900199600798396E-2</v>
      </c>
      <c r="J7" s="147">
        <v>5.3069719042663895E-2</v>
      </c>
      <c r="K7" s="147">
        <v>5.4279749478079335E-2</v>
      </c>
      <c r="L7" s="147">
        <v>5.5613850996852038E-2</v>
      </c>
      <c r="M7" s="147">
        <v>5.3459119496855355E-2</v>
      </c>
      <c r="N7" s="147">
        <v>5.0595238095238096E-2</v>
      </c>
      <c r="O7" s="147">
        <v>5.1434223541048478E-2</v>
      </c>
      <c r="P7" s="147">
        <v>5.1587301587301598E-2</v>
      </c>
      <c r="Q7" s="147">
        <v>5.0395256916996048E-2</v>
      </c>
      <c r="R7" s="147">
        <v>5.0495049504950498E-2</v>
      </c>
      <c r="S7" s="148">
        <v>5.4471062167833602E-2</v>
      </c>
      <c r="T7" s="148">
        <v>6.1562035840975637E-2</v>
      </c>
      <c r="U7" s="148">
        <v>4.8637310756834203E-2</v>
      </c>
      <c r="V7" s="148">
        <v>6.1161600229327498E-2</v>
      </c>
      <c r="W7" s="148">
        <v>6.1558802881522295E-2</v>
      </c>
      <c r="X7" s="149">
        <v>4.650230507115654E-2</v>
      </c>
      <c r="Y7" s="149">
        <v>2.7679782903663498E-2</v>
      </c>
      <c r="Z7" s="152">
        <v>4.6790784598966927E-2</v>
      </c>
      <c r="AA7" s="147">
        <v>3.7836503272913366E-2</v>
      </c>
      <c r="AB7" s="147">
        <v>3.7221642261164971E-2</v>
      </c>
      <c r="AC7" s="147">
        <v>3.6156664631782638E-2</v>
      </c>
      <c r="AD7" s="150">
        <v>5.2915453461261412E-2</v>
      </c>
      <c r="AE7" s="150">
        <v>4.8899492734932631E-2</v>
      </c>
      <c r="AF7" s="150">
        <v>5.1303815284776219E-2</v>
      </c>
      <c r="AG7" s="150">
        <v>5.3049756642635316E-2</v>
      </c>
      <c r="AH7" s="150">
        <v>5.2915453461261412E-2</v>
      </c>
      <c r="AI7" s="150">
        <v>4.8886358020048433E-2</v>
      </c>
      <c r="AJ7" s="150">
        <v>5.024288539248542E-2</v>
      </c>
      <c r="AK7" s="150">
        <v>5.1303815284776698E-2</v>
      </c>
      <c r="AL7" s="150">
        <v>5.0497996196533619E-2</v>
      </c>
      <c r="AM7" s="150">
        <v>5.0511563923996396E-2</v>
      </c>
      <c r="AN7" s="150">
        <v>5.0229389833786255E-2</v>
      </c>
      <c r="AO7" s="150">
        <v>5.064590318975138E-2</v>
      </c>
      <c r="AP7" s="150">
        <v>5.212363511305966E-2</v>
      </c>
      <c r="AQ7" s="120">
        <v>4.4608529593964101E-2</v>
      </c>
      <c r="AR7" s="147">
        <v>4.1237782809295034E-2</v>
      </c>
      <c r="AS7" s="147">
        <v>4.0757687335734108E-2</v>
      </c>
      <c r="AT7" s="147">
        <v>3.9430649155058256E-2</v>
      </c>
      <c r="AU7" s="147">
        <v>3.9678446196198446E-2</v>
      </c>
      <c r="AV7" s="151">
        <v>4.0838559450891633E-2</v>
      </c>
    </row>
    <row r="8" spans="2:48">
      <c r="B8" s="145" t="s">
        <v>5</v>
      </c>
      <c r="C8" s="146">
        <v>5.8867361643316699E-2</v>
      </c>
      <c r="D8" s="146">
        <v>5.2226943626198903E-2</v>
      </c>
      <c r="E8" s="146">
        <v>5.9403230221735506E-2</v>
      </c>
      <c r="F8" s="146">
        <v>5.1368882625652902E-2</v>
      </c>
      <c r="G8" s="146">
        <v>5.4678968738136699E-2</v>
      </c>
      <c r="H8" s="147">
        <v>4.8231511254019296E-2</v>
      </c>
      <c r="I8" s="147">
        <v>4.9900199600798396E-2</v>
      </c>
      <c r="J8" s="147">
        <v>5.3069719042663895E-2</v>
      </c>
      <c r="K8" s="147">
        <v>5.4279749478079335E-2</v>
      </c>
      <c r="L8" s="147">
        <v>5.5613850996852038E-2</v>
      </c>
      <c r="M8" s="147">
        <v>5.3459119496855355E-2</v>
      </c>
      <c r="N8" s="147">
        <v>5.0595238095238096E-2</v>
      </c>
      <c r="O8" s="147">
        <v>5.1434223541048478E-2</v>
      </c>
      <c r="P8" s="147">
        <v>5.1587301587301598E-2</v>
      </c>
      <c r="Q8" s="147">
        <v>5.0395256916996048E-2</v>
      </c>
      <c r="R8" s="147">
        <v>5.0495049504950498E-2</v>
      </c>
      <c r="S8" s="148">
        <v>5.870772096274713E-2</v>
      </c>
      <c r="T8" s="148">
        <v>5.8844866030772429E-2</v>
      </c>
      <c r="U8" s="148">
        <v>5.8920647666779707E-2</v>
      </c>
      <c r="V8" s="148">
        <v>5.7819807764049803E-2</v>
      </c>
      <c r="W8" s="148">
        <v>5.8411956175426501E-2</v>
      </c>
      <c r="X8" s="149">
        <v>4.650230507115654E-2</v>
      </c>
      <c r="Y8" s="149">
        <v>8.0597014925373134E-2</v>
      </c>
      <c r="Z8" s="152">
        <v>4.6800628382543147E-2</v>
      </c>
      <c r="AA8" s="147">
        <v>5.5314410336581868E-2</v>
      </c>
      <c r="AB8" s="147">
        <v>5.191262630149393E-2</v>
      </c>
      <c r="AC8" s="147">
        <v>4.8788497176642333E-2</v>
      </c>
      <c r="AD8" s="150">
        <v>5.2915453461261412E-2</v>
      </c>
      <c r="AE8" s="150">
        <v>4.8899492734932631E-2</v>
      </c>
      <c r="AF8" s="150">
        <v>5.1303815284776219E-2</v>
      </c>
      <c r="AG8" s="150">
        <v>5.3049756642635316E-2</v>
      </c>
      <c r="AH8" s="150">
        <v>5.2915453461261412E-2</v>
      </c>
      <c r="AI8" s="150">
        <v>4.8886358020048433E-2</v>
      </c>
      <c r="AJ8" s="150">
        <v>5.024288539248542E-2</v>
      </c>
      <c r="AK8" s="150">
        <v>5.1303815284776698E-2</v>
      </c>
      <c r="AL8" s="150">
        <v>5.0497996196533619E-2</v>
      </c>
      <c r="AM8" s="150">
        <v>5.0511563923996396E-2</v>
      </c>
      <c r="AN8" s="150">
        <v>5.0229389833786255E-2</v>
      </c>
      <c r="AO8" s="150">
        <v>5.064590318975138E-2</v>
      </c>
      <c r="AP8" s="150">
        <v>5.212363511305966E-2</v>
      </c>
      <c r="AQ8" s="120">
        <v>4.4617914277609388E-2</v>
      </c>
      <c r="AR8" s="147">
        <v>5.2038154497443673E-2</v>
      </c>
      <c r="AS8" s="147">
        <v>5.1432319733188223E-2</v>
      </c>
      <c r="AT8" s="147">
        <v>4.9757723933763931E-2</v>
      </c>
      <c r="AU8" s="147">
        <v>5.0070420199964653E-2</v>
      </c>
      <c r="AV8" s="151">
        <v>5.153437264041081E-2</v>
      </c>
    </row>
    <row r="9" spans="2:48">
      <c r="B9" s="145" t="s">
        <v>6</v>
      </c>
      <c r="C9" s="146">
        <v>8.4249533896539504E-3</v>
      </c>
      <c r="D9" s="146">
        <v>1.0991415021412368E-2</v>
      </c>
      <c r="E9" s="146">
        <v>7.1174377224199207E-3</v>
      </c>
      <c r="F9" s="146">
        <v>1.15608613238651E-2</v>
      </c>
      <c r="G9" s="146">
        <v>1.20159222882352E-2</v>
      </c>
      <c r="H9" s="147">
        <v>1.8220793140407292E-2</v>
      </c>
      <c r="I9" s="147">
        <v>1.6966067864271454E-2</v>
      </c>
      <c r="J9" s="147">
        <v>1.7689906347554633E-2</v>
      </c>
      <c r="K9" s="147">
        <v>1.7745302713987474E-2</v>
      </c>
      <c r="L9" s="147">
        <v>1.7838405036726124E-2</v>
      </c>
      <c r="M9" s="147">
        <v>1.7819706498951787E-2</v>
      </c>
      <c r="N9" s="147">
        <v>1.6865079365079364E-2</v>
      </c>
      <c r="O9" s="147">
        <v>1.6815034619188925E-2</v>
      </c>
      <c r="P9" s="147">
        <v>1.6865079365079368E-2</v>
      </c>
      <c r="Q9" s="147">
        <v>1.6798418972332016E-2</v>
      </c>
      <c r="R9" s="147">
        <v>1.6831683168316833E-2</v>
      </c>
      <c r="S9" s="148">
        <v>9.6682773575348657E-3</v>
      </c>
      <c r="T9" s="148">
        <v>1.2533372454529665E-2</v>
      </c>
      <c r="U9" s="148">
        <v>1.00237440899367E-2</v>
      </c>
      <c r="V9" s="148">
        <v>1.3062091903813699E-2</v>
      </c>
      <c r="W9" s="148">
        <v>1.26689148853865E-2</v>
      </c>
      <c r="X9" s="149">
        <v>1.4030867909400684E-3</v>
      </c>
      <c r="Y9" s="149">
        <v>1.8995929443690637E-3</v>
      </c>
      <c r="Z9" s="149">
        <v>1.2971035483497727E-2</v>
      </c>
      <c r="AA9" s="147">
        <v>1.6444687544131833E-2</v>
      </c>
      <c r="AB9" s="147">
        <v>1.9557195155346464E-2</v>
      </c>
      <c r="AC9" s="147">
        <v>2.2017691190357954E-2</v>
      </c>
      <c r="AD9" s="150">
        <v>2.0682689931559604E-2</v>
      </c>
      <c r="AE9" s="150">
        <v>1.9344854268764252E-2</v>
      </c>
      <c r="AF9" s="150">
        <v>2.0145477206063838E-2</v>
      </c>
      <c r="AG9" s="150">
        <v>2.0414083568810793E-2</v>
      </c>
      <c r="AH9" s="150">
        <v>1.8802445392325496E-2</v>
      </c>
      <c r="AI9" s="150">
        <v>2.2831540833538541E-2</v>
      </c>
      <c r="AJ9" s="150">
        <v>2.2568996646892738E-2</v>
      </c>
      <c r="AK9" s="150">
        <v>2.1219902657054233E-2</v>
      </c>
      <c r="AL9" s="150">
        <v>2.0951296294306563E-2</v>
      </c>
      <c r="AM9" s="150">
        <v>2.0150889863296273E-2</v>
      </c>
      <c r="AN9" s="150">
        <v>2.0145477206063838E-2</v>
      </c>
      <c r="AO9" s="150">
        <v>2.0150889863296127E-2</v>
      </c>
      <c r="AP9" s="150">
        <v>2.0150889863297123E-2</v>
      </c>
      <c r="AQ9" s="120">
        <v>1.5742118177783416E-2</v>
      </c>
      <c r="AR9" s="147">
        <v>1.6156497231662261E-2</v>
      </c>
      <c r="AS9" s="147">
        <v>1.4570289088626785E-2</v>
      </c>
      <c r="AT9" s="147">
        <v>1.7026366413613089E-2</v>
      </c>
      <c r="AU9" s="147">
        <v>1.7971976671034361E-2</v>
      </c>
      <c r="AV9" s="151">
        <v>1.5934358904683293E-2</v>
      </c>
    </row>
    <row r="10" spans="2:48">
      <c r="B10" s="145" t="s">
        <v>7</v>
      </c>
      <c r="C10" s="146">
        <v>3.8367131866514997E-2</v>
      </c>
      <c r="D10" s="146">
        <v>4.466981849969219E-2</v>
      </c>
      <c r="E10" s="146">
        <v>3.7343735742312201E-2</v>
      </c>
      <c r="F10" s="146">
        <v>4.44937428288536E-2</v>
      </c>
      <c r="G10" s="146">
        <v>4.2293187566492502E-2</v>
      </c>
      <c r="H10" s="147">
        <v>5.2518756698821022E-2</v>
      </c>
      <c r="I10" s="147">
        <v>5.5888223552894196E-2</v>
      </c>
      <c r="J10" s="147">
        <v>6.0353798126951096E-2</v>
      </c>
      <c r="K10" s="147">
        <v>6.0542797494780795E-2</v>
      </c>
      <c r="L10" s="147">
        <v>6.190975865687303E-2</v>
      </c>
      <c r="M10" s="147">
        <v>6.0796645702306099E-2</v>
      </c>
      <c r="N10" s="147">
        <v>5.753968253968253E-2</v>
      </c>
      <c r="O10" s="147">
        <v>5.8358061325420388E-2</v>
      </c>
      <c r="P10" s="147">
        <v>5.753968253968255E-2</v>
      </c>
      <c r="Q10" s="147">
        <v>5.8300395256917013E-2</v>
      </c>
      <c r="R10" s="147">
        <v>5.7425742574257421E-2</v>
      </c>
      <c r="S10" s="148">
        <v>3.9778224357826499E-2</v>
      </c>
      <c r="T10" s="148">
        <v>3.9597200668119933E-2</v>
      </c>
      <c r="U10" s="148">
        <v>3.7194459250849701E-2</v>
      </c>
      <c r="V10" s="148">
        <v>3.9248228973899901E-2</v>
      </c>
      <c r="W10" s="148">
        <v>3.9505291819290099E-2</v>
      </c>
      <c r="X10" s="149">
        <f>0.0775706554419723/2</f>
        <v>3.8785327720986147E-2</v>
      </c>
      <c r="Y10" s="149">
        <v>2.8493894165535955E-2</v>
      </c>
      <c r="Z10" s="152">
        <v>5.9151408296366975E-2</v>
      </c>
      <c r="AA10" s="147">
        <v>4.8557846882685232E-2</v>
      </c>
      <c r="AB10" s="147">
        <v>4.9820264437904431E-2</v>
      </c>
      <c r="AC10" s="147">
        <v>4.9820480352122803E-2</v>
      </c>
      <c r="AD10" s="150">
        <v>6.4857692349016241E-2</v>
      </c>
      <c r="AE10" s="150">
        <v>6.0844940245894243E-2</v>
      </c>
      <c r="AF10" s="150">
        <v>6.3246054172531055E-2</v>
      </c>
      <c r="AG10" s="150">
        <v>6.5529208255884888E-2</v>
      </c>
      <c r="AH10" s="150">
        <v>6.4454782804894958E-2</v>
      </c>
      <c r="AI10" s="150">
        <v>6.5663511437258834E-2</v>
      </c>
      <c r="AJ10" s="150">
        <v>6.4069082624021778E-2</v>
      </c>
      <c r="AK10" s="150">
        <v>6.0425687363681979E-2</v>
      </c>
      <c r="AL10" s="150">
        <v>6.5663511437258834E-2</v>
      </c>
      <c r="AM10" s="150">
        <v>6.7158885736393878E-2</v>
      </c>
      <c r="AN10" s="150">
        <v>6.6737936888248792E-2</v>
      </c>
      <c r="AO10" s="150">
        <v>6.47407789527982E-2</v>
      </c>
      <c r="AP10" s="150">
        <v>6.4069082624021792E-2</v>
      </c>
      <c r="AQ10" s="120">
        <v>5.9009069684736425E-2</v>
      </c>
      <c r="AR10" s="147">
        <v>7.0538628564777633E-2</v>
      </c>
      <c r="AS10" s="147">
        <v>6.775248258175752E-2</v>
      </c>
      <c r="AT10" s="147">
        <v>6.844168667127784E-2</v>
      </c>
      <c r="AU10" s="147">
        <v>7.1716701735113575E-2</v>
      </c>
      <c r="AV10" s="151">
        <v>6.9915252711002185E-2</v>
      </c>
    </row>
    <row r="11" spans="2:48">
      <c r="B11" s="145" t="s">
        <v>8</v>
      </c>
      <c r="C11" s="146">
        <v>7.1722434436860438E-2</v>
      </c>
      <c r="D11" s="146">
        <v>5.9265864836162009E-2</v>
      </c>
      <c r="E11" s="146">
        <v>7.1972807737932298E-2</v>
      </c>
      <c r="F11" s="146">
        <v>5.7799726246376706E-2</v>
      </c>
      <c r="G11" s="146">
        <v>6.1296591674230398E-2</v>
      </c>
      <c r="H11" s="147">
        <v>5.2518756698821022E-2</v>
      </c>
      <c r="I11" s="147">
        <v>5.5888223552894196E-2</v>
      </c>
      <c r="J11" s="147">
        <v>6.0353798126951096E-2</v>
      </c>
      <c r="K11" s="147">
        <v>6.0542797494780795E-2</v>
      </c>
      <c r="L11" s="147">
        <v>6.190975865687303E-2</v>
      </c>
      <c r="M11" s="147">
        <v>6.0796645702306099E-2</v>
      </c>
      <c r="N11" s="147">
        <v>5.753968253968253E-2</v>
      </c>
      <c r="O11" s="147">
        <v>5.8358061325420388E-2</v>
      </c>
      <c r="P11" s="147">
        <v>5.753968253968255E-2</v>
      </c>
      <c r="Q11" s="147">
        <v>5.8300395256917013E-2</v>
      </c>
      <c r="R11" s="147">
        <v>5.7425742574257421E-2</v>
      </c>
      <c r="S11" s="148">
        <v>6.8884968213361805E-2</v>
      </c>
      <c r="T11" s="148">
        <v>6.5794700049687807E-2</v>
      </c>
      <c r="U11" s="148">
        <v>7.132918446319661E-2</v>
      </c>
      <c r="V11" s="148">
        <v>6.4623615512025195E-2</v>
      </c>
      <c r="W11" s="148">
        <v>6.5274299285077303E-2</v>
      </c>
      <c r="X11" s="149">
        <v>7.7570655441972336E-2</v>
      </c>
      <c r="Y11" s="149">
        <v>8.1953867028493887E-2</v>
      </c>
      <c r="Z11" s="152">
        <v>6.7823923407642081E-2</v>
      </c>
      <c r="AA11" s="147">
        <v>8.1130231843577996E-2</v>
      </c>
      <c r="AB11" s="147">
        <v>7.5878499131112637E-2</v>
      </c>
      <c r="AC11" s="147">
        <v>7.1817216454374486E-2</v>
      </c>
      <c r="AD11" s="150">
        <v>6.4857692349016241E-2</v>
      </c>
      <c r="AE11" s="150">
        <v>6.0844940245894243E-2</v>
      </c>
      <c r="AF11" s="150">
        <v>6.3246054172531055E-2</v>
      </c>
      <c r="AG11" s="150">
        <v>6.5529208255884888E-2</v>
      </c>
      <c r="AH11" s="150">
        <v>6.4454782804894958E-2</v>
      </c>
      <c r="AI11" s="150">
        <v>6.5663511437258834E-2</v>
      </c>
      <c r="AJ11" s="150">
        <v>6.4069082624021778E-2</v>
      </c>
      <c r="AK11" s="150">
        <v>6.0425687363681979E-2</v>
      </c>
      <c r="AL11" s="150">
        <v>6.5663511437258834E-2</v>
      </c>
      <c r="AM11" s="150">
        <v>6.7158885736393878E-2</v>
      </c>
      <c r="AN11" s="150">
        <v>6.6737936888248792E-2</v>
      </c>
      <c r="AO11" s="150">
        <v>6.47407789527982E-2</v>
      </c>
      <c r="AP11" s="150">
        <v>6.4069082624021792E-2</v>
      </c>
      <c r="AQ11" s="120">
        <v>5.9020124644047232E-2</v>
      </c>
      <c r="AR11" s="147">
        <v>5.9778498783709798E-2</v>
      </c>
      <c r="AS11" s="147">
        <v>5.741735812013344E-2</v>
      </c>
      <c r="AT11" s="147">
        <v>5.8001429382438789E-2</v>
      </c>
      <c r="AU11" s="147">
        <v>6.0776865877214835E-2</v>
      </c>
      <c r="AV11" s="151">
        <v>5.9250214161866203E-2</v>
      </c>
    </row>
    <row r="12" spans="2:48">
      <c r="B12" s="145" t="s">
        <v>9</v>
      </c>
      <c r="C12" s="146">
        <v>8.0875842698461431E-2</v>
      </c>
      <c r="D12" s="146">
        <v>7.4302213870783756E-2</v>
      </c>
      <c r="E12" s="146">
        <v>8.034492198193259E-2</v>
      </c>
      <c r="F12" s="146">
        <v>7.3750875042082095E-2</v>
      </c>
      <c r="G12" s="146">
        <v>6.1962493887759706E-2</v>
      </c>
      <c r="H12" s="147">
        <v>5.2518756698821022E-2</v>
      </c>
      <c r="I12" s="147">
        <v>8.5828343313373245E-2</v>
      </c>
      <c r="J12" s="147">
        <v>8.7408949011446413E-2</v>
      </c>
      <c r="K12" s="147">
        <v>8.6638830897703564E-2</v>
      </c>
      <c r="L12" s="147">
        <v>8.8142707240293786E-2</v>
      </c>
      <c r="M12" s="147">
        <v>8.8050314465408827E-2</v>
      </c>
      <c r="N12" s="147">
        <v>8.4325396825396817E-2</v>
      </c>
      <c r="O12" s="147">
        <v>8.407517309594463E-2</v>
      </c>
      <c r="P12" s="147">
        <v>8.3333333333333356E-2</v>
      </c>
      <c r="Q12" s="147">
        <v>8.3003952569169967E-2</v>
      </c>
      <c r="R12" s="147">
        <v>8.4158415841584164E-2</v>
      </c>
      <c r="S12" s="148">
        <v>5.8564165501712798E-2</v>
      </c>
      <c r="T12" s="148">
        <v>4.9593561709298871E-2</v>
      </c>
      <c r="U12" s="148">
        <v>6.3302574468526898E-2</v>
      </c>
      <c r="V12" s="148">
        <v>4.9607484222010993E-2</v>
      </c>
      <c r="W12" s="148">
        <v>4.9725635901819699E-2</v>
      </c>
      <c r="X12" s="149">
        <v>8.9096011224694335E-2</v>
      </c>
      <c r="Y12" s="149">
        <v>7.8697421981004059E-2</v>
      </c>
      <c r="Z12" s="152">
        <v>9.0994957965048043E-2</v>
      </c>
      <c r="AA12" s="147">
        <v>6.4860897388234071E-2</v>
      </c>
      <c r="AB12" s="147">
        <v>6.1282673641440299E-2</v>
      </c>
      <c r="AC12" s="147">
        <v>6.1852874370336944E-2</v>
      </c>
      <c r="AD12" s="150">
        <v>8.7297067892945099E-2</v>
      </c>
      <c r="AE12" s="150">
        <v>8.6514487146418809E-2</v>
      </c>
      <c r="AF12" s="150">
        <v>8.7028461530197249E-2</v>
      </c>
      <c r="AG12" s="150">
        <v>8.4879610628216348E-2</v>
      </c>
      <c r="AH12" s="150">
        <v>8.7297067892944155E-2</v>
      </c>
      <c r="AI12" s="150">
        <v>9.2937801510642265E-2</v>
      </c>
      <c r="AJ12" s="150">
        <v>9.1350700713610122E-2</v>
      </c>
      <c r="AK12" s="150">
        <v>9.3475014236137008E-2</v>
      </c>
      <c r="AL12" s="150">
        <v>8.6491248804702547E-2</v>
      </c>
      <c r="AM12" s="150">
        <v>8.5977130083396941E-2</v>
      </c>
      <c r="AN12" s="150">
        <v>8.5954036079206791E-2</v>
      </c>
      <c r="AO12" s="150">
        <v>9.2962771902674865E-2</v>
      </c>
      <c r="AP12" s="150">
        <v>9.3768807497205814E-2</v>
      </c>
      <c r="AQ12" s="120">
        <v>0.10545459145806892</v>
      </c>
      <c r="AR12" s="147">
        <v>9.3981631148071079E-2</v>
      </c>
      <c r="AS12" s="147">
        <v>9.6732350408020751E-2</v>
      </c>
      <c r="AT12" s="147">
        <v>8.9362385332015556E-2</v>
      </c>
      <c r="AU12" s="147">
        <v>9.4332621065772435E-2</v>
      </c>
      <c r="AV12" s="151">
        <v>9.5195617330982515E-2</v>
      </c>
    </row>
    <row r="13" spans="2:48">
      <c r="B13" s="145" t="s">
        <v>10</v>
      </c>
      <c r="C13" s="146">
        <v>1.9477441397181099E-2</v>
      </c>
      <c r="D13" s="146">
        <v>2.2585419174411238E-2</v>
      </c>
      <c r="E13" s="146">
        <v>1.9002646226845502E-2</v>
      </c>
      <c r="F13" s="146">
        <v>2.2674372889688498E-2</v>
      </c>
      <c r="G13" s="146">
        <v>2.2393061181767399E-2</v>
      </c>
      <c r="H13" s="147">
        <v>1.9292604501607722E-2</v>
      </c>
      <c r="I13" s="147">
        <v>1.6966067864271454E-2</v>
      </c>
      <c r="J13" s="147">
        <v>1.7689906347554633E-2</v>
      </c>
      <c r="K13" s="147">
        <v>1.8789144050104387E-2</v>
      </c>
      <c r="L13" s="147">
        <v>1.8887722980062957E-2</v>
      </c>
      <c r="M13" s="147">
        <v>1.8867924528301893E-2</v>
      </c>
      <c r="N13" s="147">
        <v>1.7857142857142856E-2</v>
      </c>
      <c r="O13" s="147">
        <v>1.7804154302670627E-2</v>
      </c>
      <c r="P13" s="147">
        <v>1.785714285714286E-2</v>
      </c>
      <c r="Q13" s="147">
        <v>1.7786561264822136E-2</v>
      </c>
      <c r="R13" s="147">
        <v>1.7821782178217824E-2</v>
      </c>
      <c r="S13" s="148">
        <v>1.9796049640725899E-2</v>
      </c>
      <c r="T13" s="148">
        <v>2.1607270422843699E-2</v>
      </c>
      <c r="U13" s="148">
        <v>1.9912499913468999E-2</v>
      </c>
      <c r="V13" s="148">
        <v>2.1747269535538002E-2</v>
      </c>
      <c r="W13" s="148">
        <v>2.17089782521338E-2</v>
      </c>
      <c r="X13" s="149">
        <v>1.9342553617959508E-2</v>
      </c>
      <c r="Y13" s="149">
        <v>1.7910447761194031E-2</v>
      </c>
      <c r="Z13" s="152">
        <v>1.7898049338071431E-2</v>
      </c>
      <c r="AA13" s="147">
        <v>2.1862754812544363E-2</v>
      </c>
      <c r="AB13" s="147">
        <v>2.5568458738886034E-2</v>
      </c>
      <c r="AC13" s="147">
        <v>2.6822820293030333E-2</v>
      </c>
      <c r="AD13" s="150">
        <v>1.8802445392326485E-2</v>
      </c>
      <c r="AE13" s="150">
        <v>1.9076175737254338E-2</v>
      </c>
      <c r="AF13" s="150">
        <v>1.7996626304084898E-2</v>
      </c>
      <c r="AG13" s="150">
        <v>1.8533839029579665E-2</v>
      </c>
      <c r="AH13" s="150">
        <v>1.9339658117822255E-2</v>
      </c>
      <c r="AI13" s="150">
        <v>1.9339658117822251E-2</v>
      </c>
      <c r="AJ13" s="150">
        <v>1.5314676296104883E-2</v>
      </c>
      <c r="AK13" s="150">
        <v>1.5579169039355162E-2</v>
      </c>
      <c r="AL13" s="150">
        <v>1.7190807215841323E-2</v>
      </c>
      <c r="AM13" s="150">
        <v>1.8001461611211418E-2</v>
      </c>
      <c r="AN13" s="150">
        <v>1.7190807215841323E-2</v>
      </c>
      <c r="AO13" s="150">
        <v>1.5314676296105882E-2</v>
      </c>
      <c r="AP13" s="150">
        <v>1.5314676296104886E-2</v>
      </c>
      <c r="AQ13" s="120">
        <v>1.9504054572146188E-2</v>
      </c>
      <c r="AR13" s="147">
        <v>1.843270974443903E-2</v>
      </c>
      <c r="AS13" s="147">
        <v>1.8514871250636417E-2</v>
      </c>
      <c r="AT13" s="147">
        <v>1.9248666310530679E-2</v>
      </c>
      <c r="AU13" s="147">
        <v>1.8736063383557936E-2</v>
      </c>
      <c r="AV13" s="151">
        <v>1.9754294599335764E-2</v>
      </c>
    </row>
    <row r="14" spans="2:48">
      <c r="B14" s="145" t="s">
        <v>11</v>
      </c>
      <c r="C14" s="146">
        <v>6.0797261339830398E-2</v>
      </c>
      <c r="D14" s="146">
        <v>5.8936261120536272E-2</v>
      </c>
      <c r="E14" s="146">
        <v>6.1159777351948101E-2</v>
      </c>
      <c r="F14" s="146">
        <v>6.0038765223060307E-2</v>
      </c>
      <c r="G14" s="146">
        <v>6.2679949821046105E-2</v>
      </c>
      <c r="H14" s="147">
        <v>5.7877813504823156E-2</v>
      </c>
      <c r="I14" s="147">
        <v>4.590818363273453E-2</v>
      </c>
      <c r="J14" s="147">
        <v>4.8907388137356927E-2</v>
      </c>
      <c r="K14" s="147">
        <v>5.0104384133611693E-2</v>
      </c>
      <c r="L14" s="147">
        <v>5.1416579223504719E-2</v>
      </c>
      <c r="M14" s="147">
        <v>5.0314465408805041E-2</v>
      </c>
      <c r="N14" s="147">
        <v>4.8611111111111119E-2</v>
      </c>
      <c r="O14" s="147">
        <v>4.7477744807121663E-2</v>
      </c>
      <c r="P14" s="147">
        <v>4.761904761904763E-2</v>
      </c>
      <c r="Q14" s="147">
        <v>4.8418972332015822E-2</v>
      </c>
      <c r="R14" s="147">
        <v>4.8514851485148516E-2</v>
      </c>
      <c r="S14" s="148">
        <v>6.2227733845198474E-2</v>
      </c>
      <c r="T14" s="148">
        <v>6.5533761311644845E-2</v>
      </c>
      <c r="U14" s="148">
        <v>6.2696857888506596E-2</v>
      </c>
      <c r="V14" s="148">
        <v>6.5612523533867609E-2</v>
      </c>
      <c r="W14" s="148">
        <v>6.5593930218802207E-2</v>
      </c>
      <c r="X14" s="149">
        <v>5.9029865704550009E-2</v>
      </c>
      <c r="Y14" s="149">
        <v>5.2374491180461329E-2</v>
      </c>
      <c r="Z14" s="152">
        <v>4.7111873911691492E-2</v>
      </c>
      <c r="AA14" s="147">
        <v>4.6583862750562727E-2</v>
      </c>
      <c r="AB14" s="147">
        <v>4.3786011349168062E-2</v>
      </c>
      <c r="AC14" s="147">
        <v>4.3593304704377743E-2</v>
      </c>
      <c r="AD14" s="150">
        <v>3.7067678059158345E-2</v>
      </c>
      <c r="AE14" s="150">
        <v>3.7614994411485726E-2</v>
      </c>
      <c r="AF14" s="150">
        <v>3.6799071696409537E-2</v>
      </c>
      <c r="AG14" s="150">
        <v>3.679907169640953E-2</v>
      </c>
      <c r="AH14" s="150">
        <v>3.7873497147399939E-2</v>
      </c>
      <c r="AI14" s="150">
        <v>3.6799071696409537E-2</v>
      </c>
      <c r="AJ14" s="150">
        <v>4.1376493852635171E-2</v>
      </c>
      <c r="AK14" s="150">
        <v>4.3245624402350337E-2</v>
      </c>
      <c r="AL14" s="150">
        <v>3.7604890784652116E-2</v>
      </c>
      <c r="AM14" s="150">
        <v>3.7614994411485733E-2</v>
      </c>
      <c r="AN14" s="150">
        <v>3.6799071696410529E-2</v>
      </c>
      <c r="AO14" s="150">
        <v>4.2451207978677963E-2</v>
      </c>
      <c r="AP14" s="150">
        <v>4.1645172384146084E-2</v>
      </c>
      <c r="AQ14" s="120">
        <v>4.4058727816319768E-2</v>
      </c>
      <c r="AR14" s="147">
        <v>4.117211107711137E-2</v>
      </c>
      <c r="AS14" s="147">
        <v>4.2816702738990964E-2</v>
      </c>
      <c r="AT14" s="147">
        <v>4.4253129092468771E-2</v>
      </c>
      <c r="AU14" s="147">
        <v>4.3493064764925399E-2</v>
      </c>
      <c r="AV14" s="151">
        <v>4.5044997816047032E-2</v>
      </c>
    </row>
    <row r="15" spans="2:48">
      <c r="B15" s="145" t="s">
        <v>12</v>
      </c>
      <c r="C15" s="146">
        <v>8.7414443520425919E-2</v>
      </c>
      <c r="D15" s="146">
        <v>0.10678782633637623</v>
      </c>
      <c r="E15" s="146">
        <v>8.2147093712930011E-2</v>
      </c>
      <c r="F15" s="146">
        <v>0.107132633096095</v>
      </c>
      <c r="G15" s="146">
        <v>0.101106608405755</v>
      </c>
      <c r="H15" s="147">
        <v>9.0032154340836043E-2</v>
      </c>
      <c r="I15" s="147">
        <v>9.0818363273453079E-2</v>
      </c>
      <c r="J15" s="147">
        <v>5.5150884495317382E-2</v>
      </c>
      <c r="K15" s="147">
        <v>4.697286012526096E-2</v>
      </c>
      <c r="L15" s="147">
        <v>2.7282266526757602E-2</v>
      </c>
      <c r="M15" s="147">
        <v>4.821802935010483E-2</v>
      </c>
      <c r="N15" s="147">
        <v>8.9285714285714274E-2</v>
      </c>
      <c r="O15" s="147">
        <v>8.9020771513353136E-2</v>
      </c>
      <c r="P15" s="147">
        <v>8.9285714285714302E-2</v>
      </c>
      <c r="Q15" s="147">
        <v>9.3873517786561292E-2</v>
      </c>
      <c r="R15" s="147">
        <v>9.3069306930693069E-2</v>
      </c>
      <c r="S15" s="148">
        <v>8.9169361070417799E-2</v>
      </c>
      <c r="T15" s="148">
        <v>9.5489908517193134E-2</v>
      </c>
      <c r="U15" s="148">
        <v>8.8327322317367785E-2</v>
      </c>
      <c r="V15" s="148">
        <v>9.5629381518906389E-2</v>
      </c>
      <c r="W15" s="148">
        <v>9.5077751844956107E-2</v>
      </c>
      <c r="X15" s="149">
        <v>8.0276608538785335E-2</v>
      </c>
      <c r="Y15" s="149">
        <v>8.032564450474898E-2</v>
      </c>
      <c r="Z15" s="152">
        <v>6.9390813889813302E-2</v>
      </c>
      <c r="AA15" s="147">
        <v>8.9398725374337809E-2</v>
      </c>
      <c r="AB15" s="147">
        <v>9.7441526313059426E-2</v>
      </c>
      <c r="AC15" s="147">
        <v>9.9994209893894334E-2</v>
      </c>
      <c r="AD15" s="150">
        <v>8.2462153363488541E-2</v>
      </c>
      <c r="AE15" s="150">
        <v>8.4902415957355037E-2</v>
      </c>
      <c r="AF15" s="150">
        <v>8.2999366088984311E-2</v>
      </c>
      <c r="AG15" s="150">
        <v>8.1656334275246947E-2</v>
      </c>
      <c r="AH15" s="150">
        <v>8.2193547000741662E-2</v>
      </c>
      <c r="AI15" s="150">
        <v>8.2730759726237418E-2</v>
      </c>
      <c r="AJ15" s="150">
        <v>8.3021666236781325E-2</v>
      </c>
      <c r="AK15" s="150">
        <v>8.6222642441954711E-2</v>
      </c>
      <c r="AL15" s="150">
        <v>8.1924940637993812E-2</v>
      </c>
      <c r="AM15" s="150">
        <v>8.2484309173760387E-2</v>
      </c>
      <c r="AN15" s="150">
        <v>8.246215336348954E-2</v>
      </c>
      <c r="AO15" s="150">
        <v>8.40963803628232E-2</v>
      </c>
      <c r="AP15" s="150">
        <v>8.43650588943341E-2</v>
      </c>
      <c r="AQ15" s="120">
        <v>8.2530398581042025E-2</v>
      </c>
      <c r="AR15" s="147">
        <v>8.384685394535818E-2</v>
      </c>
      <c r="AS15" s="147">
        <v>8.4030641204329848E-2</v>
      </c>
      <c r="AT15" s="147">
        <v>8.3300007703470624E-2</v>
      </c>
      <c r="AU15" s="147">
        <v>8.3597059548168304E-2</v>
      </c>
      <c r="AV15" s="151">
        <v>8.5778383750457307E-2</v>
      </c>
    </row>
    <row r="16" spans="2:48">
      <c r="B16" s="145" t="s">
        <v>13</v>
      </c>
      <c r="C16" s="146">
        <v>6.0048636085953531E-2</v>
      </c>
      <c r="D16" s="146">
        <v>4.421162778930763E-2</v>
      </c>
      <c r="E16" s="146">
        <v>6.99425130030112E-2</v>
      </c>
      <c r="F16" s="146">
        <v>4.3908218486843203E-2</v>
      </c>
      <c r="G16" s="146">
        <v>5.8490819532298399E-2</v>
      </c>
      <c r="H16" s="147">
        <v>6.8595927116827451E-2</v>
      </c>
      <c r="I16" s="147">
        <v>5.5888223552894196E-2</v>
      </c>
      <c r="J16" s="147">
        <v>6.0353798126951096E-2</v>
      </c>
      <c r="K16" s="147">
        <v>6.1586638830897711E-2</v>
      </c>
      <c r="L16" s="147">
        <v>6.2959076600209857E-2</v>
      </c>
      <c r="M16" s="147">
        <v>6.1844863731656201E-2</v>
      </c>
      <c r="N16" s="147">
        <v>5.6547619047619041E-2</v>
      </c>
      <c r="O16" s="147">
        <v>5.8358061325420388E-2</v>
      </c>
      <c r="P16" s="147">
        <v>5.9523809523809534E-2</v>
      </c>
      <c r="Q16" s="147">
        <v>5.8300395256917013E-2</v>
      </c>
      <c r="R16" s="147">
        <v>5.9405940594059403E-2</v>
      </c>
      <c r="S16" s="148">
        <v>7.1732525623518131E-2</v>
      </c>
      <c r="T16" s="148">
        <v>7.3758311391677975E-2</v>
      </c>
      <c r="U16" s="148">
        <v>7.862893456184189E-2</v>
      </c>
      <c r="V16" s="148">
        <v>7.2899901611521503E-2</v>
      </c>
      <c r="W16" s="148">
        <v>7.3439385762812601E-2</v>
      </c>
      <c r="X16" s="149">
        <v>6.5844858689116062E-2</v>
      </c>
      <c r="Y16" s="149">
        <v>7.7611940298507459E-2</v>
      </c>
      <c r="Z16" s="152">
        <v>6.6412568933053598E-2</v>
      </c>
      <c r="AA16" s="147">
        <v>6.6541435651955722E-2</v>
      </c>
      <c r="AB16" s="147">
        <v>6.3198921996650434E-2</v>
      </c>
      <c r="AC16" s="147">
        <v>5.899775459860946E-2</v>
      </c>
      <c r="AD16" s="150">
        <v>7.1180686128093251E-2</v>
      </c>
      <c r="AE16" s="150">
        <v>7.2005846444845797E-2</v>
      </c>
      <c r="AF16" s="150">
        <v>7.2255111579082723E-2</v>
      </c>
      <c r="AG16" s="150">
        <v>7.1449292490841115E-2</v>
      </c>
      <c r="AH16" s="150">
        <v>7.2792324304578424E-2</v>
      </c>
      <c r="AI16" s="150">
        <v>7.198650521633583E-2</v>
      </c>
      <c r="AJ16" s="150">
        <v>7.1199810850313933E-2</v>
      </c>
      <c r="AK16" s="150">
        <v>7.3329537030073111E-2</v>
      </c>
      <c r="AL16" s="150">
        <v>7.0643473402598481E-2</v>
      </c>
      <c r="AM16" s="150">
        <v>7.3080560570888742E-2</v>
      </c>
      <c r="AN16" s="150">
        <v>7.0912079765345359E-2</v>
      </c>
      <c r="AO16" s="150">
        <v>7.0393775255782054E-2</v>
      </c>
      <c r="AP16" s="150">
        <v>7.227452497635585E-2</v>
      </c>
      <c r="AQ16" s="120">
        <v>6.9391435037333651E-2</v>
      </c>
      <c r="AR16" s="147">
        <v>7.5262949395573084E-2</v>
      </c>
      <c r="AS16" s="147">
        <v>7.6915989902994003E-2</v>
      </c>
      <c r="AT16" s="147">
        <v>7.8757111350988729E-2</v>
      </c>
      <c r="AU16" s="147">
        <v>7.3106099991405812E-2</v>
      </c>
      <c r="AV16" s="151">
        <v>8.0337958431093176E-2</v>
      </c>
    </row>
    <row r="17" spans="2:48">
      <c r="B17" s="145" t="s">
        <v>14</v>
      </c>
      <c r="C17" s="146">
        <v>2.7509143717035833E-2</v>
      </c>
      <c r="D17" s="146">
        <v>2.8106865272101818E-2</v>
      </c>
      <c r="E17" s="146">
        <v>2.61428962496578E-2</v>
      </c>
      <c r="F17" s="146">
        <v>2.8229601881617203E-2</v>
      </c>
      <c r="G17" s="146">
        <v>2.4707120193591999E-2</v>
      </c>
      <c r="H17" s="147">
        <v>3.108252947481244E-2</v>
      </c>
      <c r="I17" s="147">
        <v>2.3952095808383228E-2</v>
      </c>
      <c r="J17" s="147">
        <v>2.6014568158168577E-2</v>
      </c>
      <c r="K17" s="147">
        <v>2.6096033402922755E-2</v>
      </c>
      <c r="L17" s="147">
        <v>2.7282266526757602E-2</v>
      </c>
      <c r="M17" s="147">
        <v>2.6205450733752626E-2</v>
      </c>
      <c r="N17" s="147">
        <v>2.4801587301587304E-2</v>
      </c>
      <c r="O17" s="147">
        <v>2.4727992087042537E-2</v>
      </c>
      <c r="P17" s="147">
        <v>2.4801587301587307E-2</v>
      </c>
      <c r="Q17" s="147">
        <v>2.4703557312252968E-2</v>
      </c>
      <c r="R17" s="147">
        <v>2.3762376237623763E-2</v>
      </c>
      <c r="S17" s="148">
        <v>1.9967027582164967E-2</v>
      </c>
      <c r="T17" s="148">
        <v>2.0687375801482298E-2</v>
      </c>
      <c r="U17" s="148">
        <v>1.93933142734516E-2</v>
      </c>
      <c r="V17" s="148">
        <v>2.0936519003577198E-2</v>
      </c>
      <c r="W17" s="148">
        <v>2.08275200528329E-2</v>
      </c>
      <c r="X17" s="149">
        <v>1.1425135297654839E-2</v>
      </c>
      <c r="Y17" s="149">
        <v>1.3839891451831749E-2</v>
      </c>
      <c r="Z17" s="152">
        <v>1.367220572671282E-2</v>
      </c>
      <c r="AA17" s="147">
        <v>2.3215502348457769E-2</v>
      </c>
      <c r="AB17" s="147">
        <v>2.2223689897049703E-2</v>
      </c>
      <c r="AC17" s="147">
        <v>2.214184020291203E-2</v>
      </c>
      <c r="AD17" s="150">
        <v>1.7996626304084048E-2</v>
      </c>
      <c r="AE17" s="150">
        <v>1.9076175737254338E-2</v>
      </c>
      <c r="AF17" s="150">
        <v>1.8802445392325635E-2</v>
      </c>
      <c r="AG17" s="150">
        <v>1.907105175507344E-2</v>
      </c>
      <c r="AH17" s="150">
        <v>1.7996626304084051E-2</v>
      </c>
      <c r="AI17" s="150">
        <v>1.9071051755073443E-2</v>
      </c>
      <c r="AJ17" s="150">
        <v>1.7732783079700502E-2</v>
      </c>
      <c r="AK17" s="150">
        <v>1.960826448056921E-2</v>
      </c>
      <c r="AL17" s="150">
        <v>1.8802445392326627E-2</v>
      </c>
      <c r="AM17" s="150">
        <v>1.9076175737253346E-2</v>
      </c>
      <c r="AN17" s="150">
        <v>1.9071051755073443E-2</v>
      </c>
      <c r="AO17" s="150">
        <v>1.8270140142721471E-2</v>
      </c>
      <c r="AP17" s="150">
        <v>1.9344854268764252E-2</v>
      </c>
      <c r="AQ17" s="120">
        <v>1.7900380977724572E-2</v>
      </c>
      <c r="AR17" s="147">
        <v>2.0736430041883129E-2</v>
      </c>
      <c r="AS17" s="147">
        <v>1.9847193792534301E-2</v>
      </c>
      <c r="AT17" s="147">
        <v>2.0638638849668368E-2</v>
      </c>
      <c r="AU17" s="147">
        <v>2.0851365003547631E-2</v>
      </c>
      <c r="AV17" s="151">
        <v>2.1823397430274116E-2</v>
      </c>
    </row>
    <row r="18" spans="2:48">
      <c r="B18" s="145" t="s">
        <v>15</v>
      </c>
      <c r="C18" s="146">
        <v>3.3985017254176901E-2</v>
      </c>
      <c r="D18" s="146">
        <v>3.821006067902049E-2</v>
      </c>
      <c r="E18" s="146">
        <v>3.2416278857559905E-2</v>
      </c>
      <c r="F18" s="146">
        <v>3.8930879882009502E-2</v>
      </c>
      <c r="G18" s="146">
        <v>4.1192593761375004E-2</v>
      </c>
      <c r="H18" s="147">
        <v>3.7513397642015014E-2</v>
      </c>
      <c r="I18" s="147">
        <v>3.3932135728542909E-2</v>
      </c>
      <c r="J18" s="147">
        <v>3.5379812695109265E-2</v>
      </c>
      <c r="K18" s="147">
        <v>3.5490605427974949E-2</v>
      </c>
      <c r="L18" s="147">
        <v>3.5676810073452248E-2</v>
      </c>
      <c r="M18" s="147">
        <v>3.4591194968553465E-2</v>
      </c>
      <c r="N18" s="147">
        <v>3.4722222222222217E-2</v>
      </c>
      <c r="O18" s="147">
        <v>3.3630069238377851E-2</v>
      </c>
      <c r="P18" s="147">
        <v>3.3730158730158735E-2</v>
      </c>
      <c r="Q18" s="147">
        <v>3.3596837944664032E-2</v>
      </c>
      <c r="R18" s="147">
        <v>3.2673267326732675E-2</v>
      </c>
      <c r="S18" s="148">
        <v>4.1762855723038339E-2</v>
      </c>
      <c r="T18" s="148">
        <v>4.4254773104759108E-2</v>
      </c>
      <c r="U18" s="148">
        <v>4.0458406307759404E-2</v>
      </c>
      <c r="V18" s="148">
        <v>4.4928840817622301E-2</v>
      </c>
      <c r="W18" s="148">
        <v>4.4300438068351197E-2</v>
      </c>
      <c r="X18" s="149">
        <v>3.7682902385247546E-2</v>
      </c>
      <c r="Y18" s="149">
        <v>3.6363636363636362E-2</v>
      </c>
      <c r="Z18" s="152">
        <v>2.9865033779235134E-2</v>
      </c>
      <c r="AA18" s="147">
        <v>3.2856299173359103E-2</v>
      </c>
      <c r="AB18" s="147">
        <v>3.4633819158019635E-2</v>
      </c>
      <c r="AC18" s="147">
        <v>3.6186845230375936E-2</v>
      </c>
      <c r="AD18" s="150">
        <v>3.3038582617944436E-2</v>
      </c>
      <c r="AE18" s="150">
        <v>3.4659530564870131E-2</v>
      </c>
      <c r="AF18" s="150">
        <v>3.3844401706188014E-2</v>
      </c>
      <c r="AG18" s="150">
        <v>3.3575795343440053E-2</v>
      </c>
      <c r="AH18" s="150">
        <v>3.3575795343440212E-2</v>
      </c>
      <c r="AI18" s="150">
        <v>3.46502207944306E-2</v>
      </c>
      <c r="AJ18" s="150">
        <v>3.224142378127437E-2</v>
      </c>
      <c r="AK18" s="150">
        <v>3.3038582617945289E-2</v>
      </c>
      <c r="AL18" s="150">
        <v>3.46502207944306E-2</v>
      </c>
      <c r="AM18" s="150">
        <v>3.5196887627891103E-2</v>
      </c>
      <c r="AN18" s="150">
        <v>3.46502207944306E-2</v>
      </c>
      <c r="AO18" s="150">
        <v>3.2778780844295335E-2</v>
      </c>
      <c r="AP18" s="150">
        <v>3.2778780844295335E-2</v>
      </c>
      <c r="AQ18" s="120">
        <v>3.384346197199882E-2</v>
      </c>
      <c r="AR18" s="147">
        <v>3.6970423158205964E-2</v>
      </c>
      <c r="AS18" s="147">
        <v>3.6793387090758314E-2</v>
      </c>
      <c r="AT18" s="147">
        <v>3.6411177702694468E-2</v>
      </c>
      <c r="AU18" s="147">
        <v>3.6827904546992273E-2</v>
      </c>
      <c r="AV18" s="151">
        <v>3.672738685295341E-2</v>
      </c>
    </row>
    <row r="19" spans="2:48">
      <c r="B19" s="145" t="s">
        <v>16</v>
      </c>
      <c r="C19" s="146">
        <v>3.8997821703663935E-2</v>
      </c>
      <c r="D19" s="146">
        <v>4.4819343339961334E-2</v>
      </c>
      <c r="E19" s="146">
        <v>3.9031845971347699E-2</v>
      </c>
      <c r="F19" s="146">
        <v>4.4450992681327399E-2</v>
      </c>
      <c r="G19" s="146">
        <v>4.4536164934409601E-2</v>
      </c>
      <c r="H19" s="147">
        <v>4.3944265809217592E-2</v>
      </c>
      <c r="I19" s="147">
        <v>4.1916167664670656E-2</v>
      </c>
      <c r="J19" s="147">
        <v>4.2663891779396466E-2</v>
      </c>
      <c r="K19" s="147">
        <v>4.1753653444676415E-2</v>
      </c>
      <c r="L19" s="147">
        <v>4.197271773347324E-2</v>
      </c>
      <c r="M19" s="147">
        <v>3.9832285115303991E-2</v>
      </c>
      <c r="N19" s="147">
        <v>4.1666666666666657E-2</v>
      </c>
      <c r="O19" s="147">
        <v>4.2532146389713164E-2</v>
      </c>
      <c r="P19" s="147">
        <v>3.9682539682539687E-2</v>
      </c>
      <c r="Q19" s="147">
        <v>3.9525691699604751E-2</v>
      </c>
      <c r="R19" s="147">
        <v>3.7623762376237622E-2</v>
      </c>
      <c r="S19" s="148">
        <v>4.3778215113980334E-2</v>
      </c>
      <c r="T19" s="148">
        <v>4.3592484785799461E-2</v>
      </c>
      <c r="U19" s="148">
        <v>4.3095869359048002E-2</v>
      </c>
      <c r="V19" s="148">
        <v>4.3875970238322397E-2</v>
      </c>
      <c r="W19" s="148">
        <v>4.3765559408713399E-2</v>
      </c>
      <c r="X19" s="149">
        <v>4.2293044698336335E-2</v>
      </c>
      <c r="Y19" s="149">
        <v>4.4776119402985079E-2</v>
      </c>
      <c r="Z19" s="152">
        <v>4.0367406671958879E-2</v>
      </c>
      <c r="AA19" s="147">
        <v>5.5046919162428098E-2</v>
      </c>
      <c r="AB19" s="147">
        <v>5.9331618829975195E-2</v>
      </c>
      <c r="AC19" s="147">
        <v>6.109936981855793E-2</v>
      </c>
      <c r="AD19" s="150">
        <v>5.5332910725989212E-2</v>
      </c>
      <c r="AE19" s="150">
        <v>5.5347777491187231E-2</v>
      </c>
      <c r="AF19" s="150">
        <v>5.4258485274998672E-2</v>
      </c>
      <c r="AG19" s="150">
        <v>5.4527091637746619E-2</v>
      </c>
      <c r="AH19" s="150">
        <v>5.5870123451483851E-2</v>
      </c>
      <c r="AI19" s="150">
        <v>5.3721272549503901E-2</v>
      </c>
      <c r="AJ19" s="150">
        <v>5.1048920987016799E-2</v>
      </c>
      <c r="AK19" s="150">
        <v>5.2109634373018875E-2</v>
      </c>
      <c r="AL19" s="150">
        <v>5.5064304363241397E-2</v>
      </c>
      <c r="AM19" s="150">
        <v>5.454174189665522E-2</v>
      </c>
      <c r="AN19" s="150">
        <v>5.533291072598906E-2</v>
      </c>
      <c r="AO19" s="150">
        <v>4.9705528329464115E-2</v>
      </c>
      <c r="AP19" s="150">
        <v>4.9436849797953916E-2</v>
      </c>
      <c r="AQ19" s="120">
        <v>5.5116897442889806E-2</v>
      </c>
      <c r="AR19" s="147">
        <v>4.8673669420208905E-2</v>
      </c>
      <c r="AS19" s="147">
        <v>4.6154540926810386E-2</v>
      </c>
      <c r="AT19" s="147">
        <v>4.8646823747071528E-2</v>
      </c>
      <c r="AU19" s="147">
        <v>4.3438012026121436E-2</v>
      </c>
      <c r="AV19" s="151">
        <v>3.0275286738582131E-2</v>
      </c>
    </row>
    <row r="20" spans="2:48">
      <c r="B20" s="145" t="s">
        <v>17</v>
      </c>
      <c r="C20" s="146">
        <v>5.1078463703059705E-2</v>
      </c>
      <c r="D20" s="146">
        <v>5.6614641233964313E-2</v>
      </c>
      <c r="E20" s="146">
        <v>4.7997080025549706E-2</v>
      </c>
      <c r="F20" s="146">
        <v>5.7660788266916604E-2</v>
      </c>
      <c r="G20" s="146">
        <v>7.3295719947696403E-2</v>
      </c>
      <c r="H20" s="147">
        <v>4.2872454448017155E-2</v>
      </c>
      <c r="I20" s="147">
        <v>4.8902195608782423E-2</v>
      </c>
      <c r="J20" s="147">
        <v>4.9947970863683661E-2</v>
      </c>
      <c r="K20" s="147">
        <v>5.0104384133611693E-2</v>
      </c>
      <c r="L20" s="147">
        <v>5.1416579223504719E-2</v>
      </c>
      <c r="M20" s="147">
        <v>5.0314465408805041E-2</v>
      </c>
      <c r="N20" s="147">
        <v>4.8611111111111119E-2</v>
      </c>
      <c r="O20" s="147">
        <v>4.7477744807121663E-2</v>
      </c>
      <c r="P20" s="147">
        <v>4.8611111111111126E-2</v>
      </c>
      <c r="Q20" s="147">
        <v>4.7430830039525695E-2</v>
      </c>
      <c r="R20" s="147">
        <v>4.8514851485148516E-2</v>
      </c>
      <c r="S20" s="148">
        <v>8.4280310252793131E-2</v>
      </c>
      <c r="T20" s="148">
        <v>8.9898963221665976E-2</v>
      </c>
      <c r="U20" s="148">
        <v>7.1813757727212893E-2</v>
      </c>
      <c r="V20" s="148">
        <v>9.0394498282387603E-2</v>
      </c>
      <c r="W20" s="148">
        <v>8.984869892812769E-2</v>
      </c>
      <c r="X20" s="149">
        <v>5.3417518540789737E-2</v>
      </c>
      <c r="Y20" s="149">
        <v>5.0203527815468114E-2</v>
      </c>
      <c r="Z20" s="152">
        <v>6.6557121961138541E-2</v>
      </c>
      <c r="AA20" s="147">
        <v>7.6858938847053387E-2</v>
      </c>
      <c r="AB20" s="147">
        <v>8.4724573109402304E-2</v>
      </c>
      <c r="AC20" s="147">
        <v>8.7061581776155028E-2</v>
      </c>
      <c r="AD20" s="150">
        <v>6.419692069665775E-2</v>
      </c>
      <c r="AE20" s="150">
        <v>6.7975668472186432E-2</v>
      </c>
      <c r="AF20" s="150">
        <v>6.60771652358908E-2</v>
      </c>
      <c r="AG20" s="150">
        <v>6.6077165235889787E-2</v>
      </c>
      <c r="AH20" s="150">
        <v>6.5002739784900343E-2</v>
      </c>
      <c r="AI20" s="150">
        <v>6.5808558873142908E-2</v>
      </c>
      <c r="AJ20" s="150">
        <v>6.367681196801607E-2</v>
      </c>
      <c r="AK20" s="150">
        <v>6.1242250706435235E-2</v>
      </c>
      <c r="AL20" s="150">
        <v>6.9300441588860201E-2</v>
      </c>
      <c r="AM20" s="150">
        <v>6.7169632877653582E-2</v>
      </c>
      <c r="AN20" s="150">
        <v>6.9031835226113308E-2</v>
      </c>
      <c r="AO20" s="150">
        <v>5.7765884274782922E-2</v>
      </c>
      <c r="AP20" s="150">
        <v>5.7497205743272856E-2</v>
      </c>
      <c r="AQ20" s="120">
        <v>6.2750331950881727E-2</v>
      </c>
      <c r="AR20" s="147">
        <v>6.3657761967168644E-2</v>
      </c>
      <c r="AS20" s="147">
        <v>6.3525879361436818E-2</v>
      </c>
      <c r="AT20" s="147">
        <v>6.505383630554834E-2</v>
      </c>
      <c r="AU20" s="147">
        <v>6.2685681248801459E-2</v>
      </c>
      <c r="AV20" s="151">
        <v>6.2665164839289064E-2</v>
      </c>
    </row>
    <row r="21" spans="2:48">
      <c r="B21" s="145" t="s">
        <v>18</v>
      </c>
      <c r="C21" s="146">
        <v>5.3961597509094898E-2</v>
      </c>
      <c r="D21" s="146">
        <v>5.3385279572707341E-2</v>
      </c>
      <c r="E21" s="146">
        <v>5.5662012957386597E-2</v>
      </c>
      <c r="F21" s="146">
        <v>5.3742279208847402E-2</v>
      </c>
      <c r="G21" s="146">
        <v>5.6309159846213604E-2</v>
      </c>
      <c r="H21" s="147">
        <v>5.0375133976420156E-2</v>
      </c>
      <c r="I21" s="147">
        <v>5.2894211576846296E-2</v>
      </c>
      <c r="J21" s="147">
        <v>5.4110301768990648E-2</v>
      </c>
      <c r="K21" s="147">
        <v>5.5323590814196244E-2</v>
      </c>
      <c r="L21" s="147">
        <v>5.5613850996852038E-2</v>
      </c>
      <c r="M21" s="147">
        <v>5.4507337526205471E-2</v>
      </c>
      <c r="N21" s="147">
        <v>5.3571428571428568E-2</v>
      </c>
      <c r="O21" s="147">
        <v>5.2423343224530176E-2</v>
      </c>
      <c r="P21" s="147">
        <v>5.2579365079365087E-2</v>
      </c>
      <c r="Q21" s="147">
        <v>5.2371541501976288E-2</v>
      </c>
      <c r="R21" s="147">
        <v>5.247524752475248E-2</v>
      </c>
      <c r="S21" s="148">
        <v>6.0312938981154723E-2</v>
      </c>
      <c r="T21" s="148">
        <v>5.8637947326409305E-2</v>
      </c>
      <c r="U21" s="148">
        <v>5.6598157237101605E-2</v>
      </c>
      <c r="V21" s="148">
        <v>5.9064231133222206E-2</v>
      </c>
      <c r="W21" s="148">
        <v>5.9137521806197899E-2</v>
      </c>
      <c r="X21" s="149">
        <v>5.5822810182401289E-2</v>
      </c>
      <c r="Y21" s="149">
        <v>5.1831750339213029E-2</v>
      </c>
      <c r="Z21" s="152">
        <v>5.3520756840451177E-2</v>
      </c>
      <c r="AA21" s="147">
        <v>5.650331996816093E-2</v>
      </c>
      <c r="AB21" s="147">
        <v>5.3055062494935502E-2</v>
      </c>
      <c r="AC21" s="147">
        <v>5.430324375977684E-2</v>
      </c>
      <c r="AD21" s="150">
        <v>4.9154964382796359E-2</v>
      </c>
      <c r="AE21" s="150">
        <v>5.2929670707592601E-2</v>
      </c>
      <c r="AF21" s="150">
        <v>5.1572421647523958E-2</v>
      </c>
      <c r="AG21" s="150">
        <v>5.0766602559281379E-2</v>
      </c>
      <c r="AH21" s="150">
        <v>4.9692177108291997E-2</v>
      </c>
      <c r="AI21" s="150">
        <v>5.049799619653457E-2</v>
      </c>
      <c r="AJ21" s="150">
        <v>4.8362135671911256E-2</v>
      </c>
      <c r="AK21" s="150">
        <v>4.8349145294553642E-2</v>
      </c>
      <c r="AL21" s="150">
        <v>5.3989878912251855E-2</v>
      </c>
      <c r="AM21" s="150">
        <v>5.1586278050038632E-2</v>
      </c>
      <c r="AN21" s="150">
        <v>5.3721272549503908E-2</v>
      </c>
      <c r="AO21" s="150">
        <v>4.675006448284752E-2</v>
      </c>
      <c r="AP21" s="150">
        <v>4.5137993293783638E-2</v>
      </c>
      <c r="AQ21" s="120">
        <v>5.3966958546881133E-2</v>
      </c>
      <c r="AR21" s="147">
        <v>5.1014106388398435E-2</v>
      </c>
      <c r="AS21" s="147">
        <v>5.125298711027404E-2</v>
      </c>
      <c r="AT21" s="147">
        <v>4.7848371715856639E-2</v>
      </c>
      <c r="AU21" s="147">
        <v>4.9184295645997349E-2</v>
      </c>
      <c r="AV21" s="151">
        <v>5.2193384323707577E-2</v>
      </c>
    </row>
    <row r="22" spans="2:48">
      <c r="B22" s="145" t="s">
        <v>19</v>
      </c>
      <c r="C22" s="146">
        <v>9.2357935891378869E-3</v>
      </c>
      <c r="D22" s="146">
        <v>1.5035074810041025E-2</v>
      </c>
      <c r="E22" s="146">
        <v>8.600237247924079E-3</v>
      </c>
      <c r="F22" s="146">
        <v>1.5285467927083501E-2</v>
      </c>
      <c r="G22" s="146">
        <v>1.2857575819118301E-2</v>
      </c>
      <c r="H22" s="147">
        <v>1.178992497320472E-2</v>
      </c>
      <c r="I22" s="147">
        <v>1.0978043912175647E-2</v>
      </c>
      <c r="J22" s="147">
        <v>1.1446409989594175E-2</v>
      </c>
      <c r="K22" s="147">
        <v>1.1482254697286014E-2</v>
      </c>
      <c r="L22" s="147">
        <v>1.1542497376705142E-2</v>
      </c>
      <c r="M22" s="147">
        <v>1.1530398322851156E-2</v>
      </c>
      <c r="N22" s="147">
        <v>1.0912698412698412E-2</v>
      </c>
      <c r="O22" s="147">
        <v>1.0880316518298717E-2</v>
      </c>
      <c r="P22" s="147">
        <v>1.0912698412698416E-2</v>
      </c>
      <c r="Q22" s="147">
        <v>1.0869565217391306E-2</v>
      </c>
      <c r="R22" s="147">
        <v>1.0891089108910892E-2</v>
      </c>
      <c r="S22" s="148">
        <v>9.236221958229273E-3</v>
      </c>
      <c r="T22" s="148">
        <v>1.0329431847265633E-2</v>
      </c>
      <c r="U22" s="148">
        <v>9.3730314211149298E-3</v>
      </c>
      <c r="V22" s="148">
        <v>1.04208736280701E-2</v>
      </c>
      <c r="W22" s="148">
        <v>1.03994329194618E-2</v>
      </c>
      <c r="X22" s="149">
        <v>6.5143315293646024E-3</v>
      </c>
      <c r="Y22" s="149">
        <v>7.5983717774762548E-3</v>
      </c>
      <c r="Z22" s="152">
        <v>8.438426435353889E-3</v>
      </c>
      <c r="AA22" s="147">
        <v>1.02085835709191E-2</v>
      </c>
      <c r="AB22" s="147">
        <v>1.0711629339318766E-2</v>
      </c>
      <c r="AC22" s="147">
        <v>1.153285459084246E-2</v>
      </c>
      <c r="AD22" s="150">
        <v>8.058190882424824E-3</v>
      </c>
      <c r="AE22" s="150">
        <v>7.791677413807826E-3</v>
      </c>
      <c r="AF22" s="150">
        <v>7.7895845196780077E-3</v>
      </c>
      <c r="AG22" s="150">
        <v>7.7895845196780068E-3</v>
      </c>
      <c r="AH22" s="150">
        <v>8.0581908824248257E-3</v>
      </c>
      <c r="AI22" s="150">
        <v>7.7895845196780077E-3</v>
      </c>
      <c r="AJ22" s="150">
        <v>7.5229988822979122E-3</v>
      </c>
      <c r="AK22" s="150">
        <v>7.7895845196780085E-3</v>
      </c>
      <c r="AL22" s="150">
        <v>8.058190882424824E-3</v>
      </c>
      <c r="AM22" s="150">
        <v>7.5229988822979139E-3</v>
      </c>
      <c r="AN22" s="150">
        <v>7.7895845196780077E-3</v>
      </c>
      <c r="AO22" s="150">
        <v>7.5229988822979122E-3</v>
      </c>
      <c r="AP22" s="150">
        <v>7.522998882297913E-3</v>
      </c>
      <c r="AQ22" s="120">
        <v>8.1214898062966345E-3</v>
      </c>
      <c r="AR22" s="147">
        <v>4.9309035250529511E-3</v>
      </c>
      <c r="AS22" s="147">
        <v>5.3568873716442825E-3</v>
      </c>
      <c r="AT22" s="147">
        <v>4.6239750309023933E-3</v>
      </c>
      <c r="AU22" s="147">
        <v>4.8741378025563128E-3</v>
      </c>
      <c r="AV22" s="151">
        <v>5.0333727811085402E-3</v>
      </c>
    </row>
    <row r="23" spans="2:48">
      <c r="B23" s="145" t="s">
        <v>20</v>
      </c>
      <c r="C23" s="146">
        <v>2.8398920846600863E-2</v>
      </c>
      <c r="D23" s="146">
        <v>2.7926791941899023E-2</v>
      </c>
      <c r="E23" s="146">
        <v>2.5914773245734001E-2</v>
      </c>
      <c r="F23" s="146">
        <v>2.8287619938974096E-2</v>
      </c>
      <c r="G23" s="146">
        <v>3.1142742876603801E-2</v>
      </c>
      <c r="H23" s="147">
        <v>2.7867095391211148E-2</v>
      </c>
      <c r="I23" s="147">
        <v>2.7944111776447098E-2</v>
      </c>
      <c r="J23" s="147">
        <v>2.9136316337148801E-2</v>
      </c>
      <c r="K23" s="147">
        <v>2.9227557411273485E-2</v>
      </c>
      <c r="L23" s="147">
        <v>3.0430220356768095E-2</v>
      </c>
      <c r="M23" s="147">
        <v>2.8301886792452838E-2</v>
      </c>
      <c r="N23" s="147">
        <v>2.8769841269841265E-2</v>
      </c>
      <c r="O23" s="147">
        <v>2.7695351137487639E-2</v>
      </c>
      <c r="P23" s="147">
        <v>2.777777777777778E-2</v>
      </c>
      <c r="Q23" s="147">
        <v>2.766798418972332E-2</v>
      </c>
      <c r="R23" s="147">
        <v>2.8712871287128711E-2</v>
      </c>
      <c r="S23" s="148">
        <v>3.1847313045350503E-2</v>
      </c>
      <c r="T23" s="148">
        <v>3.3481125780133937E-2</v>
      </c>
      <c r="U23" s="148">
        <v>3.1694552704264897E-2</v>
      </c>
      <c r="V23" s="148">
        <v>3.3748453680057203E-2</v>
      </c>
      <c r="W23" s="148">
        <v>3.3828005127739799E-2</v>
      </c>
      <c r="X23" s="149">
        <v>1.9643215073160955E-2</v>
      </c>
      <c r="Y23" s="149">
        <v>2.7679782903663498E-2</v>
      </c>
      <c r="Z23" s="152">
        <v>2.3052520926850128E-2</v>
      </c>
      <c r="AA23" s="147">
        <v>2.6030039664224899E-2</v>
      </c>
      <c r="AB23" s="147">
        <v>2.5832741126725834E-2</v>
      </c>
      <c r="AC23" s="147">
        <v>2.5976884912371708E-2</v>
      </c>
      <c r="AD23" s="150">
        <v>2.7397849000247217E-2</v>
      </c>
      <c r="AE23" s="150">
        <v>2.874860287163597E-2</v>
      </c>
      <c r="AF23" s="150">
        <v>2.8740880813984571E-2</v>
      </c>
      <c r="AG23" s="150">
        <v>2.8740880813985559E-2</v>
      </c>
      <c r="AH23" s="150">
        <v>2.7129242637500408E-2</v>
      </c>
      <c r="AI23" s="150">
        <v>2.6860636274752447E-2</v>
      </c>
      <c r="AJ23" s="150">
        <v>2.4718424898976597E-2</v>
      </c>
      <c r="AK23" s="150">
        <v>2.5248998098267427E-2</v>
      </c>
      <c r="AL23" s="150">
        <v>2.7666455362995029E-2</v>
      </c>
      <c r="AM23" s="150">
        <v>2.6330496088041205E-2</v>
      </c>
      <c r="AN23" s="150">
        <v>2.7666455362995172E-2</v>
      </c>
      <c r="AO23" s="150">
        <v>2.4181067835955635E-2</v>
      </c>
      <c r="AP23" s="150">
        <v>2.3912389304444729E-2</v>
      </c>
      <c r="AQ23" s="120">
        <v>2.4564369437488836E-2</v>
      </c>
      <c r="AR23" s="147">
        <v>2.5009106031153552E-2</v>
      </c>
      <c r="AS23" s="147">
        <v>2.6834448307870688E-2</v>
      </c>
      <c r="AT23" s="147">
        <v>2.5481332370808459E-2</v>
      </c>
      <c r="AU23" s="147">
        <v>2.6087824772673365E-2</v>
      </c>
      <c r="AV23" s="151">
        <v>2.5887273647839267E-2</v>
      </c>
    </row>
    <row r="24" spans="2:48" ht="15" thickBot="1">
      <c r="B24" s="153" t="s">
        <v>21</v>
      </c>
      <c r="C24" s="154">
        <v>7.7350371571314899E-2</v>
      </c>
      <c r="D24" s="154">
        <v>7.1474798786513041E-2</v>
      </c>
      <c r="E24" s="154">
        <v>8.0413358883109701E-2</v>
      </c>
      <c r="F24" s="154">
        <v>7.0932418887320492E-2</v>
      </c>
      <c r="G24" s="154">
        <v>6.3294298314818198E-2</v>
      </c>
      <c r="H24" s="155">
        <v>8.4673097534833902E-2</v>
      </c>
      <c r="I24" s="155">
        <v>7.1856287425149684E-2</v>
      </c>
      <c r="J24" s="155">
        <v>7.4921956295525505E-2</v>
      </c>
      <c r="K24" s="155">
        <v>7.5156576200417546E-2</v>
      </c>
      <c r="L24" s="155">
        <v>7.7649527806925495E-2</v>
      </c>
      <c r="M24" s="155">
        <v>7.6519916142557667E-2</v>
      </c>
      <c r="N24" s="155">
        <v>6.9444444444444434E-2</v>
      </c>
      <c r="O24" s="155">
        <v>7.2205736894164207E-2</v>
      </c>
      <c r="P24" s="155">
        <v>7.2420634920634927E-2</v>
      </c>
      <c r="Q24" s="155">
        <v>7.3122529644268783E-2</v>
      </c>
      <c r="R24" s="155">
        <v>7.3267326732673277E-2</v>
      </c>
      <c r="S24" s="156">
        <v>6.2906139793707141E-2</v>
      </c>
      <c r="T24" s="156">
        <v>5.5554992147922963E-2</v>
      </c>
      <c r="U24" s="156">
        <v>6.7926787902282293E-2</v>
      </c>
      <c r="V24" s="156">
        <v>5.5788745402900401E-2</v>
      </c>
      <c r="W24" s="156">
        <v>5.5577235727984099E-2</v>
      </c>
      <c r="X24" s="157">
        <v>7.3461615554219276E-2</v>
      </c>
      <c r="Y24" s="157">
        <v>7.1913161465400277E-2</v>
      </c>
      <c r="Z24" s="158">
        <v>6.6093698855006142E-2</v>
      </c>
      <c r="AA24" s="155">
        <v>6.2716950349936337E-2</v>
      </c>
      <c r="AB24" s="155">
        <v>6.0587084828584492E-2</v>
      </c>
      <c r="AC24" s="155">
        <v>6.0391553509190891E-2</v>
      </c>
      <c r="AD24" s="159">
        <v>5.0497996196533571E-2</v>
      </c>
      <c r="AE24" s="159">
        <v>5.1854956581548685E-2</v>
      </c>
      <c r="AF24" s="159">
        <v>5.1035208922029479E-2</v>
      </c>
      <c r="AG24" s="159">
        <v>5.0229389833786747E-2</v>
      </c>
      <c r="AH24" s="159">
        <v>5.2109634373018889E-2</v>
      </c>
      <c r="AI24" s="159">
        <v>4.969217710829113E-2</v>
      </c>
      <c r="AJ24" s="159">
        <v>5.6959848680250967E-2</v>
      </c>
      <c r="AK24" s="159">
        <v>5.8287580716212713E-2</v>
      </c>
      <c r="AL24" s="159">
        <v>5.049799619653457E-2</v>
      </c>
      <c r="AM24" s="159">
        <v>5.1048920987017951E-2</v>
      </c>
      <c r="AN24" s="159">
        <v>4.9692177108291137E-2</v>
      </c>
      <c r="AO24" s="159">
        <v>5.7497205743271794E-2</v>
      </c>
      <c r="AP24" s="159">
        <v>5.7765884274782985E-2</v>
      </c>
      <c r="AQ24" s="160">
        <v>6.3348792291273784E-2</v>
      </c>
      <c r="AR24" s="155">
        <v>6.117714917165492E-2</v>
      </c>
      <c r="AS24" s="155">
        <v>6.2988721736693828E-2</v>
      </c>
      <c r="AT24" s="155">
        <v>6.2057701219173464E-2</v>
      </c>
      <c r="AU24" s="155">
        <v>6.7184817938125474E-2</v>
      </c>
      <c r="AV24" s="161">
        <v>6.449997487478086E-2</v>
      </c>
    </row>
    <row r="25" spans="2:48">
      <c r="B25" s="5"/>
      <c r="C25" s="5"/>
      <c r="D25" s="5"/>
      <c r="E25" s="5"/>
      <c r="F25" s="5"/>
      <c r="G25" s="5"/>
    </row>
    <row r="26" spans="2:48" ht="15" thickBot="1"/>
    <row r="27" spans="2:48">
      <c r="B27" s="78" t="s">
        <v>106</v>
      </c>
      <c r="C27" s="79" t="s">
        <v>107</v>
      </c>
      <c r="D27" s="79" t="s">
        <v>108</v>
      </c>
      <c r="E27" s="79" t="s">
        <v>109</v>
      </c>
      <c r="F27" s="79" t="s">
        <v>110</v>
      </c>
      <c r="G27" s="79" t="s">
        <v>111</v>
      </c>
      <c r="H27" s="79" t="s">
        <v>112</v>
      </c>
      <c r="I27" s="79" t="s">
        <v>113</v>
      </c>
      <c r="J27" s="79" t="s">
        <v>114</v>
      </c>
      <c r="K27" s="79" t="s">
        <v>115</v>
      </c>
      <c r="L27" s="79" t="s">
        <v>116</v>
      </c>
      <c r="M27" s="79" t="s">
        <v>117</v>
      </c>
      <c r="N27" s="79" t="s">
        <v>118</v>
      </c>
      <c r="O27" s="79" t="s">
        <v>119</v>
      </c>
      <c r="P27" s="80" t="s">
        <v>120</v>
      </c>
    </row>
    <row r="28" spans="2:48">
      <c r="B28" s="81"/>
      <c r="C28" s="71" t="s">
        <v>232</v>
      </c>
      <c r="D28" s="71" t="s">
        <v>121</v>
      </c>
      <c r="E28" s="73" t="s">
        <v>122</v>
      </c>
      <c r="F28" s="72" t="s">
        <v>123</v>
      </c>
      <c r="G28" s="72" t="s">
        <v>124</v>
      </c>
      <c r="H28" s="72" t="s">
        <v>125</v>
      </c>
      <c r="I28" s="72" t="s">
        <v>126</v>
      </c>
      <c r="J28" s="72" t="s">
        <v>127</v>
      </c>
      <c r="K28" s="72" t="s">
        <v>128</v>
      </c>
      <c r="L28" s="82" t="s">
        <v>129</v>
      </c>
      <c r="M28" s="72" t="s">
        <v>130</v>
      </c>
      <c r="N28" s="72" t="s">
        <v>131</v>
      </c>
      <c r="O28" s="72" t="s">
        <v>132</v>
      </c>
      <c r="P28" s="76" t="s">
        <v>133</v>
      </c>
    </row>
    <row r="29" spans="2:48">
      <c r="B29" s="77" t="s">
        <v>2</v>
      </c>
      <c r="C29" s="113">
        <v>0.11994814644872114</v>
      </c>
      <c r="D29" s="114">
        <v>0.13587537112387865</v>
      </c>
      <c r="E29" s="115">
        <v>0.12019944833439422</v>
      </c>
      <c r="F29" s="116">
        <v>9.8228003687391166E-2</v>
      </c>
      <c r="G29" s="117">
        <v>0.10100000000000002</v>
      </c>
      <c r="H29" s="117">
        <v>0.16650856698156585</v>
      </c>
      <c r="I29" s="118">
        <v>0.12455281986531988</v>
      </c>
      <c r="J29" s="115">
        <v>7.6499999999999999E-2</v>
      </c>
      <c r="K29" s="115">
        <v>6.3492063492063475E-2</v>
      </c>
      <c r="L29" s="115">
        <v>7.6742081447963795E-2</v>
      </c>
      <c r="M29" s="115">
        <v>8.9426153783565596E-2</v>
      </c>
      <c r="N29" s="115">
        <v>9.6228183151664537E-2</v>
      </c>
      <c r="O29" s="115">
        <v>9.1653609738861094E-2</v>
      </c>
      <c r="P29" s="119">
        <v>8.2500000000000004E-2</v>
      </c>
      <c r="S29" s="7"/>
      <c r="T29" s="30"/>
      <c r="U29" s="30"/>
      <c r="V29" s="21"/>
      <c r="W29" s="7"/>
      <c r="X29" s="30"/>
    </row>
    <row r="30" spans="2:48">
      <c r="B30" s="77" t="s">
        <v>3</v>
      </c>
      <c r="C30" s="113">
        <v>5.9135501787233542E-2</v>
      </c>
      <c r="D30" s="114">
        <v>5.3964400080145837E-2</v>
      </c>
      <c r="E30" s="115">
        <v>5.2302143008699342E-2</v>
      </c>
      <c r="F30" s="116">
        <v>3.0318549626139505E-2</v>
      </c>
      <c r="G30" s="117">
        <v>5.9566666666666671E-2</v>
      </c>
      <c r="H30" s="117">
        <v>3.2182180150016941E-2</v>
      </c>
      <c r="I30" s="118">
        <v>4.7900883838383854E-2</v>
      </c>
      <c r="J30" s="115">
        <v>5.45E-2</v>
      </c>
      <c r="K30" s="115">
        <v>3.3910533910533905E-2</v>
      </c>
      <c r="L30" s="115">
        <v>3.8733031674208142E-2</v>
      </c>
      <c r="M30" s="115">
        <v>4.6518805382683305E-2</v>
      </c>
      <c r="N30" s="115">
        <v>4.5453963650756352E-2</v>
      </c>
      <c r="O30" s="115">
        <v>4.73423440003891E-2</v>
      </c>
      <c r="P30" s="119">
        <v>5.9299999999999999E-2</v>
      </c>
      <c r="U30" s="30"/>
      <c r="V30" s="21"/>
      <c r="W30" s="7"/>
      <c r="X30" s="30"/>
    </row>
    <row r="31" spans="2:48">
      <c r="B31" s="77" t="s">
        <v>4</v>
      </c>
      <c r="C31" s="113">
        <v>3.941749053633524E-2</v>
      </c>
      <c r="D31" s="114">
        <v>4.1090535005295907E-2</v>
      </c>
      <c r="E31" s="115">
        <v>4.3496711224273281E-2</v>
      </c>
      <c r="F31" s="116">
        <v>2.9294274300932087E-2</v>
      </c>
      <c r="G31" s="117">
        <v>4.6783333333333336E-2</v>
      </c>
      <c r="H31" s="117">
        <v>4.8193787749778394E-2</v>
      </c>
      <c r="I31" s="118">
        <v>3.9746422558922571E-2</v>
      </c>
      <c r="J31" s="115">
        <v>4.2000000000000003E-2</v>
      </c>
      <c r="K31" s="115">
        <v>5.5796055796055788E-2</v>
      </c>
      <c r="L31" s="115">
        <v>4.1719457013574664E-2</v>
      </c>
      <c r="M31" s="115">
        <v>3.67161999817728E-2</v>
      </c>
      <c r="N31" s="115">
        <v>3.3653362520570614E-2</v>
      </c>
      <c r="O31" s="115">
        <v>3.4704944161960391E-2</v>
      </c>
      <c r="P31" s="119">
        <v>4.4000000000000004E-2</v>
      </c>
      <c r="U31" s="30"/>
      <c r="V31" s="21"/>
      <c r="W31" s="7"/>
      <c r="X31" s="30"/>
    </row>
    <row r="32" spans="2:48">
      <c r="B32" s="77" t="s">
        <v>5</v>
      </c>
      <c r="C32" s="113">
        <v>5.9811918526573568E-2</v>
      </c>
      <c r="D32" s="114">
        <v>5.3646042032905912E-2</v>
      </c>
      <c r="E32" s="115">
        <v>4.3496711224273281E-2</v>
      </c>
      <c r="F32" s="116">
        <v>2.9294274300932087E-2</v>
      </c>
      <c r="G32" s="117">
        <v>4.6783333333333336E-2</v>
      </c>
      <c r="H32" s="117">
        <v>4.8193787749778394E-2</v>
      </c>
      <c r="I32" s="118">
        <v>4.1193181818181823E-2</v>
      </c>
      <c r="J32" s="115">
        <v>5.2999999999999999E-2</v>
      </c>
      <c r="K32" s="115">
        <v>5.5796055796055788E-2</v>
      </c>
      <c r="L32" s="115">
        <v>4.1719457013574664E-2</v>
      </c>
      <c r="M32" s="115">
        <v>3.6722870853490595E-2</v>
      </c>
      <c r="N32" s="115">
        <v>3.3659476913246292E-2</v>
      </c>
      <c r="O32" s="115">
        <v>3.4711249613793446E-2</v>
      </c>
      <c r="P32" s="119">
        <v>4.6900000000000004E-2</v>
      </c>
      <c r="U32" s="30"/>
      <c r="V32" s="21"/>
      <c r="W32" s="7"/>
      <c r="X32" s="30"/>
    </row>
    <row r="33" spans="2:24">
      <c r="B33" s="77" t="s">
        <v>6</v>
      </c>
      <c r="C33" s="113">
        <v>1.5100568204577749E-2</v>
      </c>
      <c r="D33" s="120">
        <v>1.0087769374104419E-2</v>
      </c>
      <c r="E33" s="115">
        <v>1.0184595798854232E-2</v>
      </c>
      <c r="F33" s="116">
        <v>3.4825361057052137E-3</v>
      </c>
      <c r="G33" s="117">
        <v>1.7499999999999998E-3</v>
      </c>
      <c r="H33" s="117">
        <v>9.5251244859132053E-4</v>
      </c>
      <c r="I33" s="118">
        <v>1.3441708754208756E-2</v>
      </c>
      <c r="J33" s="115">
        <v>6.5000000000000006E-3</v>
      </c>
      <c r="K33" s="115">
        <v>6.7580567580567574E-2</v>
      </c>
      <c r="L33" s="115">
        <v>4.5972850678733031E-2</v>
      </c>
      <c r="M33" s="115">
        <v>2.0717951257302053E-2</v>
      </c>
      <c r="N33" s="115">
        <v>1.6403860703008619E-2</v>
      </c>
      <c r="O33" s="115">
        <v>1.5991226569748308E-2</v>
      </c>
      <c r="P33" s="119">
        <v>2.7999999999999997E-2</v>
      </c>
      <c r="U33" s="30"/>
      <c r="V33" s="21"/>
      <c r="W33" s="7"/>
      <c r="X33" s="30"/>
    </row>
    <row r="34" spans="2:24">
      <c r="B34" s="77" t="s">
        <v>7</v>
      </c>
      <c r="C34" s="113">
        <v>4.8380784497818144E-2</v>
      </c>
      <c r="D34" s="120">
        <v>4.5509213357641368E-2</v>
      </c>
      <c r="E34" s="115">
        <v>5.2938680246127731E-2</v>
      </c>
      <c r="F34" s="116">
        <v>3.7488476902591418E-2</v>
      </c>
      <c r="G34" s="117">
        <v>8.1783333333333333E-2</v>
      </c>
      <c r="H34" s="117">
        <v>6.0551514017090434E-2</v>
      </c>
      <c r="I34" s="118">
        <v>4.7795664983164995E-2</v>
      </c>
      <c r="J34" s="115">
        <v>4.9500000000000002E-2</v>
      </c>
      <c r="K34" s="115">
        <v>5.5194805194805185E-2</v>
      </c>
      <c r="L34" s="115">
        <v>5.4570135746606331E-2</v>
      </c>
      <c r="M34" s="115">
        <v>6.2283624152815027E-2</v>
      </c>
      <c r="N34" s="115">
        <v>6.6355624553969511E-2</v>
      </c>
      <c r="O34" s="115">
        <v>6.6774054124732446E-2</v>
      </c>
      <c r="P34" s="119">
        <v>6.2E-2</v>
      </c>
      <c r="U34" s="30"/>
      <c r="V34" s="21"/>
      <c r="W34" s="7"/>
      <c r="X34" s="30"/>
    </row>
    <row r="35" spans="2:24">
      <c r="B35" s="77" t="s">
        <v>8</v>
      </c>
      <c r="C35" s="113">
        <v>5.8715443903442473E-2</v>
      </c>
      <c r="D35" s="120">
        <v>7.3158982575007567E-2</v>
      </c>
      <c r="E35" s="115">
        <v>5.2938680246127731E-2</v>
      </c>
      <c r="F35" s="116">
        <v>3.7488476902591418E-2</v>
      </c>
      <c r="G35" s="117">
        <v>8.1783333333333333E-2</v>
      </c>
      <c r="H35" s="117">
        <v>6.0551514017090434E-2</v>
      </c>
      <c r="I35" s="118">
        <v>8.3912037037037063E-2</v>
      </c>
      <c r="J35" s="115">
        <v>5.8499999999999996E-2</v>
      </c>
      <c r="K35" s="115">
        <v>5.5194805194805185E-2</v>
      </c>
      <c r="L35" s="115">
        <v>5.4570135746606303E-2</v>
      </c>
      <c r="M35" s="115">
        <v>6.2293854008549726E-2</v>
      </c>
      <c r="N35" s="115">
        <v>6.6366523220763654E-2</v>
      </c>
      <c r="O35" s="115">
        <v>6.6785021517041562E-2</v>
      </c>
      <c r="P35" s="119">
        <v>4.9599999999999998E-2</v>
      </c>
      <c r="U35" s="30"/>
      <c r="V35" s="21"/>
      <c r="W35" s="7"/>
      <c r="X35" s="30"/>
    </row>
    <row r="36" spans="2:24">
      <c r="B36" s="77" t="s">
        <v>9</v>
      </c>
      <c r="C36" s="113">
        <v>0.10406007472650608</v>
      </c>
      <c r="D36" s="120">
        <v>9.2903166110579569E-2</v>
      </c>
      <c r="E36" s="115">
        <v>0.11043921069382558</v>
      </c>
      <c r="F36" s="116">
        <v>0.12178633616716174</v>
      </c>
      <c r="G36" s="117">
        <v>7.3099999999999998E-2</v>
      </c>
      <c r="H36" s="117">
        <v>0.15060558671805749</v>
      </c>
      <c r="I36" s="118">
        <v>0.12426346801346803</v>
      </c>
      <c r="J36" s="115">
        <v>8.1000000000000003E-2</v>
      </c>
      <c r="K36" s="115">
        <v>0.10533910533910532</v>
      </c>
      <c r="L36" s="115">
        <v>9.3574660633484172E-2</v>
      </c>
      <c r="M36" s="115">
        <v>0.13731971044477145</v>
      </c>
      <c r="N36" s="115">
        <v>0.15788332335165053</v>
      </c>
      <c r="O36" s="115">
        <v>0.14204485873376779</v>
      </c>
      <c r="P36" s="119">
        <v>8.539999999999999E-2</v>
      </c>
      <c r="U36" s="30"/>
      <c r="V36" s="21"/>
      <c r="W36" s="7"/>
      <c r="X36" s="30"/>
    </row>
    <row r="37" spans="2:24">
      <c r="B37" s="77" t="s">
        <v>10</v>
      </c>
      <c r="C37" s="113">
        <v>1.7089560816293908E-2</v>
      </c>
      <c r="D37" s="120">
        <v>1.7319024633954763E-2</v>
      </c>
      <c r="E37" s="115">
        <v>2.0157012518565668E-2</v>
      </c>
      <c r="F37" s="116">
        <v>2.5709310662706136E-2</v>
      </c>
      <c r="G37" s="117">
        <v>1.7499999999999998E-3</v>
      </c>
      <c r="H37" s="117">
        <v>1.3248266210151542E-2</v>
      </c>
      <c r="I37" s="118">
        <v>1.3441708754208756E-2</v>
      </c>
      <c r="J37" s="115">
        <v>1.8000000000000002E-2</v>
      </c>
      <c r="K37" s="115">
        <v>2.02020202020202E-2</v>
      </c>
      <c r="L37" s="115">
        <v>3.0588235294117645E-2</v>
      </c>
      <c r="M37" s="115">
        <v>1.9449433736245809E-2</v>
      </c>
      <c r="N37" s="115">
        <v>1.8138176305657124E-2</v>
      </c>
      <c r="O37" s="115">
        <v>1.923878877652517E-2</v>
      </c>
      <c r="P37" s="121">
        <v>2.1600000000000001E-2</v>
      </c>
      <c r="U37" s="30"/>
      <c r="V37" s="21"/>
      <c r="W37" s="7"/>
      <c r="X37" s="30"/>
    </row>
    <row r="38" spans="2:24">
      <c r="B38" s="77" t="s">
        <v>11</v>
      </c>
      <c r="C38" s="113">
        <v>3.8429119045062139E-2</v>
      </c>
      <c r="D38" s="120">
        <v>4.8087215734222997E-2</v>
      </c>
      <c r="E38" s="115">
        <v>4.625503925312964E-2</v>
      </c>
      <c r="F38" s="116">
        <v>6.0739526784799755E-2</v>
      </c>
      <c r="G38" s="117">
        <v>4.4233333333333326E-2</v>
      </c>
      <c r="H38" s="117">
        <v>2.4310140723339542E-2</v>
      </c>
      <c r="I38" s="118">
        <v>3.8247053872053884E-2</v>
      </c>
      <c r="J38" s="115">
        <v>4.3499999999999997E-2</v>
      </c>
      <c r="K38" s="115">
        <v>2.9341029341029334E-2</v>
      </c>
      <c r="L38" s="115">
        <v>3.2579185520361993E-2</v>
      </c>
      <c r="M38" s="115">
        <v>3.8485445279700881E-2</v>
      </c>
      <c r="N38" s="115">
        <v>3.4282610447113462E-2</v>
      </c>
      <c r="O38" s="115">
        <v>3.8182127142966725E-2</v>
      </c>
      <c r="P38" s="119">
        <v>4.2199999999999994E-2</v>
      </c>
      <c r="U38" s="30"/>
      <c r="V38" s="21"/>
      <c r="W38" s="7"/>
      <c r="X38" s="30"/>
    </row>
    <row r="39" spans="2:24">
      <c r="B39" s="77" t="s">
        <v>12</v>
      </c>
      <c r="C39" s="113">
        <v>7.3914744242676592E-2</v>
      </c>
      <c r="D39" s="120">
        <v>7.7443711072965632E-2</v>
      </c>
      <c r="E39" s="115">
        <v>8.1476766390833857E-2</v>
      </c>
      <c r="F39" s="116">
        <v>7.7844924715763597E-2</v>
      </c>
      <c r="G39" s="117">
        <v>7.3866666666666664E-2</v>
      </c>
      <c r="H39" s="117">
        <v>5.1659049037096526E-2</v>
      </c>
      <c r="I39" s="118">
        <v>6.447285353535355E-2</v>
      </c>
      <c r="J39" s="115">
        <v>8.3000000000000004E-2</v>
      </c>
      <c r="K39" s="115">
        <v>6.782106782106781E-2</v>
      </c>
      <c r="L39" s="115">
        <v>8.253393665158372E-2</v>
      </c>
      <c r="M39" s="115">
        <v>7.7185893046997855E-2</v>
      </c>
      <c r="N39" s="115">
        <v>7.1772303807021418E-2</v>
      </c>
      <c r="O39" s="115">
        <v>7.4176166770577187E-2</v>
      </c>
      <c r="P39" s="119">
        <v>8.1099999999999992E-2</v>
      </c>
      <c r="U39" s="30"/>
      <c r="V39" s="21"/>
      <c r="W39" s="7"/>
      <c r="X39" s="30"/>
    </row>
    <row r="40" spans="2:24">
      <c r="B40" s="77" t="s">
        <v>13</v>
      </c>
      <c r="C40" s="113">
        <v>4.6116796050620704E-2</v>
      </c>
      <c r="D40" s="120">
        <v>5.9856626575826369E-2</v>
      </c>
      <c r="E40" s="115">
        <v>4.7528113727986418E-2</v>
      </c>
      <c r="F40" s="116">
        <v>2.2534057154563147E-2</v>
      </c>
      <c r="G40" s="117">
        <v>6.7633333333333323E-2</v>
      </c>
      <c r="H40" s="117">
        <v>6.3884788412496923E-2</v>
      </c>
      <c r="I40" s="118">
        <v>6.9023569023569042E-2</v>
      </c>
      <c r="J40" s="115">
        <v>8.5499999999999993E-2</v>
      </c>
      <c r="K40" s="115">
        <v>2.6936026936026931E-2</v>
      </c>
      <c r="L40" s="115">
        <v>5.7918552036199097E-2</v>
      </c>
      <c r="M40" s="115">
        <v>6.0257803687049812E-2</v>
      </c>
      <c r="N40" s="115">
        <v>5.7159621881522384E-2</v>
      </c>
      <c r="O40" s="115">
        <v>6.0447110522103401E-2</v>
      </c>
      <c r="P40" s="119">
        <v>6.7900000000000002E-2</v>
      </c>
      <c r="S40" s="7"/>
      <c r="U40" s="30"/>
      <c r="V40" s="21"/>
      <c r="W40" s="7"/>
      <c r="X40" s="30"/>
    </row>
    <row r="41" spans="2:24">
      <c r="B41" s="77" t="s">
        <v>14</v>
      </c>
      <c r="C41" s="113">
        <v>1.8275606605821629E-2</v>
      </c>
      <c r="D41" s="120">
        <v>2.0028576664908378E-2</v>
      </c>
      <c r="E41" s="115">
        <v>2.5249310417992783E-2</v>
      </c>
      <c r="F41" s="116">
        <v>1.5159274813069753E-2</v>
      </c>
      <c r="G41" s="117">
        <v>7.5666666666666669E-3</v>
      </c>
      <c r="H41" s="117">
        <v>8.2381420172058482E-3</v>
      </c>
      <c r="I41" s="118">
        <v>1.470433501683502E-2</v>
      </c>
      <c r="J41" s="115">
        <v>2.4500000000000001E-2</v>
      </c>
      <c r="K41" s="115">
        <v>1.1303511303511302E-2</v>
      </c>
      <c r="L41" s="115">
        <v>1.1583710407239819E-2</v>
      </c>
      <c r="M41" s="115">
        <v>1.7956680435966429E-2</v>
      </c>
      <c r="N41" s="115">
        <v>1.7597449544291054E-2</v>
      </c>
      <c r="O41" s="115">
        <v>1.8755483642377474E-2</v>
      </c>
      <c r="P41" s="119">
        <v>2.1700000000000001E-2</v>
      </c>
      <c r="S41" s="20"/>
      <c r="U41" s="30"/>
      <c r="V41" s="21"/>
      <c r="W41" s="7"/>
      <c r="X41" s="30"/>
    </row>
    <row r="42" spans="2:24">
      <c r="B42" s="77" t="s">
        <v>15</v>
      </c>
      <c r="C42" s="113">
        <v>4.0733260084092546E-2</v>
      </c>
      <c r="D42" s="120">
        <v>3.3192465253377906E-2</v>
      </c>
      <c r="E42" s="115">
        <v>3.0659876936134093E-2</v>
      </c>
      <c r="F42" s="116">
        <v>4.8857933012393731E-2</v>
      </c>
      <c r="G42" s="117">
        <v>3.203333333333333E-2</v>
      </c>
      <c r="H42" s="117">
        <v>2.1357013813312876E-2</v>
      </c>
      <c r="I42" s="118">
        <v>2.9645412457912464E-2</v>
      </c>
      <c r="J42" s="115">
        <v>3.9E-2</v>
      </c>
      <c r="K42" s="115">
        <v>3.0303030303030297E-2</v>
      </c>
      <c r="L42" s="115">
        <v>2.9683257918552034E-2</v>
      </c>
      <c r="M42" s="115">
        <v>3.388956992540746E-2</v>
      </c>
      <c r="N42" s="115">
        <v>3.0208745763241632E-2</v>
      </c>
      <c r="O42" s="115">
        <v>3.2317644103706883E-2</v>
      </c>
      <c r="P42" s="119">
        <v>3.1899999999999998E-2</v>
      </c>
      <c r="S42" s="20"/>
      <c r="U42" s="30"/>
      <c r="V42" s="21"/>
      <c r="W42" s="20"/>
      <c r="X42" s="30"/>
    </row>
    <row r="43" spans="2:24">
      <c r="B43" s="77" t="s">
        <v>16</v>
      </c>
      <c r="C43" s="113">
        <v>3.6850813319935415E-2</v>
      </c>
      <c r="D43" s="120">
        <v>3.8210352180348725E-2</v>
      </c>
      <c r="E43" s="115">
        <v>4.4557606619987269E-2</v>
      </c>
      <c r="F43" s="116">
        <v>0.12270818395984841</v>
      </c>
      <c r="G43" s="117">
        <v>4.1433333333333336E-2</v>
      </c>
      <c r="H43" s="117">
        <v>5.3605829452165146E-2</v>
      </c>
      <c r="I43" s="118">
        <v>4.1877104377104388E-2</v>
      </c>
      <c r="J43" s="115">
        <v>6.5000000000000002E-2</v>
      </c>
      <c r="K43" s="115">
        <v>4.2328042328042326E-2</v>
      </c>
      <c r="L43" s="115">
        <v>4.995475113122172E-2</v>
      </c>
      <c r="M43" s="115">
        <v>5.8423408674691792E-2</v>
      </c>
      <c r="N43" s="115">
        <v>6.9677465535947516E-2</v>
      </c>
      <c r="O43" s="115">
        <v>6.294787800635919E-2</v>
      </c>
      <c r="P43" s="119">
        <v>5.2600000000000001E-2</v>
      </c>
      <c r="S43" s="7"/>
      <c r="U43" s="30"/>
      <c r="V43" s="21"/>
      <c r="W43" s="20"/>
      <c r="X43" s="30"/>
    </row>
    <row r="44" spans="2:24">
      <c r="B44" s="77" t="s">
        <v>17</v>
      </c>
      <c r="C44" s="113">
        <v>8.5738138207031009E-2</v>
      </c>
      <c r="D44" s="120">
        <v>4.5684555904826986E-2</v>
      </c>
      <c r="E44" s="115">
        <v>5.6651814131126674E-2</v>
      </c>
      <c r="F44" s="116">
        <v>6.6373041073440539E-2</v>
      </c>
      <c r="G44" s="117">
        <v>6.696666666666666E-2</v>
      </c>
      <c r="H44" s="117">
        <v>8.1193474928198062E-2</v>
      </c>
      <c r="I44" s="118">
        <v>6.1289983164983179E-2</v>
      </c>
      <c r="J44" s="115">
        <v>5.8999999999999997E-2</v>
      </c>
      <c r="K44" s="115">
        <v>9.1630591630591618E-2</v>
      </c>
      <c r="L44" s="115">
        <v>9.0859728506787335E-2</v>
      </c>
      <c r="M44" s="115">
        <v>6.2259947893931085E-2</v>
      </c>
      <c r="N44" s="115">
        <v>5.6318312891016784E-2</v>
      </c>
      <c r="O44" s="115">
        <v>5.8173015237095331E-2</v>
      </c>
      <c r="P44" s="119">
        <v>6.8900000000000003E-2</v>
      </c>
      <c r="S44" s="7"/>
      <c r="U44" s="30"/>
      <c r="V44" s="21"/>
      <c r="W44" s="7"/>
      <c r="X44" s="30"/>
    </row>
    <row r="45" spans="2:24">
      <c r="B45" s="77" t="s">
        <v>18</v>
      </c>
      <c r="C45" s="113">
        <v>5.1209997891587394E-2</v>
      </c>
      <c r="D45" s="120">
        <v>4.7859141265501545E-2</v>
      </c>
      <c r="E45" s="115">
        <v>6.1850201570125184E-2</v>
      </c>
      <c r="F45" s="116">
        <v>7.8664344975929529E-2</v>
      </c>
      <c r="G45" s="117">
        <v>5.9433333333333324E-2</v>
      </c>
      <c r="H45" s="117">
        <v>5.6825383752346546E-2</v>
      </c>
      <c r="I45" s="118">
        <v>4.7585227272727286E-2</v>
      </c>
      <c r="J45" s="115">
        <v>4.7E-2</v>
      </c>
      <c r="K45" s="115">
        <v>7.864357864357864E-2</v>
      </c>
      <c r="L45" s="115">
        <v>5.7194570135746609E-2</v>
      </c>
      <c r="M45" s="115">
        <v>4.8772733125806253E-2</v>
      </c>
      <c r="N45" s="115">
        <v>4.4937089895054051E-2</v>
      </c>
      <c r="O45" s="115">
        <v>4.7106174660972631E-2</v>
      </c>
      <c r="P45" s="119">
        <v>5.7300000000000004E-2</v>
      </c>
      <c r="S45" s="7"/>
      <c r="U45" s="30"/>
      <c r="V45" s="21"/>
      <c r="W45" s="7"/>
      <c r="X45" s="30"/>
    </row>
    <row r="46" spans="2:24">
      <c r="B46" s="77" t="s">
        <v>19</v>
      </c>
      <c r="C46" s="113">
        <v>1.2690903065549384E-2</v>
      </c>
      <c r="D46" s="120">
        <v>1.1804694685639782E-2</v>
      </c>
      <c r="E46" s="115">
        <v>1.4852535539995756E-3</v>
      </c>
      <c r="F46" s="116">
        <v>4.097101300829663E-4</v>
      </c>
      <c r="G46" s="117">
        <v>1.3999999999999997E-2</v>
      </c>
      <c r="H46" s="117">
        <v>5.274665709941184E-4</v>
      </c>
      <c r="I46" s="118">
        <v>6.5235690235690251E-3</v>
      </c>
      <c r="J46" s="115">
        <v>2.5000000000000001E-3</v>
      </c>
      <c r="K46" s="115">
        <v>7.6960076960076954E-3</v>
      </c>
      <c r="L46" s="115">
        <v>1.5203619909502263E-2</v>
      </c>
      <c r="M46" s="115">
        <v>6.3523581875209352E-3</v>
      </c>
      <c r="N46" s="115">
        <v>6.108636787774277E-3</v>
      </c>
      <c r="O46" s="115">
        <v>6.2540069736889241E-3</v>
      </c>
      <c r="P46" s="119">
        <v>1.1000000000000001E-2</v>
      </c>
      <c r="S46" s="7"/>
      <c r="U46" s="30"/>
      <c r="V46" s="21"/>
      <c r="W46" s="7"/>
      <c r="X46" s="30"/>
    </row>
    <row r="47" spans="2:24">
      <c r="B47" s="77" t="s">
        <v>20</v>
      </c>
      <c r="C47" s="113">
        <v>1.2830297421088903E-2</v>
      </c>
      <c r="D47" s="120">
        <v>2.2245563317666323E-2</v>
      </c>
      <c r="E47" s="115">
        <v>2.7477190748992148E-2</v>
      </c>
      <c r="F47" s="116">
        <v>1.1574311174843798E-2</v>
      </c>
      <c r="G47" s="117">
        <v>2.2700000000000001E-2</v>
      </c>
      <c r="H47" s="117">
        <v>1.0834098648394528E-2</v>
      </c>
      <c r="I47" s="118">
        <v>1.9491792929292932E-2</v>
      </c>
      <c r="J47" s="115">
        <v>2.35E-2</v>
      </c>
      <c r="K47" s="115">
        <v>3.1505531505531502E-2</v>
      </c>
      <c r="L47" s="115">
        <v>2.6063348416289593E-2</v>
      </c>
      <c r="M47" s="115">
        <v>2.8873660767270333E-2</v>
      </c>
      <c r="N47" s="115">
        <v>2.6900844767701677E-2</v>
      </c>
      <c r="O47" s="115">
        <v>2.7879938214109362E-2</v>
      </c>
      <c r="P47" s="119">
        <v>2.5899999999999999E-2</v>
      </c>
      <c r="S47" s="7"/>
      <c r="U47" s="30"/>
      <c r="V47" s="21"/>
      <c r="W47" s="7"/>
      <c r="X47" s="30"/>
    </row>
    <row r="48" spans="2:24">
      <c r="B48" s="77" t="s">
        <v>21</v>
      </c>
      <c r="C48" s="113">
        <v>6.1550834619032178E-2</v>
      </c>
      <c r="D48" s="120">
        <v>7.2032593051201174E-2</v>
      </c>
      <c r="E48" s="115">
        <v>7.0655633354551245E-2</v>
      </c>
      <c r="F48" s="116">
        <v>8.2044453549114008E-2</v>
      </c>
      <c r="G48" s="117">
        <v>6.1733333333333328E-2</v>
      </c>
      <c r="H48" s="117">
        <v>4.657689660232911E-2</v>
      </c>
      <c r="I48" s="118">
        <v>5.7896675084175092E-2</v>
      </c>
      <c r="J48" s="115">
        <v>5.3999999999999999E-2</v>
      </c>
      <c r="K48" s="115">
        <v>6.9985569985569984E-2</v>
      </c>
      <c r="L48" s="115">
        <v>6.8235294117647061E-2</v>
      </c>
      <c r="M48" s="115">
        <v>5.6093895374460669E-2</v>
      </c>
      <c r="N48" s="115">
        <v>5.0894424308028471E-2</v>
      </c>
      <c r="O48" s="115">
        <v>5.4514357489223668E-2</v>
      </c>
      <c r="P48" s="119">
        <v>6.0199999999999997E-2</v>
      </c>
      <c r="Q48" s="2"/>
      <c r="U48" s="30"/>
      <c r="V48" s="21"/>
      <c r="W48" s="7"/>
      <c r="X48" s="30"/>
    </row>
    <row r="49" spans="2:22">
      <c r="B49" s="11"/>
      <c r="C49" s="74"/>
      <c r="D49" s="57"/>
      <c r="E49" s="57"/>
      <c r="F49" s="74"/>
      <c r="G49" s="57"/>
      <c r="H49" s="57"/>
      <c r="I49" s="57"/>
      <c r="J49" s="57"/>
      <c r="K49" s="57"/>
      <c r="L49" s="57"/>
      <c r="M49" s="57"/>
      <c r="N49" s="57"/>
      <c r="O49" s="75"/>
      <c r="P49" s="1"/>
      <c r="V49" s="21"/>
    </row>
    <row r="50" spans="2:22" ht="15" thickBot="1">
      <c r="B50" s="12" t="s">
        <v>219</v>
      </c>
      <c r="C50" s="83" t="s">
        <v>134</v>
      </c>
      <c r="D50" s="83" t="s">
        <v>135</v>
      </c>
      <c r="E50" s="83" t="s">
        <v>136</v>
      </c>
      <c r="F50" s="83" t="s">
        <v>137</v>
      </c>
      <c r="G50" s="83" t="s">
        <v>138</v>
      </c>
      <c r="H50" s="83" t="s">
        <v>139</v>
      </c>
      <c r="I50" s="83" t="s">
        <v>140</v>
      </c>
      <c r="J50" s="83" t="s">
        <v>141</v>
      </c>
      <c r="K50" s="83" t="s">
        <v>141</v>
      </c>
      <c r="L50" s="83" t="s">
        <v>142</v>
      </c>
      <c r="M50" s="83" t="s">
        <v>142</v>
      </c>
      <c r="N50" s="83" t="s">
        <v>142</v>
      </c>
      <c r="O50" s="83" t="s">
        <v>143</v>
      </c>
      <c r="P50" s="84"/>
      <c r="Q50" s="16"/>
    </row>
    <row r="51" spans="2:22">
      <c r="B51" s="6"/>
    </row>
    <row r="52" spans="2:22">
      <c r="B52" s="6"/>
    </row>
    <row r="53" spans="2:22">
      <c r="B53" s="6"/>
    </row>
    <row r="54" spans="2:22">
      <c r="B54" s="6"/>
    </row>
    <row r="55" spans="2:22">
      <c r="B55" s="6"/>
    </row>
    <row r="56" spans="2:22">
      <c r="B56" s="6"/>
    </row>
    <row r="57" spans="2:22">
      <c r="B57" s="6"/>
    </row>
    <row r="58" spans="2:22">
      <c r="B58" s="6"/>
    </row>
    <row r="59" spans="2:22">
      <c r="B59" s="6"/>
    </row>
    <row r="60" spans="2:22">
      <c r="B60" s="6"/>
    </row>
    <row r="61" spans="2:22">
      <c r="B61" s="6"/>
    </row>
    <row r="62" spans="2:22">
      <c r="B62" s="6"/>
    </row>
    <row r="63" spans="2:22">
      <c r="B63" s="6"/>
    </row>
    <row r="64" spans="2:2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</sheetData>
  <mergeCells count="3">
    <mergeCell ref="C2:R2"/>
    <mergeCell ref="S2:Z2"/>
    <mergeCell ref="AA2:AV2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3CFE-16E5-4CBA-ABA2-582F0E287C6D}">
  <dimension ref="A1:CF48"/>
  <sheetViews>
    <sheetView topLeftCell="B1" zoomScale="55" zoomScaleNormal="55" workbookViewId="0">
      <pane xSplit="1" topLeftCell="C1" activePane="topRight" state="frozen"/>
      <selection activeCell="G30" sqref="G30"/>
      <selection pane="topRight" activeCell="N52" sqref="N52"/>
    </sheetView>
  </sheetViews>
  <sheetFormatPr defaultColWidth="9.109375" defaultRowHeight="14.4"/>
  <cols>
    <col min="1" max="1" width="0" hidden="1" customWidth="1"/>
    <col min="3" max="3" width="9.109375" style="11"/>
    <col min="18" max="18" width="9.109375" style="1"/>
    <col min="27" max="27" width="9.109375" style="11"/>
    <col min="48" max="48" width="9.109375" style="1"/>
  </cols>
  <sheetData>
    <row r="1" spans="1:84" ht="15" hidden="1" thickBot="1">
      <c r="C1" s="13" t="str">
        <f>SUBSTITUTE(ADDRESS(1,COLUMN(),4),1,"")</f>
        <v>C</v>
      </c>
      <c r="D1" s="9" t="str">
        <f>SUBSTITUTE(ADDRESS(1,COLUMN(),4),1,"")</f>
        <v>D</v>
      </c>
      <c r="E1" s="9" t="str">
        <f t="shared" ref="E1:AV1" si="0">SUBSTITUTE(ADDRESS(1,COLUMN(),4),1,"")</f>
        <v>E</v>
      </c>
      <c r="F1" s="9" t="str">
        <f t="shared" si="0"/>
        <v>F</v>
      </c>
      <c r="G1" s="9" t="str">
        <f t="shared" si="0"/>
        <v>G</v>
      </c>
      <c r="H1" s="9" t="str">
        <f t="shared" si="0"/>
        <v>H</v>
      </c>
      <c r="I1" s="9" t="str">
        <f t="shared" si="0"/>
        <v>I</v>
      </c>
      <c r="J1" s="9" t="str">
        <f t="shared" si="0"/>
        <v>J</v>
      </c>
      <c r="K1" s="9" t="str">
        <f t="shared" si="0"/>
        <v>K</v>
      </c>
      <c r="L1" s="9" t="str">
        <f t="shared" si="0"/>
        <v>L</v>
      </c>
      <c r="M1" s="9" t="str">
        <f t="shared" si="0"/>
        <v>M</v>
      </c>
      <c r="N1" s="9" t="str">
        <f t="shared" si="0"/>
        <v>N</v>
      </c>
      <c r="O1" s="9" t="str">
        <f t="shared" si="0"/>
        <v>O</v>
      </c>
      <c r="P1" s="9" t="str">
        <f t="shared" si="0"/>
        <v>P</v>
      </c>
      <c r="Q1" s="9" t="str">
        <f t="shared" si="0"/>
        <v>Q</v>
      </c>
      <c r="R1" s="10" t="str">
        <f t="shared" si="0"/>
        <v>R</v>
      </c>
      <c r="S1" t="str">
        <f t="shared" si="0"/>
        <v>S</v>
      </c>
      <c r="T1" t="str">
        <f t="shared" si="0"/>
        <v>T</v>
      </c>
      <c r="U1" t="str">
        <f t="shared" si="0"/>
        <v>U</v>
      </c>
      <c r="V1" t="str">
        <f t="shared" si="0"/>
        <v>V</v>
      </c>
      <c r="W1" t="str">
        <f t="shared" si="0"/>
        <v>W</v>
      </c>
      <c r="X1" t="str">
        <f t="shared" si="0"/>
        <v>X</v>
      </c>
      <c r="AA1" s="13" t="str">
        <f t="shared" si="0"/>
        <v>AA</v>
      </c>
      <c r="AB1" s="9" t="str">
        <f t="shared" si="0"/>
        <v>AB</v>
      </c>
      <c r="AC1" s="9" t="str">
        <f t="shared" si="0"/>
        <v>AC</v>
      </c>
      <c r="AD1" s="9" t="str">
        <f t="shared" si="0"/>
        <v>AD</v>
      </c>
      <c r="AE1" s="9" t="str">
        <f t="shared" si="0"/>
        <v>AE</v>
      </c>
      <c r="AF1" s="9" t="str">
        <f t="shared" si="0"/>
        <v>AF</v>
      </c>
      <c r="AG1" s="9" t="str">
        <f t="shared" si="0"/>
        <v>AG</v>
      </c>
      <c r="AH1" s="9" t="str">
        <f t="shared" si="0"/>
        <v>AH</v>
      </c>
      <c r="AI1" s="9" t="str">
        <f t="shared" si="0"/>
        <v>AI</v>
      </c>
      <c r="AJ1" s="9" t="str">
        <f t="shared" si="0"/>
        <v>AJ</v>
      </c>
      <c r="AK1" s="9" t="str">
        <f t="shared" si="0"/>
        <v>AK</v>
      </c>
      <c r="AL1" s="9" t="str">
        <f t="shared" si="0"/>
        <v>AL</v>
      </c>
      <c r="AM1" s="9" t="str">
        <f t="shared" si="0"/>
        <v>AM</v>
      </c>
      <c r="AN1" s="9" t="str">
        <f t="shared" si="0"/>
        <v>AN</v>
      </c>
      <c r="AO1" s="9" t="str">
        <f t="shared" si="0"/>
        <v>AO</v>
      </c>
      <c r="AP1" s="9" t="str">
        <f t="shared" si="0"/>
        <v>AP</v>
      </c>
      <c r="AQ1" s="9" t="str">
        <f t="shared" si="0"/>
        <v>AQ</v>
      </c>
      <c r="AR1" s="9" t="str">
        <f t="shared" si="0"/>
        <v>AR</v>
      </c>
      <c r="AS1" s="9" t="str">
        <f t="shared" si="0"/>
        <v>AS</v>
      </c>
      <c r="AT1" s="9" t="str">
        <f t="shared" si="0"/>
        <v>AT</v>
      </c>
      <c r="AU1" s="9" t="str">
        <f t="shared" si="0"/>
        <v>AU</v>
      </c>
      <c r="AV1" s="10" t="str">
        <f t="shared" si="0"/>
        <v>AV</v>
      </c>
      <c r="AY1" t="s">
        <v>106</v>
      </c>
    </row>
    <row r="2" spans="1:84" ht="15" thickBot="1">
      <c r="B2" s="13"/>
      <c r="C2" s="32" t="s">
        <v>22</v>
      </c>
      <c r="D2" s="33" t="s">
        <v>24</v>
      </c>
      <c r="E2" s="33" t="s">
        <v>26</v>
      </c>
      <c r="F2" s="33" t="s">
        <v>28</v>
      </c>
      <c r="G2" s="33" t="s">
        <v>30</v>
      </c>
      <c r="H2" s="9" t="s">
        <v>31</v>
      </c>
      <c r="I2" s="9" t="s">
        <v>33</v>
      </c>
      <c r="J2" s="9" t="s">
        <v>35</v>
      </c>
      <c r="K2" s="9" t="s">
        <v>37</v>
      </c>
      <c r="L2" s="9" t="s">
        <v>39</v>
      </c>
      <c r="M2" s="9" t="s">
        <v>41</v>
      </c>
      <c r="N2" s="9" t="s">
        <v>43</v>
      </c>
      <c r="O2" s="9" t="s">
        <v>45</v>
      </c>
      <c r="P2" s="9" t="s">
        <v>47</v>
      </c>
      <c r="Q2" s="9" t="s">
        <v>49</v>
      </c>
      <c r="R2" s="10" t="s">
        <v>51</v>
      </c>
      <c r="S2" s="32" t="s">
        <v>54</v>
      </c>
      <c r="T2" s="33" t="s">
        <v>55</v>
      </c>
      <c r="U2" s="33" t="s">
        <v>57</v>
      </c>
      <c r="V2" s="33" t="s">
        <v>58</v>
      </c>
      <c r="W2" s="33" t="s">
        <v>59</v>
      </c>
      <c r="X2" s="9" t="s">
        <v>60</v>
      </c>
      <c r="Y2" s="9" t="s">
        <v>62</v>
      </c>
      <c r="Z2" s="9" t="s">
        <v>63</v>
      </c>
      <c r="AA2" s="32" t="s">
        <v>65</v>
      </c>
      <c r="AB2" s="33" t="s">
        <v>66</v>
      </c>
      <c r="AC2" s="33" t="s">
        <v>67</v>
      </c>
      <c r="AD2" s="9" t="s">
        <v>68</v>
      </c>
      <c r="AE2" s="9" t="s">
        <v>70</v>
      </c>
      <c r="AF2" s="9" t="s">
        <v>72</v>
      </c>
      <c r="AG2" s="9" t="s">
        <v>74</v>
      </c>
      <c r="AH2" s="9" t="s">
        <v>76</v>
      </c>
      <c r="AI2" s="9" t="s">
        <v>78</v>
      </c>
      <c r="AJ2" s="9" t="s">
        <v>80</v>
      </c>
      <c r="AK2" s="9" t="s">
        <v>82</v>
      </c>
      <c r="AL2" s="9" t="s">
        <v>84</v>
      </c>
      <c r="AM2" s="9" t="s">
        <v>86</v>
      </c>
      <c r="AN2" s="9" t="s">
        <v>88</v>
      </c>
      <c r="AO2" s="9" t="s">
        <v>90</v>
      </c>
      <c r="AP2" s="9" t="s">
        <v>92</v>
      </c>
      <c r="AQ2" s="9" t="s">
        <v>94</v>
      </c>
      <c r="AR2" s="9" t="s">
        <v>96</v>
      </c>
      <c r="AS2" s="9" t="s">
        <v>98</v>
      </c>
      <c r="AT2" s="9" t="s">
        <v>100</v>
      </c>
      <c r="AU2" s="9" t="s">
        <v>102</v>
      </c>
      <c r="AV2" s="10" t="s">
        <v>104</v>
      </c>
      <c r="AY2" s="24"/>
      <c r="AZ2" s="55" t="s">
        <v>31</v>
      </c>
      <c r="BA2" s="25" t="s">
        <v>33</v>
      </c>
      <c r="BB2" s="25" t="s">
        <v>35</v>
      </c>
      <c r="BC2" s="25" t="s">
        <v>37</v>
      </c>
      <c r="BD2" s="25" t="s">
        <v>39</v>
      </c>
      <c r="BE2" s="25" t="s">
        <v>41</v>
      </c>
      <c r="BF2" s="25" t="s">
        <v>43</v>
      </c>
      <c r="BG2" s="25" t="s">
        <v>45</v>
      </c>
      <c r="BH2" s="25" t="s">
        <v>47</v>
      </c>
      <c r="BI2" s="25" t="s">
        <v>49</v>
      </c>
      <c r="BJ2" s="25" t="s">
        <v>51</v>
      </c>
      <c r="BK2" s="25" t="s">
        <v>60</v>
      </c>
      <c r="BL2" s="25" t="s">
        <v>62</v>
      </c>
      <c r="BM2" s="25" t="s">
        <v>63</v>
      </c>
      <c r="BN2" s="25" t="s">
        <v>68</v>
      </c>
      <c r="BO2" s="25" t="s">
        <v>70</v>
      </c>
      <c r="BP2" s="25" t="s">
        <v>72</v>
      </c>
      <c r="BQ2" s="25" t="s">
        <v>74</v>
      </c>
      <c r="BR2" s="25" t="s">
        <v>76</v>
      </c>
      <c r="BS2" s="25" t="s">
        <v>78</v>
      </c>
      <c r="BT2" s="25" t="s">
        <v>80</v>
      </c>
      <c r="BU2" s="25" t="s">
        <v>82</v>
      </c>
      <c r="BV2" s="25" t="s">
        <v>84</v>
      </c>
      <c r="BW2" s="25" t="s">
        <v>86</v>
      </c>
      <c r="BX2" s="25" t="s">
        <v>88</v>
      </c>
      <c r="BY2" s="25" t="s">
        <v>90</v>
      </c>
      <c r="BZ2" s="25" t="s">
        <v>92</v>
      </c>
      <c r="CA2" s="25" t="s">
        <v>94</v>
      </c>
      <c r="CB2" s="25" t="s">
        <v>96</v>
      </c>
      <c r="CC2" s="25" t="s">
        <v>98</v>
      </c>
      <c r="CD2" s="25" t="s">
        <v>100</v>
      </c>
      <c r="CE2" s="25" t="s">
        <v>102</v>
      </c>
      <c r="CF2" s="31" t="s">
        <v>104</v>
      </c>
    </row>
    <row r="3" spans="1:84">
      <c r="A3" t="str">
        <f>SUBSTITUTE(ADDRESS(1,ROW(),4),1,"")</f>
        <v>C</v>
      </c>
      <c r="B3" s="35" t="s">
        <v>22</v>
      </c>
      <c r="D3" cm="1">
        <f t="array" aca="1" ref="D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7.3668152096420352E-3</v>
      </c>
      <c r="E3" cm="1">
        <f t="array" aca="1" ref="E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3.5411086724668637E-3</v>
      </c>
      <c r="F3" cm="1">
        <f t="array" aca="1" ref="F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7.7182424496041804E-3</v>
      </c>
      <c r="G3" cm="1">
        <f t="array" aca="1" ref="G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1.0388709412331542E-2</v>
      </c>
      <c r="H3" s="8" cm="1">
        <f t="array" aca="1" ref="H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9.9091108412502644E-3</v>
      </c>
      <c r="I3" s="8" cm="1">
        <f t="array" aca="1" ref="I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8.4526965302853131E-3</v>
      </c>
      <c r="J3" s="8" cm="1">
        <f t="array" aca="1" ref="J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1.0945875842888794E-2</v>
      </c>
      <c r="K3" s="8" cm="1">
        <f t="array" aca="1" ref="K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1.2191835629904575E-2</v>
      </c>
      <c r="L3" s="8" cm="1">
        <f t="array" aca="1" ref="L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1.5902314169645142E-2</v>
      </c>
      <c r="M3" s="8" cm="1">
        <f t="array" aca="1" ref="M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1.1915352551424539E-2</v>
      </c>
      <c r="N3" s="8" cm="1">
        <f t="array" aca="1" ref="N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7.9202063855148223E-3</v>
      </c>
      <c r="O3" s="8" cm="1">
        <f t="array" aca="1" ref="O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7.8104093377940956E-3</v>
      </c>
      <c r="P3" s="8" cm="1">
        <f t="array" aca="1" ref="P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7.6554032076420146E-3</v>
      </c>
      <c r="Q3" s="8" cm="1">
        <f t="array" aca="1" ref="Q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7.6553856324560647E-3</v>
      </c>
      <c r="R3" s="14" cm="1">
        <f t="array" aca="1" ref="R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7.5719834818510157E-3</v>
      </c>
      <c r="S3" s="11" cm="1">
        <f t="array" aca="1" ref="S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1.2752531431765485E-2</v>
      </c>
      <c r="T3" cm="1">
        <f t="array" aca="1" ref="T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1.7264723885229049E-2</v>
      </c>
      <c r="U3" cm="1">
        <f t="array" aca="1" ref="U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9.9862307126028903E-3</v>
      </c>
      <c r="V3" cm="1">
        <f t="array" aca="1" ref="V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1.7298612899985202E-2</v>
      </c>
      <c r="W3" cm="1">
        <f t="array" aca="1" ref="W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1.7233513483685691E-2</v>
      </c>
      <c r="X3" s="42" cm="1">
        <f t="array" aca="1" ref="X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7.4290667456891717E-3</v>
      </c>
      <c r="Y3" s="42" cm="1">
        <f t="array" aca="1" ref="Y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1.0992223874837117E-2</v>
      </c>
      <c r="Z3" s="42" cm="1">
        <f t="array" aca="1" ref="Z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1.0524075451766757E-2</v>
      </c>
      <c r="AA3" s="11" cm="1">
        <f t="array" aca="1" ref="AA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1.1482409018461207E-2</v>
      </c>
      <c r="AB3" cm="1">
        <f t="array" aca="1" ref="AB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1.4001460057039089E-2</v>
      </c>
      <c r="AC3" cm="1">
        <f t="array" aca="1" ref="AC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1.4840357473953297E-2</v>
      </c>
      <c r="AD3" s="42" cm="1">
        <f t="array" aca="1" ref="AD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1.3407641094914291E-2</v>
      </c>
      <c r="AE3" s="42" cm="1">
        <f t="array" aca="1" ref="AE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1.3018297332594882E-2</v>
      </c>
      <c r="AF3" s="42" cm="1">
        <f t="array" aca="1" ref="AF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1.3229236901247341E-2</v>
      </c>
      <c r="AG3" s="42" cm="1">
        <f t="array" aca="1" ref="AG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1.3558982839171388E-2</v>
      </c>
      <c r="AH3" s="42" cm="1">
        <f t="array" aca="1" ref="AH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1.3339545071014767E-2</v>
      </c>
      <c r="AI3" s="42" cm="1">
        <f t="array" aca="1" ref="AI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1.3942153382926703E-2</v>
      </c>
      <c r="AJ3" s="42" cm="1">
        <f t="array" aca="1" ref="AJ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1.2514830826251681E-2</v>
      </c>
      <c r="AK3" s="42" cm="1">
        <f t="array" aca="1" ref="AK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1.1753678089566141E-2</v>
      </c>
      <c r="AL3" s="42" cm="1">
        <f t="array" aca="1" ref="AL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1.3427197450967685E-2</v>
      </c>
      <c r="AM3" s="42" cm="1">
        <f t="array" aca="1" ref="AM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1.3309567980708958E-2</v>
      </c>
      <c r="AN3" s="42" cm="1">
        <f t="array" aca="1" ref="AN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1.3593564006084949E-2</v>
      </c>
      <c r="AO3" s="42" cm="1">
        <f t="array" aca="1" ref="AO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1.2236414396430653E-2</v>
      </c>
      <c r="AP3" s="42" cm="1">
        <f t="array" aca="1" ref="AP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1.2364050435118715E-2</v>
      </c>
      <c r="AQ3" s="42" cm="1">
        <f t="array" aca="1" ref="AQ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1.1629679519751622E-2</v>
      </c>
      <c r="AR3" s="42" cm="1">
        <f t="array" aca="1" ref="AR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1.1959102159560074E-2</v>
      </c>
      <c r="AS3" s="42" cm="1">
        <f t="array" aca="1" ref="AS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1.1590379704430078E-2</v>
      </c>
      <c r="AT3" s="42" cm="1">
        <f t="array" aca="1" ref="AT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1.1563169678263277E-2</v>
      </c>
      <c r="AU3" s="42" cm="1">
        <f t="array" aca="1" ref="AU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1.1394181468161527E-2</v>
      </c>
      <c r="AV3" s="43" cm="1">
        <f t="array" aca="1" ref="AV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1.1651377202739552E-2</v>
      </c>
      <c r="AY3" s="22" t="s">
        <v>107</v>
      </c>
      <c r="AZ3" s="56" cm="1">
        <f t="array" ref="AZ3">SQRT(SUMSQ('Raw_amino acid'!H$5:H$24-'Raw_amino acid'!$C$29:$C$48) / COUNTA('Raw_amino acid'!$B$5:$B$24))</f>
        <v>1.8969777479024456E-2</v>
      </c>
      <c r="BA3" s="26" cm="1">
        <f t="array" ref="BA3">SQRT(SUMSQ('Raw_amino acid'!I$5:I$24-'Raw_amino acid'!$C$29:$C$48) / COUNTA('Raw_amino acid'!$B$5:$B$24))</f>
        <v>1.2186832165131304E-2</v>
      </c>
      <c r="BB3" s="26" cm="1">
        <f t="array" ref="BB3">SQRT(SUMSQ('Raw_amino acid'!J$5:J$24-'Raw_amino acid'!$C$29:$C$48) / COUNTA('Raw_amino acid'!$B$5:$B$24))</f>
        <v>1.2896370478336062E-2</v>
      </c>
      <c r="BC3" s="26" cm="1">
        <f t="array" ref="BC3">SQRT(SUMSQ('Raw_amino acid'!K$5:K$24-'Raw_amino acid'!$C$29:$C$48) / COUNTA('Raw_amino acid'!$B$5:$B$24))</f>
        <v>1.37627485264899E-2</v>
      </c>
      <c r="BD3" s="26" cm="1">
        <f t="array" ref="BD3">SQRT(SUMSQ('Raw_amino acid'!L$5:L$24-'Raw_amino acid'!$C$29:$C$48) / COUNTA('Raw_amino acid'!$B$5:$B$24))</f>
        <v>1.6340538641018022E-2</v>
      </c>
      <c r="BE3" s="26" cm="1">
        <f t="array" ref="BE3">SQRT(SUMSQ('Raw_amino acid'!M$5:M$24-'Raw_amino acid'!$C$29:$C$48) / COUNTA('Raw_amino acid'!$B$5:$B$24))</f>
        <v>1.3523526972468428E-2</v>
      </c>
      <c r="BF3" s="26" cm="1">
        <f t="array" ref="BF3">SQRT(SUMSQ('Raw_amino acid'!N$5:N$24-'Raw_amino acid'!$C$29:$C$48) / COUNTA('Raw_amino acid'!$B$5:$B$24))</f>
        <v>1.2590403984674169E-2</v>
      </c>
      <c r="BG3" s="26" cm="1">
        <f t="array" ref="BG3">SQRT(SUMSQ('Raw_amino acid'!O$5:O$24-'Raw_amino acid'!$C$29:$C$48) / COUNTA('Raw_amino acid'!$B$5:$B$24))</f>
        <v>1.3020245389457705E-2</v>
      </c>
      <c r="BH3" s="26" cm="1">
        <f t="array" ref="BH3">SQRT(SUMSQ('Raw_amino acid'!P$5:P$24-'Raw_amino acid'!$C$29:$C$48) / COUNTA('Raw_amino acid'!$B$5:$B$24))</f>
        <v>1.2873054669552436E-2</v>
      </c>
      <c r="BI3" s="26" cm="1">
        <f t="array" ref="BI3">SQRT(SUMSQ('Raw_amino acid'!Q$5:Q$24-'Raw_amino acid'!$C$29:$C$48) / COUNTA('Raw_amino acid'!$B$5:$B$24))</f>
        <v>1.345997083651485E-2</v>
      </c>
      <c r="BJ3" s="26" cm="1">
        <f t="array" ref="BJ3">SQRT(SUMSQ('Raw_amino acid'!R$5:R$24-'Raw_amino acid'!$C$29:$C$48) / COUNTA('Raw_amino acid'!$B$5:$B$24))</f>
        <v>1.3199054207482493E-2</v>
      </c>
      <c r="CF3" s="1"/>
    </row>
    <row r="4" spans="1:84">
      <c r="A4" t="str">
        <f t="shared" ref="A4:A48" si="1">SUBSTITUTE(ADDRESS(1,ROW(),4),1,"")</f>
        <v>D</v>
      </c>
      <c r="B4" s="35" t="s">
        <v>24</v>
      </c>
      <c r="C4" s="11" cm="1">
        <f t="array" aca="1" ref="C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7.3668152096420352E-3</v>
      </c>
      <c r="E4" cm="1">
        <f t="array" aca="1" ref="E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1.0017525876357423E-2</v>
      </c>
      <c r="F4" cm="1">
        <f t="array" aca="1" ref="F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6.3687259928517327E-4</v>
      </c>
      <c r="G4" cm="1">
        <f t="array" aca="1" ref="G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8.3810749804739577E-3</v>
      </c>
      <c r="H4" s="8" cm="1">
        <f t="array" aca="1" ref="H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1.0196973985112739E-2</v>
      </c>
      <c r="I4" s="8" cm="1">
        <f t="array" aca="1" ref="I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8.655029016621827E-3</v>
      </c>
      <c r="J4" s="8" cm="1">
        <f t="array" aca="1" ref="J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1.4340044310783848E-2</v>
      </c>
      <c r="K4" s="8" cm="1">
        <f t="array" aca="1" ref="K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1.5916567743188514E-2</v>
      </c>
      <c r="L4" s="8" cm="1">
        <f t="array" aca="1" ref="L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2.0044135514794125E-2</v>
      </c>
      <c r="M4" s="8" cm="1">
        <f t="array" aca="1" ref="M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1.5715698817929738E-2</v>
      </c>
      <c r="N4" s="8" cm="1">
        <f t="array" aca="1" ref="N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8.2993187114400718E-3</v>
      </c>
      <c r="O4" s="8" cm="1">
        <f t="array" aca="1" ref="O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8.548667195000012E-3</v>
      </c>
      <c r="P4" s="8" cm="1">
        <f t="array" aca="1" ref="P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8.5011561435443649E-3</v>
      </c>
      <c r="Q4" s="8" cm="1">
        <f t="array" aca="1" ref="Q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7.8665039851608925E-3</v>
      </c>
      <c r="R4" s="14" cm="1">
        <f t="array" aca="1" ref="R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8.0810236963583405E-3</v>
      </c>
      <c r="S4" s="11" cm="1">
        <f t="array" aca="1" ref="S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1.3367444421263294E-2</v>
      </c>
      <c r="T4" cm="1">
        <f t="array" aca="1" ref="T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1.6844299318470292E-2</v>
      </c>
      <c r="U4" cm="1">
        <f t="array" aca="1" ref="U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1.2103823537915294E-2</v>
      </c>
      <c r="V4" cm="1">
        <f t="array" aca="1" ref="V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1.6748958434139802E-2</v>
      </c>
      <c r="W4" cm="1">
        <f t="array" aca="1" ref="W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1.6794158812795595E-2</v>
      </c>
      <c r="X4" s="42" cm="1">
        <f t="array" aca="1" ref="X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1.1617068131713945E-2</v>
      </c>
      <c r="Y4" s="42" cm="1">
        <f t="array" aca="1" ref="Y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1.5716851335392898E-2</v>
      </c>
      <c r="Z4" s="42" cm="1">
        <f t="array" aca="1" ref="Z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1.3358561340435811E-2</v>
      </c>
      <c r="AA4" s="11" cm="1">
        <f t="array" aca="1" ref="AA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1.1932404211813172E-2</v>
      </c>
      <c r="AB4" cm="1">
        <f t="array" aca="1" ref="AB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1.2696446927591934E-2</v>
      </c>
      <c r="AC4" cm="1">
        <f t="array" aca="1" ref="AC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1.2732414610601647E-2</v>
      </c>
      <c r="AD4" s="42" cm="1">
        <f t="array" aca="1" ref="AD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1.3992784610392439E-2</v>
      </c>
      <c r="AE4" s="42" cm="1">
        <f t="array" aca="1" ref="AE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1.3212231153632995E-2</v>
      </c>
      <c r="AF4" s="42" cm="1">
        <f t="array" aca="1" ref="AF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1.37627531893147E-2</v>
      </c>
      <c r="AG4" s="42" cm="1">
        <f t="array" aca="1" ref="AG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1.4140315454229764E-2</v>
      </c>
      <c r="AH4" s="42" cm="1">
        <f t="array" aca="1" ref="AH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1.4032570090494039E-2</v>
      </c>
      <c r="AI4" s="42" cm="1">
        <f t="array" aca="1" ref="AI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1.448899485058309E-2</v>
      </c>
      <c r="AJ4" s="42" cm="1">
        <f t="array" aca="1" ref="AJ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1.3414723133933241E-2</v>
      </c>
      <c r="AK4" s="42" cm="1">
        <f t="array" aca="1" ref="AK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1.2671352996967077E-2</v>
      </c>
      <c r="AL4" s="42" cm="1">
        <f t="array" aca="1" ref="AL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1.3865835262965753E-2</v>
      </c>
      <c r="AM4" s="42" cm="1">
        <f t="array" aca="1" ref="AM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1.3940811536370336E-2</v>
      </c>
      <c r="AN4" s="42" cm="1">
        <f t="array" aca="1" ref="AN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1.3998520432467017E-2</v>
      </c>
      <c r="AO4" s="42" cm="1">
        <f t="array" aca="1" ref="AO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1.3278464683398546E-2</v>
      </c>
      <c r="AP4" s="42" cm="1">
        <f t="array" aca="1" ref="AP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1.3537015624663353E-2</v>
      </c>
      <c r="AQ4" s="42" cm="1">
        <f t="array" aca="1" ref="AQ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1.2764934893290933E-2</v>
      </c>
      <c r="AR4" s="42" cm="1">
        <f t="array" aca="1" ref="AR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1.302595028115797E-2</v>
      </c>
      <c r="AS4" s="42" cm="1">
        <f t="array" aca="1" ref="AS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1.2912877039582316E-2</v>
      </c>
      <c r="AT4" s="42" cm="1">
        <f t="array" aca="1" ref="AT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1.2731083911849083E-2</v>
      </c>
      <c r="AU4" s="42" cm="1">
        <f t="array" aca="1" ref="AU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1.2631773925512573E-2</v>
      </c>
      <c r="AV4" s="43" cm="1">
        <f t="array" aca="1" ref="AV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1.3430315063000894E-2</v>
      </c>
      <c r="AY4" s="22" t="s">
        <v>108</v>
      </c>
      <c r="AZ4" s="56" cm="1">
        <f t="array" ref="AZ4">SQRT(SUMSQ('Raw_amino acid'!H$5:H$24-'Raw_amino acid'!$D$29:$D$48) / COUNTA('Raw_amino acid'!$B$5:$B$24))</f>
        <v>1.4281274363293905E-2</v>
      </c>
      <c r="BA4" s="26" cm="1">
        <f t="array" ref="BA4">SQRT(SUMSQ('Raw_amino acid'!I$5:I$24-'Raw_amino acid'!$D$29:$D$48) / COUNTA('Raw_amino acid'!$B$5:$B$24))</f>
        <v>8.3610248798811349E-3</v>
      </c>
      <c r="BB4" s="26" cm="1">
        <f t="array" ref="BB4">SQRT(SUMSQ('Raw_amino acid'!J$5:J$24-'Raw_amino acid'!$D$29:$D$48) / COUNTA('Raw_amino acid'!$B$5:$B$24))</f>
        <v>9.6329220571840669E-3</v>
      </c>
      <c r="BC4" s="26" cm="1">
        <f t="array" ref="BC4">SQRT(SUMSQ('Raw_amino acid'!K$5:K$24-'Raw_amino acid'!$D$29:$D$48) / COUNTA('Raw_amino acid'!$B$5:$B$24))</f>
        <v>1.0786654023926315E-2</v>
      </c>
      <c r="BD4" s="26" cm="1">
        <f t="array" ref="BD4">SQRT(SUMSQ('Raw_amino acid'!L$5:L$24-'Raw_amino acid'!$D$29:$D$48) / COUNTA('Raw_amino acid'!$B$5:$B$24))</f>
        <v>1.4073775248781867E-2</v>
      </c>
      <c r="BE4" s="26" cm="1">
        <f t="array" ref="BE4">SQRT(SUMSQ('Raw_amino acid'!M$5:M$24-'Raw_amino acid'!$D$29:$D$48) / COUNTA('Raw_amino acid'!$B$5:$B$24))</f>
        <v>1.053201291624461E-2</v>
      </c>
      <c r="BF4" s="26" cm="1">
        <f t="array" ref="BF4">SQRT(SUMSQ('Raw_amino acid'!N$5:N$24-'Raw_amino acid'!$D$29:$D$48) / COUNTA('Raw_amino acid'!$B$5:$B$24))</f>
        <v>9.0334248887754993E-3</v>
      </c>
      <c r="BG4" s="26" cm="1">
        <f t="array" ref="BG4">SQRT(SUMSQ('Raw_amino acid'!O$5:O$24-'Raw_amino acid'!$D$29:$D$48) / COUNTA('Raw_amino acid'!$B$5:$B$24))</f>
        <v>9.2893806914675862E-3</v>
      </c>
      <c r="BH4" s="26" cm="1">
        <f t="array" ref="BH4">SQRT(SUMSQ('Raw_amino acid'!P$5:P$24-'Raw_amino acid'!$D$29:$D$48) / COUNTA('Raw_amino acid'!$B$5:$B$24))</f>
        <v>9.2566031304894721E-3</v>
      </c>
      <c r="BI4" s="26" cm="1">
        <f t="array" ref="BI4">SQRT(SUMSQ('Raw_amino acid'!Q$5:Q$24-'Raw_amino acid'!$D$29:$D$48) / COUNTA('Raw_amino acid'!$B$5:$B$24))</f>
        <v>9.7604238470868736E-3</v>
      </c>
      <c r="BJ4" s="26" cm="1">
        <f t="array" ref="BJ4">SQRT(SUMSQ('Raw_amino acid'!R$5:R$24-'Raw_amino acid'!$D$29:$D$48) / COUNTA('Raw_amino acid'!$B$5:$B$24))</f>
        <v>9.6198952636120591E-3</v>
      </c>
      <c r="CF4" s="1"/>
    </row>
    <row r="5" spans="1:84">
      <c r="A5" t="str">
        <f t="shared" si="1"/>
        <v>E</v>
      </c>
      <c r="B5" s="35" t="s">
        <v>26</v>
      </c>
      <c r="C5" s="11" cm="1">
        <f t="array" aca="1" ref="C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3.5411086724668637E-3</v>
      </c>
      <c r="D5" cm="1">
        <f t="array" aca="1" ref="D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1.0017525876357423E-2</v>
      </c>
      <c r="F5" cm="1">
        <f t="array" aca="1" ref="F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1.0345619158171357E-2</v>
      </c>
      <c r="G5" cm="1">
        <f t="array" aca="1" ref="G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1.2484402244397534E-2</v>
      </c>
      <c r="H5" s="8" cm="1">
        <f t="array" aca="1" ref="H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1.0058508039449828E-2</v>
      </c>
      <c r="I5" s="8" cm="1">
        <f t="array" aca="1" ref="I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8.9434410992950773E-3</v>
      </c>
      <c r="J5" s="8" cm="1">
        <f t="array" aca="1" ref="J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1.0319055480228406E-2</v>
      </c>
      <c r="K5" s="8" cm="1">
        <f t="array" aca="1" ref="K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1.1399344639876789E-2</v>
      </c>
      <c r="L5" s="8" cm="1">
        <f t="array" aca="1" ref="L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1.490411811415223E-2</v>
      </c>
      <c r="M5" s="8" cm="1">
        <f t="array" aca="1" ref="M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1.1154327784655006E-2</v>
      </c>
      <c r="N5" s="8" cm="1">
        <f t="array" aca="1" ref="N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8.5719839891133832E-3</v>
      </c>
      <c r="O5" s="8" cm="1">
        <f t="array" aca="1" ref="O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8.3694409754494214E-3</v>
      </c>
      <c r="P5" s="8" cm="1">
        <f t="array" aca="1" ref="P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8.2006003703220583E-3</v>
      </c>
      <c r="Q5" s="8" cm="1">
        <f t="array" aca="1" ref="Q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8.4433853376007558E-3</v>
      </c>
      <c r="R5" s="14" cm="1">
        <f t="array" aca="1" ref="R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8.3198629267341798E-3</v>
      </c>
      <c r="S5" s="11" cm="1">
        <f t="array" aca="1" ref="S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1.3779558355366966E-2</v>
      </c>
      <c r="T5" cm="1">
        <f t="array" aca="1" ref="T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1.860959777764561E-2</v>
      </c>
      <c r="U5" cm="1">
        <f t="array" aca="1" ref="U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1.0647686829959148E-2</v>
      </c>
      <c r="V5" cm="1">
        <f t="array" aca="1" ref="V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1.8674925446258223E-2</v>
      </c>
      <c r="W5" cm="1">
        <f t="array" aca="1" ref="W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1.8581671161973772E-2</v>
      </c>
      <c r="X5" s="42" cm="1">
        <f t="array" aca="1" ref="X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6.8183081966246258E-3</v>
      </c>
      <c r="Y5" s="42" cm="1">
        <f t="array" aca="1" ref="Y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9.0824778423355158E-3</v>
      </c>
      <c r="Z5" s="42" cm="1">
        <f t="array" aca="1" ref="Z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1.0050909365838115E-2</v>
      </c>
      <c r="AA5" s="11" cm="1">
        <f t="array" aca="1" ref="AA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1.3098432455333476E-2</v>
      </c>
      <c r="AB5" cm="1">
        <f t="array" aca="1" ref="AB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1.5828806821114552E-2</v>
      </c>
      <c r="AC5" cm="1">
        <f t="array" aca="1" ref="AC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1.6807165190538358E-2</v>
      </c>
      <c r="AD5" s="42" cm="1">
        <f t="array" aca="1" ref="AD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1.4678137266801764E-2</v>
      </c>
      <c r="AE5" s="42" cm="1">
        <f t="array" aca="1" ref="AE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1.4372376853232574E-2</v>
      </c>
      <c r="AF5" s="42" cm="1">
        <f t="array" aca="1" ref="AF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1.4508195650083778E-2</v>
      </c>
      <c r="AG5" s="42" cm="1">
        <f t="array" aca="1" ref="AG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1.4835847158262356E-2</v>
      </c>
      <c r="AH5" s="42" cm="1">
        <f t="array" aca="1" ref="AH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1.4559813178214583E-2</v>
      </c>
      <c r="AI5" s="42" cm="1">
        <f t="array" aca="1" ref="AI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1.5223200849907101E-2</v>
      </c>
      <c r="AJ5" s="42" cm="1">
        <f t="array" aca="1" ref="AJ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1.3843443732178032E-2</v>
      </c>
      <c r="AK5" s="42" cm="1">
        <f t="array" aca="1" ref="AK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1.2934093993843611E-2</v>
      </c>
      <c r="AL5" s="42" cm="1">
        <f t="array" aca="1" ref="AL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1.4599164847484561E-2</v>
      </c>
      <c r="AM5" s="42" cm="1">
        <f t="array" aca="1" ref="AM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1.4346152903732236E-2</v>
      </c>
      <c r="AN5" s="42" cm="1">
        <f t="array" aca="1" ref="AN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1.4763955900915471E-2</v>
      </c>
      <c r="AO5" s="42" cm="1">
        <f t="array" aca="1" ref="AO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1.3639073984327467E-2</v>
      </c>
      <c r="AP5" s="42" cm="1">
        <f t="array" aca="1" ref="AP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1.3691545154882228E-2</v>
      </c>
      <c r="AQ5" s="42" cm="1">
        <f t="array" aca="1" ref="AQ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1.2255753401933255E-2</v>
      </c>
      <c r="AR5" s="42" cm="1">
        <f t="array" aca="1" ref="AR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1.2497659286193532E-2</v>
      </c>
      <c r="AS5" s="42" cm="1">
        <f t="array" aca="1" ref="AS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1.2052403893726849E-2</v>
      </c>
      <c r="AT5" s="42" cm="1">
        <f t="array" aca="1" ref="AT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1.1888084196601253E-2</v>
      </c>
      <c r="AU5" s="42" cm="1">
        <f t="array" aca="1" ref="AU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1.2041263098206372E-2</v>
      </c>
      <c r="AV5" s="43" cm="1">
        <f t="array" aca="1" ref="AV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1.205125817975587E-2</v>
      </c>
      <c r="AY5" s="22" t="s">
        <v>109</v>
      </c>
      <c r="AZ5" s="56" cm="1">
        <f t="array" ref="AZ5">SQRT(SUMSQ('Raw_amino acid'!H$5:H$24-'Raw_amino acid'!$E$29:$E$48) / COUNTA('Raw_amino acid'!$B$5:$B$24))</f>
        <v>1.6073040359886208E-2</v>
      </c>
      <c r="BA5" s="26" cm="1">
        <f t="array" ref="BA5">SQRT(SUMSQ('Raw_amino acid'!I$5:I$24-'Raw_amino acid'!$E$29:$E$48) / COUNTA('Raw_amino acid'!$B$5:$B$24))</f>
        <v>7.8007487321664903E-3</v>
      </c>
      <c r="BB5" s="26" cm="1">
        <f t="array" ref="BB5">SQRT(SUMSQ('Raw_amino acid'!J$5:J$24-'Raw_amino acid'!$E$29:$E$48) / COUNTA('Raw_amino acid'!$B$5:$B$24))</f>
        <v>1.0170455603450887E-2</v>
      </c>
      <c r="BC5" s="26" cm="1">
        <f t="array" ref="BC5">SQRT(SUMSQ('Raw_amino acid'!K$5:K$24-'Raw_amino acid'!$E$29:$E$48) / COUNTA('Raw_amino acid'!$B$5:$B$24))</f>
        <v>1.1563649835468289E-2</v>
      </c>
      <c r="BD5" s="26" cm="1">
        <f t="array" ref="BD5">SQRT(SUMSQ('Raw_amino acid'!L$5:L$24-'Raw_amino acid'!$E$29:$E$48) / COUNTA('Raw_amino acid'!$B$5:$B$24))</f>
        <v>1.5014571148470969E-2</v>
      </c>
      <c r="BE5" s="26" cm="1">
        <f t="array" ref="BE5">SQRT(SUMSQ('Raw_amino acid'!M$5:M$24-'Raw_amino acid'!$E$29:$E$48) / COUNTA('Raw_amino acid'!$B$5:$B$24))</f>
        <v>1.1278771171673814E-2</v>
      </c>
      <c r="BF5" s="26" cm="1">
        <f t="array" ref="BF5">SQRT(SUMSQ('Raw_amino acid'!N$5:N$24-'Raw_amino acid'!$E$29:$E$48) / COUNTA('Raw_amino acid'!$B$5:$B$24))</f>
        <v>8.3944559462285143E-3</v>
      </c>
      <c r="BG5" s="26" cm="1">
        <f t="array" ref="BG5">SQRT(SUMSQ('Raw_amino acid'!O$5:O$24-'Raw_amino acid'!$E$29:$E$48) / COUNTA('Raw_amino acid'!$B$5:$B$24))</f>
        <v>8.8756235270527287E-3</v>
      </c>
      <c r="BH5" s="26" cm="1">
        <f t="array" ref="BH5">SQRT(SUMSQ('Raw_amino acid'!P$5:P$24-'Raw_amino acid'!$E$29:$E$48) / COUNTA('Raw_amino acid'!$B$5:$B$24))</f>
        <v>8.9957586762381674E-3</v>
      </c>
      <c r="BI5" s="26" cm="1">
        <f t="array" ref="BI5">SQRT(SUMSQ('Raw_amino acid'!Q$5:Q$24-'Raw_amino acid'!$E$29:$E$48) / COUNTA('Raw_amino acid'!$B$5:$B$24))</f>
        <v>9.3545397454097672E-3</v>
      </c>
      <c r="BJ5" s="26" cm="1">
        <f t="array" ref="BJ5">SQRT(SUMSQ('Raw_amino acid'!R$5:R$24-'Raw_amino acid'!$E$29:$E$48) / COUNTA('Raw_amino acid'!$B$5:$B$24))</f>
        <v>9.1404475815797769E-3</v>
      </c>
      <c r="CF5" s="1"/>
    </row>
    <row r="6" spans="1:84">
      <c r="A6" t="str">
        <f t="shared" si="1"/>
        <v>F</v>
      </c>
      <c r="B6" s="35" t="s">
        <v>28</v>
      </c>
      <c r="C6" s="11" cm="1">
        <f t="array" aca="1" ref="C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7.7182424496041804E-3</v>
      </c>
      <c r="D6" cm="1">
        <f t="array" aca="1" ref="D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6.3687259928517327E-4</v>
      </c>
      <c r="E6" cm="1">
        <f t="array" aca="1" ref="E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1.0345619158171357E-2</v>
      </c>
      <c r="G6" cm="1">
        <f t="array" aca="1" ref="G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8.1295473647979236E-3</v>
      </c>
      <c r="H6" s="8" cm="1">
        <f t="array" aca="1" ref="H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1.0273453205652398E-2</v>
      </c>
      <c r="I6" s="8" cm="1">
        <f t="array" aca="1" ref="I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8.8886110488440636E-3</v>
      </c>
      <c r="J6" s="8" cm="1">
        <f t="array" aca="1" ref="J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1.4541884625294902E-2</v>
      </c>
      <c r="K6" s="8" cm="1">
        <f t="array" aca="1" ref="K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1.610506278910533E-2</v>
      </c>
      <c r="L6" s="8" cm="1">
        <f t="array" aca="1" ref="L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2.0219498105122215E-2</v>
      </c>
      <c r="M6" s="8" cm="1">
        <f t="array" aca="1" ref="M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1.5911383071793229E-2</v>
      </c>
      <c r="N6" s="8" cm="1">
        <f t="array" aca="1" ref="N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8.5088963411581748E-3</v>
      </c>
      <c r="O6" s="8" cm="1">
        <f t="array" aca="1" ref="O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8.7904046013883921E-3</v>
      </c>
      <c r="P6" s="8" cm="1">
        <f t="array" aca="1" ref="P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8.7261927232898783E-3</v>
      </c>
      <c r="Q6" s="8" cm="1">
        <f t="array" aca="1" ref="Q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8.1004052699561197E-3</v>
      </c>
      <c r="R6" s="14" cm="1">
        <f t="array" aca="1" ref="R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8.3028896961388175E-3</v>
      </c>
      <c r="S6" s="11" cm="1">
        <f t="array" aca="1" ref="S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1.3217032406524273E-2</v>
      </c>
      <c r="T6" cm="1">
        <f t="array" aca="1" ref="T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1.6606207412353639E-2</v>
      </c>
      <c r="U6" cm="1">
        <f t="array" aca="1" ref="U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1.207083794377947E-2</v>
      </c>
      <c r="V6" cm="1">
        <f t="array" aca="1" ref="V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1.6496830890331726E-2</v>
      </c>
      <c r="W6" cm="1">
        <f t="array" aca="1" ref="W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1.6551230682322327E-2</v>
      </c>
      <c r="X6" s="42" cm="1">
        <f t="array" aca="1" ref="X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1.1847306299015578E-2</v>
      </c>
      <c r="Y6" s="42" cm="1">
        <f t="array" aca="1" ref="Y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1.6096897127826464E-2</v>
      </c>
      <c r="Z6" s="42" cm="1">
        <f t="array" aca="1" ref="Z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1.3568525948069829E-2</v>
      </c>
      <c r="AA6" s="11" cm="1">
        <f t="array" aca="1" ref="AA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1.2044003850160656E-2</v>
      </c>
      <c r="AB6" cm="1">
        <f t="array" aca="1" ref="AB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1.2701448942089659E-2</v>
      </c>
      <c r="AC6" cm="1">
        <f t="array" aca="1" ref="AC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1.2674125293878822E-2</v>
      </c>
      <c r="AD6" s="42" cm="1">
        <f t="array" aca="1" ref="AD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1.4132816013694626E-2</v>
      </c>
      <c r="AE6" s="42" cm="1">
        <f t="array" aca="1" ref="AE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1.3304522675701612E-2</v>
      </c>
      <c r="AF6" s="42" cm="1">
        <f t="array" aca="1" ref="AF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1.3881248655153415E-2</v>
      </c>
      <c r="AG6" s="42" cm="1">
        <f t="array" aca="1" ref="AG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1.4261800330143843E-2</v>
      </c>
      <c r="AH6" s="42" cm="1">
        <f t="array" aca="1" ref="AH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1.4164181544738381E-2</v>
      </c>
      <c r="AI6" s="42" cm="1">
        <f t="array" aca="1" ref="AI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1.4606180972923309E-2</v>
      </c>
      <c r="AJ6" s="42" cm="1">
        <f t="array" aca="1" ref="AJ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1.3560543156104337E-2</v>
      </c>
      <c r="AK6" s="42" cm="1">
        <f t="array" aca="1" ref="AK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1.2799571354865719E-2</v>
      </c>
      <c r="AL6" s="42" cm="1">
        <f t="array" aca="1" ref="AL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1.3962408246940944E-2</v>
      </c>
      <c r="AM6" s="42" cm="1">
        <f t="array" aca="1" ref="AM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1.4060359884351288E-2</v>
      </c>
      <c r="AN6" s="42" cm="1">
        <f t="array" aca="1" ref="AN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1.4105130429679943E-2</v>
      </c>
      <c r="AO6" s="42" cm="1">
        <f t="array" aca="1" ref="AO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1.3465454195732255E-2</v>
      </c>
      <c r="AP6" s="42" cm="1">
        <f t="array" aca="1" ref="AP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1.3723484229772327E-2</v>
      </c>
      <c r="AQ6" s="42" cm="1">
        <f t="array" aca="1" ref="AQ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1.2905735873873244E-2</v>
      </c>
      <c r="AR6" s="42" cm="1">
        <f t="array" aca="1" ref="AR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1.3174727780957103E-2</v>
      </c>
      <c r="AS6" s="42" cm="1">
        <f t="array" aca="1" ref="AS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1.3050827085134983E-2</v>
      </c>
      <c r="AT6" s="42" cm="1">
        <f t="array" aca="1" ref="AT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1.2861965100864146E-2</v>
      </c>
      <c r="AU6" s="42" cm="1">
        <f t="array" aca="1" ref="AU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1.278214357437792E-2</v>
      </c>
      <c r="AV6" s="43" cm="1">
        <f t="array" aca="1" ref="AV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1.3546622619030899E-2</v>
      </c>
      <c r="AY6" s="22" t="s">
        <v>110</v>
      </c>
      <c r="AZ6" s="11"/>
      <c r="BK6" s="26" cm="1">
        <f t="array" ref="BK6">SQRT(SUMSQ('Raw_amino acid'!X$5:X$24-'Raw_amino acid'!$F$29:$F$48) / COUNTA('Raw_amino acid'!$B$5:$B$24))</f>
        <v>2.5238671553536492E-2</v>
      </c>
      <c r="BL6" s="26" cm="1">
        <f t="array" ref="BL6">SQRT(SUMSQ('Raw_amino acid'!Z$5:Z$24-'Raw_amino acid'!$F$29:$F$48) / COUNTA('Raw_amino acid'!$B$5:$B$24))</f>
        <v>2.6608728905185269E-2</v>
      </c>
      <c r="BM6" s="26" cm="1">
        <f t="array" ref="BM6">SQRT(SUMSQ('Raw_amino acid'!AA$5:AA$24-'Raw_amino acid'!$F$29:$F$48) / COUNTA('Raw_amino acid'!$B$5:$B$24))</f>
        <v>2.8297445180802062E-2</v>
      </c>
      <c r="CF6" s="1"/>
    </row>
    <row r="7" spans="1:84">
      <c r="A7" t="str">
        <f t="shared" si="1"/>
        <v>G</v>
      </c>
      <c r="B7" s="35" t="s">
        <v>30</v>
      </c>
      <c r="C7" s="11" cm="1">
        <f t="array" aca="1" ref="C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1.0388709412331542E-2</v>
      </c>
      <c r="D7" cm="1">
        <f t="array" aca="1" ref="D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8.3810749804739577E-3</v>
      </c>
      <c r="E7" cm="1">
        <f t="array" aca="1" ref="E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1.2484402244397534E-2</v>
      </c>
      <c r="F7" cm="1">
        <f t="array" aca="1" ref="F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8.1295473647979236E-3</v>
      </c>
      <c r="H7" s="8" cm="1">
        <f t="array" aca="1" ref="H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1.2098085250952125E-2</v>
      </c>
      <c r="I7" s="8" cm="1">
        <f t="array" aca="1" ref="I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1.3183263035236851E-2</v>
      </c>
      <c r="J7" s="8" cm="1">
        <f t="array" aca="1" ref="J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1.6489523122887075E-2</v>
      </c>
      <c r="K7" s="8" cm="1">
        <f t="array" aca="1" ref="K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1.7636516119363448E-2</v>
      </c>
      <c r="L7" s="8" cm="1">
        <f t="array" aca="1" ref="L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2.1207079160193716E-2</v>
      </c>
      <c r="M7" s="8" cm="1">
        <f t="array" aca="1" ref="M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1.7576779313359433E-2</v>
      </c>
      <c r="N7" s="8" cm="1">
        <f t="array" aca="1" ref="N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1.2244625163034501E-2</v>
      </c>
      <c r="O7" s="8" cm="1">
        <f t="array" aca="1" ref="O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1.2274538123048025E-2</v>
      </c>
      <c r="P7" s="8" cm="1">
        <f t="array" aca="1" ref="P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1.2106207961842018E-2</v>
      </c>
      <c r="Q7" s="8" cm="1">
        <f t="array" aca="1" ref="Q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1.187996635965914E-2</v>
      </c>
      <c r="R7" s="14" cm="1">
        <f t="array" aca="1" ref="R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1.1942961797813357E-2</v>
      </c>
      <c r="S7" s="11" cm="1">
        <f t="array" aca="1" ref="S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5.9465756018403162E-3</v>
      </c>
      <c r="T7" cm="1">
        <f t="array" aca="1" ref="T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8.4834874299328615E-3</v>
      </c>
      <c r="U7" cm="1">
        <f t="array" aca="1" ref="U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6.4209762974715119E-3</v>
      </c>
      <c r="V7" cm="1">
        <f t="array" aca="1" ref="V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8.3767986484451547E-3</v>
      </c>
      <c r="W7" cm="1">
        <f t="array" aca="1" ref="W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8.4255842384069642E-3</v>
      </c>
      <c r="X7" s="42" cm="1">
        <f t="array" aca="1" ref="X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1.2681184179847274E-2</v>
      </c>
      <c r="Y7" s="42" cm="1">
        <f t="array" aca="1" ref="Y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1.7835190105853379E-2</v>
      </c>
      <c r="Z7" s="42" cm="1">
        <f t="array" aca="1" ref="Z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1.4991794149134395E-2</v>
      </c>
      <c r="AA7" s="11" cm="1">
        <f t="array" aca="1" ref="AA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8.2269126648779334E-3</v>
      </c>
      <c r="AB7" cm="1">
        <f t="array" aca="1" ref="AB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8.4860216274805483E-3</v>
      </c>
      <c r="AC7" cm="1">
        <f t="array" aca="1" ref="AC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8.7239946340645861E-3</v>
      </c>
      <c r="AD7" s="42" cm="1">
        <f t="array" aca="1" ref="AD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1.2594672920305193E-2</v>
      </c>
      <c r="AE7" s="42" cm="1">
        <f t="array" aca="1" ref="AE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1.1679538020806651E-2</v>
      </c>
      <c r="AF7" s="42" cm="1">
        <f t="array" aca="1" ref="AF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1.2218857837272975E-2</v>
      </c>
      <c r="AG7" s="42" cm="1">
        <f t="array" aca="1" ref="AG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1.2275045028509422E-2</v>
      </c>
      <c r="AH7" s="42" cm="1">
        <f t="array" aca="1" ref="AH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1.2311488030301961E-2</v>
      </c>
      <c r="AI7" s="42" cm="1">
        <f t="array" aca="1" ref="AI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1.3176099852851585E-2</v>
      </c>
      <c r="AJ7" s="42" cm="1">
        <f t="array" aca="1" ref="AJ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1.2602862324810761E-2</v>
      </c>
      <c r="AK7" s="42" cm="1">
        <f t="array" aca="1" ref="AK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1.1883842682271432E-2</v>
      </c>
      <c r="AL7" s="42" cm="1">
        <f t="array" aca="1" ref="AL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1.202744611825779E-2</v>
      </c>
      <c r="AM7" s="42" cm="1">
        <f t="array" aca="1" ref="AM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1.2234240660837151E-2</v>
      </c>
      <c r="AN7" s="42" cm="1">
        <f t="array" aca="1" ref="AN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1.2214092952018359E-2</v>
      </c>
      <c r="AO7" s="42" cm="1">
        <f t="array" aca="1" ref="AO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1.3163567923295327E-2</v>
      </c>
      <c r="AP7" s="42" cm="1">
        <f t="array" aca="1" ref="AP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1.3240596221079443E-2</v>
      </c>
      <c r="AQ7" s="42" cm="1">
        <f t="array" aca="1" ref="AQ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1.3627611417826221E-2</v>
      </c>
      <c r="AR7" s="42" cm="1">
        <f t="array" aca="1" ref="AR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1.3067169161365397E-2</v>
      </c>
      <c r="AS7" s="42" cm="1">
        <f t="array" aca="1" ref="AS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1.3079922628202342E-2</v>
      </c>
      <c r="AT7" s="42" cm="1">
        <f t="array" aca="1" ref="AT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1.2762356592549807E-2</v>
      </c>
      <c r="AU7" s="42" cm="1">
        <f t="array" aca="1" ref="AU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1.306443418757648E-2</v>
      </c>
      <c r="AV7" s="43" cm="1">
        <f t="array" aca="1" ref="AV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1.342623503393982E-2</v>
      </c>
      <c r="AY7" s="22" t="s">
        <v>111</v>
      </c>
      <c r="AZ7" s="11"/>
      <c r="BK7" s="26" cm="1">
        <f t="array" ref="BK7">SQRT(SUMSQ('Raw_amino acid'!X$5:X$24-'Raw_amino acid'!$G$29:$G$48) / COUNTA('Raw_amino acid'!$B$5:$B$24))</f>
        <v>1.3394201919685825E-2</v>
      </c>
      <c r="BL7" s="26" cm="1">
        <f t="array" ref="BL7">SQRT(SUMSQ('Raw_amino acid'!Z$5:Z$24-'Raw_amino acid'!$G$29:$G$48) / COUNTA('Raw_amino acid'!$B$5:$B$24))</f>
        <v>9.583468946770925E-3</v>
      </c>
      <c r="BM7" s="26" cm="1">
        <f t="array" ref="BM7">SQRT(SUMSQ('Raw_amino acid'!AA$5:AA$24-'Raw_amino acid'!$G$29:$G$48) / COUNTA('Raw_amino acid'!$B$5:$B$24))</f>
        <v>1.3451247024485951E-2</v>
      </c>
      <c r="CF7" s="1"/>
    </row>
    <row r="8" spans="1:84">
      <c r="A8" t="str">
        <f t="shared" si="1"/>
        <v>H</v>
      </c>
      <c r="B8" s="11" t="s">
        <v>31</v>
      </c>
      <c r="C8" s="11" cm="1">
        <f t="array" aca="1" ref="C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9.9091108412502644E-3</v>
      </c>
      <c r="D8" cm="1">
        <f t="array" aca="1" ref="D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1.0196973985112739E-2</v>
      </c>
      <c r="E8" cm="1">
        <f t="array" aca="1" ref="E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1.0058508039449828E-2</v>
      </c>
      <c r="F8" cm="1">
        <f t="array" aca="1" ref="F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1.0273453205652398E-2</v>
      </c>
      <c r="G8" cm="1">
        <f t="array" aca="1" ref="G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1.2098085250952125E-2</v>
      </c>
      <c r="H8" s="15"/>
      <c r="I8" s="15" cm="1">
        <f t="array" aca="1" ref="I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9.8128064702622565E-3</v>
      </c>
      <c r="J8" s="15" cm="1">
        <f t="array" aca="1" ref="J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1.2487289654781315E-2</v>
      </c>
      <c r="K8" s="15" cm="1">
        <f t="array" aca="1" ref="K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1.35849382423866E-2</v>
      </c>
      <c r="L8" s="15" cm="1">
        <f t="array" aca="1" ref="L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1.7201460790261549E-2</v>
      </c>
      <c r="M8" s="15" cm="1">
        <f t="array" aca="1" ref="M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1.3458758916829792E-2</v>
      </c>
      <c r="N8" s="15" cm="1">
        <f t="array" aca="1" ref="N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9.4433967550243136E-3</v>
      </c>
      <c r="O8" s="15" cm="1">
        <f t="array" aca="1" ref="O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9.130165825145151E-3</v>
      </c>
      <c r="P8" s="15" cm="1">
        <f t="array" aca="1" ref="P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8.8896229103350814E-3</v>
      </c>
      <c r="Q8" s="15" cm="1">
        <f t="array" aca="1" ref="Q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8.8142263875995233E-3</v>
      </c>
      <c r="R8" s="36" cm="1">
        <f t="array" aca="1" ref="R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8.9735580991989819E-3</v>
      </c>
      <c r="S8" s="11" cm="1">
        <f t="array" aca="1" ref="S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1.492836537766346E-2</v>
      </c>
      <c r="T8" cm="1">
        <f t="array" aca="1" ref="T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1.8212916781858487E-2</v>
      </c>
      <c r="U8" cm="1">
        <f t="array" aca="1" ref="U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1.2774999963782809E-2</v>
      </c>
      <c r="V8" cm="1">
        <f t="array" aca="1" ref="V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1.817807841477791E-2</v>
      </c>
      <c r="W8" cm="1">
        <f t="array" aca="1" ref="W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1.8162134801255111E-2</v>
      </c>
      <c r="X8" s="38" cm="1">
        <f t="array" aca="1" ref="X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1.3663136289703585E-2</v>
      </c>
      <c r="Y8" s="38" cm="1">
        <f t="array" aca="1" ref="Y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1.6295319307594706E-2</v>
      </c>
      <c r="Z8" s="38" cm="1">
        <f t="array" aca="1" ref="Z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1.3911765159521337E-2</v>
      </c>
      <c r="AA8" s="11" cm="1">
        <f t="array" aca="1" ref="AA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1.4397786833417216E-2</v>
      </c>
      <c r="AB8" cm="1">
        <f t="array" aca="1" ref="AB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1.5805237134543335E-2</v>
      </c>
      <c r="AC8" cm="1">
        <f t="array" aca="1" ref="AC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1.6357310537511396E-2</v>
      </c>
      <c r="AD8" s="38" cm="1">
        <f t="array" aca="1" ref="AD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1.5272781938776969E-2</v>
      </c>
      <c r="AE8" s="38" cm="1">
        <f t="array" aca="1" ref="AE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1.4830775039173594E-2</v>
      </c>
      <c r="AF8" s="38" cm="1">
        <f t="array" aca="1" ref="AF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1.5097007775425499E-2</v>
      </c>
      <c r="AG8" s="38" cm="1">
        <f t="array" aca="1" ref="AG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1.5315669125953182E-2</v>
      </c>
      <c r="AH8" s="38" cm="1">
        <f t="array" aca="1" ref="AH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1.5259280290473017E-2</v>
      </c>
      <c r="AI8" s="38" cm="1">
        <f t="array" aca="1" ref="AI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1.6272426346867552E-2</v>
      </c>
      <c r="AJ8" s="38" cm="1">
        <f t="array" aca="1" ref="AJ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1.4686915906085243E-2</v>
      </c>
      <c r="AK8" s="38" cm="1">
        <f t="array" aca="1" ref="AK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1.4093619071332239E-2</v>
      </c>
      <c r="AL8" s="38" cm="1">
        <f t="array" aca="1" ref="AL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1.5465469349971351E-2</v>
      </c>
      <c r="AM8" s="38" cm="1">
        <f t="array" aca="1" ref="AM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1.5190917585467058E-2</v>
      </c>
      <c r="AN8" s="38" cm="1">
        <f t="array" aca="1" ref="AN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1.5575705905743002E-2</v>
      </c>
      <c r="AO8" s="38" cm="1">
        <f t="array" aca="1" ref="AO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1.4471701911152822E-2</v>
      </c>
      <c r="AP8" s="38" cm="1">
        <f t="array" aca="1" ref="AP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1.4588126899426948E-2</v>
      </c>
      <c r="AQ8" s="38" cm="1">
        <f t="array" aca="1" ref="AQ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1.5318999121057839E-2</v>
      </c>
      <c r="AR8" s="38" cm="1">
        <f t="array" aca="1" ref="AR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1.4239252062544816E-2</v>
      </c>
      <c r="AS8" s="38" cm="1">
        <f t="array" aca="1" ref="AS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1.4194213167158132E-2</v>
      </c>
      <c r="AT8" s="38" cm="1">
        <f t="array" aca="1" ref="AT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1.3154579570202033E-2</v>
      </c>
      <c r="AU8" s="38" cm="1">
        <f t="array" aca="1" ref="AU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1.37015972777577E-2</v>
      </c>
      <c r="AV8" s="39" cm="1">
        <f t="array" aca="1" ref="AV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1.4158866682984593E-2</v>
      </c>
      <c r="AY8" s="22" t="s">
        <v>112</v>
      </c>
      <c r="AZ8" s="11"/>
      <c r="BK8" s="26" cm="1">
        <f t="array" ref="BK8">SQRT(SUMSQ('Raw_amino acid'!X$5:X$24-'Raw_amino acid'!$H$29:$H$48) / COUNTA('Raw_amino acid'!$B$5:$B$24))</f>
        <v>2.5863968051799673E-2</v>
      </c>
      <c r="BL8" s="26" cm="1">
        <f t="array" ref="BL8">SQRT(SUMSQ('Raw_amino acid'!Z$5:Z$24-'Raw_amino acid'!$H$29:$H$48) / COUNTA('Raw_amino acid'!$B$5:$B$24))</f>
        <v>2.0935158714025411E-2</v>
      </c>
      <c r="BM8" s="26" cm="1">
        <f t="array" ref="BM8">SQRT(SUMSQ('Raw_amino acid'!AA$5:AA$24-'Raw_amino acid'!$H$29:$H$48) / COUNTA('Raw_amino acid'!$B$5:$B$24))</f>
        <v>3.2264050392413812E-2</v>
      </c>
      <c r="CF8" s="1"/>
    </row>
    <row r="9" spans="1:84">
      <c r="A9" t="str">
        <f t="shared" si="1"/>
        <v>I</v>
      </c>
      <c r="B9" s="11" t="s">
        <v>33</v>
      </c>
      <c r="C9" s="11" cm="1">
        <f t="array" aca="1" ref="C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8.4526965302853131E-3</v>
      </c>
      <c r="D9" cm="1">
        <f t="array" aca="1" ref="D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8.655029016621827E-3</v>
      </c>
      <c r="E9" cm="1">
        <f t="array" aca="1" ref="E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8.9434410992950773E-3</v>
      </c>
      <c r="F9" cm="1">
        <f t="array" aca="1" ref="F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8.8886110488440636E-3</v>
      </c>
      <c r="G9" cm="1">
        <f t="array" aca="1" ref="G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1.3183263035236851E-2</v>
      </c>
      <c r="H9" s="15" cm="1">
        <f t="array" aca="1" ref="H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9.8128064702622565E-3</v>
      </c>
      <c r="I9" s="15"/>
      <c r="J9" s="15" cm="1">
        <f t="array" aca="1" ref="J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8.3279034329193074E-3</v>
      </c>
      <c r="K9" s="15" cm="1">
        <f t="array" aca="1" ref="K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1.0219132289864806E-2</v>
      </c>
      <c r="L9" s="15" cm="1">
        <f t="array" aca="1" ref="L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1.4730338930166309E-2</v>
      </c>
      <c r="M9" s="15" cm="1">
        <f t="array" aca="1" ref="M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9.9950608514582304E-3</v>
      </c>
      <c r="N9" s="15" cm="1">
        <f t="array" aca="1" ref="N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1.6010964367371484E-3</v>
      </c>
      <c r="O9" s="15" cm="1">
        <f t="array" aca="1" ref="O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2.0777396970365711E-3</v>
      </c>
      <c r="P9" s="15" cm="1">
        <f t="array" aca="1" ref="P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2.0856138503242629E-3</v>
      </c>
      <c r="Q9" s="15" cm="1">
        <f t="array" aca="1" ref="Q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2.4257771529322095E-3</v>
      </c>
      <c r="R9" s="36" cm="1">
        <f t="array" aca="1" ref="R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2.427580221648113E-3</v>
      </c>
      <c r="S9" s="11" cm="1">
        <f t="array" aca="1" ref="S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1.6097431834873173E-2</v>
      </c>
      <c r="T9" cm="1">
        <f t="array" aca="1" ref="T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2.0371313028928469E-2</v>
      </c>
      <c r="U9" cm="1">
        <f t="array" aca="1" ref="U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1.4369384609694388E-2</v>
      </c>
      <c r="V9" cm="1">
        <f t="array" aca="1" ref="V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2.0344466445698171E-2</v>
      </c>
      <c r="W9" cm="1">
        <f t="array" aca="1" ref="W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2.0313236594358988E-2</v>
      </c>
      <c r="X9" s="38" cm="1">
        <f t="array" aca="1" ref="X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1.0235800675331223E-2</v>
      </c>
      <c r="Y9" s="38" cm="1">
        <f t="array" aca="1" ref="Y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1.4237369194367707E-2</v>
      </c>
      <c r="Z9" s="38" cm="1">
        <f t="array" aca="1" ref="Z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8.0245349907073701E-3</v>
      </c>
      <c r="AA9" s="11" cm="1">
        <f t="array" aca="1" ref="AA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1.4662176480995378E-2</v>
      </c>
      <c r="AB9" cm="1">
        <f t="array" aca="1" ref="AB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1.6194893974025262E-2</v>
      </c>
      <c r="AC9" cm="1">
        <f t="array" aca="1" ref="AC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1.6579629298434592E-2</v>
      </c>
      <c r="AD9" s="38" cm="1">
        <f t="array" aca="1" ref="AD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1.2203669362151859E-2</v>
      </c>
      <c r="AE9" s="38" cm="1">
        <f t="array" aca="1" ref="AE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1.200776472294671E-2</v>
      </c>
      <c r="AF9" s="38" cm="1">
        <f t="array" aca="1" ref="AF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1.2110272497219614E-2</v>
      </c>
      <c r="AG9" s="38" cm="1">
        <f t="array" aca="1" ref="AG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1.2537953476855841E-2</v>
      </c>
      <c r="AH9" s="38" cm="1">
        <f t="array" aca="1" ref="AH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1.2423307690655805E-2</v>
      </c>
      <c r="AI9" s="38" cm="1">
        <f t="array" aca="1" ref="AI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1.2764887252189347E-2</v>
      </c>
      <c r="AJ9" s="38" cm="1">
        <f t="array" aca="1" ref="AJ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1.1574039175589985E-2</v>
      </c>
      <c r="AK9" s="38" cm="1">
        <f t="array" aca="1" ref="AK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1.0706222581155314E-2</v>
      </c>
      <c r="AL9" s="38" cm="1">
        <f t="array" aca="1" ref="AL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1.2139082109638584E-2</v>
      </c>
      <c r="AM9" s="38" cm="1">
        <f t="array" aca="1" ref="AM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1.1978789856164313E-2</v>
      </c>
      <c r="AN9" s="38" cm="1">
        <f t="array" aca="1" ref="AN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1.2279358067926857E-2</v>
      </c>
      <c r="AO9" s="38" cm="1">
        <f t="array" aca="1" ref="AO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1.1383319050917754E-2</v>
      </c>
      <c r="AP9" s="38" cm="1">
        <f t="array" aca="1" ref="AP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1.1531634311394456E-2</v>
      </c>
      <c r="AQ9" s="38" cm="1">
        <f t="array" aca="1" ref="AQ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9.6329830823448006E-3</v>
      </c>
      <c r="AR9" s="38" cm="1">
        <f t="array" aca="1" ref="AR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9.9055679410248402E-3</v>
      </c>
      <c r="AS9" s="38" cm="1">
        <f t="array" aca="1" ref="AS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9.7213798146470083E-3</v>
      </c>
      <c r="AT9" s="38" cm="1">
        <f t="array" aca="1" ref="AT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9.5870475590158696E-3</v>
      </c>
      <c r="AU9" s="38" cm="1">
        <f t="array" aca="1" ref="AU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9.5694276210957045E-3</v>
      </c>
      <c r="AV9" s="39" cm="1">
        <f t="array" aca="1" ref="AV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1.0364378950042072E-2</v>
      </c>
      <c r="AY9" s="22" t="s">
        <v>113</v>
      </c>
      <c r="AZ9" s="11"/>
      <c r="BK9" s="26" cm="1">
        <f t="array" ref="BK9">SQRT(SUMSQ('Raw_amino acid'!X$5:X$24-'Raw_amino acid'!$I$29:$I$48) / COUNTA('Raw_amino acid'!$B$5:$B$24))</f>
        <v>1.331474328447858E-2</v>
      </c>
      <c r="BL9" s="26" cm="1">
        <f t="array" ref="BL9">SQRT(SUMSQ('Raw_amino acid'!Z$5:Z$24-'Raw_amino acid'!$I$29:$I$48) / COUNTA('Raw_amino acid'!$B$5:$B$24))</f>
        <v>9.9145481288781239E-3</v>
      </c>
      <c r="BM9" s="26" cm="1">
        <f t="array" ref="BM9">SQRT(SUMSQ('Raw_amino acid'!AA$5:AA$24-'Raw_amino acid'!$I$29:$I$48) / COUNTA('Raw_amino acid'!$B$5:$B$24))</f>
        <v>2.0026819883387014E-2</v>
      </c>
      <c r="CF9" s="1"/>
    </row>
    <row r="10" spans="1:84">
      <c r="A10" t="str">
        <f t="shared" si="1"/>
        <v>J</v>
      </c>
      <c r="B10" s="11" t="s">
        <v>35</v>
      </c>
      <c r="C10" s="11" cm="1">
        <f t="array" aca="1" ref="C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1.0945875842888794E-2</v>
      </c>
      <c r="D10" cm="1">
        <f t="array" aca="1" ref="D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1.4340044310783848E-2</v>
      </c>
      <c r="E10" cm="1">
        <f t="array" aca="1" ref="E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1.0319055480228406E-2</v>
      </c>
      <c r="F10" cm="1">
        <f t="array" aca="1" ref="F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1.4541884625294902E-2</v>
      </c>
      <c r="G10" cm="1">
        <f t="array" aca="1" ref="G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1.6489523122887075E-2</v>
      </c>
      <c r="H10" s="15" cm="1">
        <f t="array" aca="1" ref="H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1.2487289654781315E-2</v>
      </c>
      <c r="I10" s="15" cm="1">
        <f t="array" aca="1" ref="I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8.3279034329193074E-3</v>
      </c>
      <c r="J10" s="15"/>
      <c r="K10" s="15" cm="1">
        <f t="array" aca="1" ref="K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1.9825506818038478E-3</v>
      </c>
      <c r="L10" s="15" cm="1">
        <f t="array" aca="1" ref="L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6.4635526577997704E-3</v>
      </c>
      <c r="M10" s="15" cm="1">
        <f t="array" aca="1" ref="M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1.9120692505171476E-3</v>
      </c>
      <c r="N10" s="15" cm="1">
        <f t="array" aca="1" ref="N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7.9556554392347881E-3</v>
      </c>
      <c r="O10" s="15" cm="1">
        <f t="array" aca="1" ref="O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7.8579454634221269E-3</v>
      </c>
      <c r="P10" s="15" cm="1">
        <f t="array" aca="1" ref="P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7.9317852799483095E-3</v>
      </c>
      <c r="Q10" s="15" cm="1">
        <f t="array" aca="1" ref="Q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9.0033705599062864E-3</v>
      </c>
      <c r="R10" s="36" cm="1">
        <f t="array" aca="1" ref="R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8.8547740598343642E-3</v>
      </c>
      <c r="S10" s="11" cm="1">
        <f t="array" aca="1" ref="S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1.7433184660154772E-2</v>
      </c>
      <c r="T10" cm="1">
        <f t="array" aca="1" ref="T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2.1896056238542613E-2</v>
      </c>
      <c r="U10" cm="1">
        <f t="array" aca="1" ref="U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1.57248872451476E-2</v>
      </c>
      <c r="V10" cm="1">
        <f t="array" aca="1" ref="V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2.1906858030669076E-2</v>
      </c>
      <c r="W10" cm="1">
        <f t="array" aca="1" ref="W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2.1816652578349024E-2</v>
      </c>
      <c r="X10" s="38" cm="1">
        <f t="array" aca="1" ref="X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1.1332782366211847E-2</v>
      </c>
      <c r="Y10" s="38" cm="1">
        <f t="array" aca="1" ref="Y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1.504198432352938E-2</v>
      </c>
      <c r="Z10" s="38" cm="1">
        <f t="array" aca="1" ref="Z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7.0911879396956291E-3</v>
      </c>
      <c r="AA10" s="11" cm="1">
        <f t="array" aca="1" ref="AA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1.6266214284798994E-2</v>
      </c>
      <c r="AB10" cm="1">
        <f t="array" aca="1" ref="AB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1.8583782966085999E-2</v>
      </c>
      <c r="AC10" cm="1">
        <f t="array" aca="1" ref="AC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1.9258291269290708E-2</v>
      </c>
      <c r="AD10" s="38" cm="1">
        <f t="array" aca="1" ref="AD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1.3215710964564495E-2</v>
      </c>
      <c r="AE10" s="38" cm="1">
        <f t="array" aca="1" ref="AE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1.3511890643517915E-2</v>
      </c>
      <c r="AF10" s="38" cm="1">
        <f t="array" aca="1" ref="AF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1.3247455155626447E-2</v>
      </c>
      <c r="AG10" s="38" cm="1">
        <f t="array" aca="1" ref="AG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1.3372878120984579E-2</v>
      </c>
      <c r="AH10" s="38" cm="1">
        <f t="array" aca="1" ref="AH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1.3325959659617937E-2</v>
      </c>
      <c r="AI10" s="38" cm="1">
        <f t="array" aca="1" ref="AI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1.3761927849399948E-2</v>
      </c>
      <c r="AJ10" s="38" cm="1">
        <f t="array" aca="1" ref="AJ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1.2698247947252137E-2</v>
      </c>
      <c r="AK10" s="38" cm="1">
        <f t="array" aca="1" ref="AK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1.2386968907733971E-2</v>
      </c>
      <c r="AL10" s="38" cm="1">
        <f t="array" aca="1" ref="AL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1.3071253288916066E-2</v>
      </c>
      <c r="AM10" s="38" cm="1">
        <f t="array" aca="1" ref="AM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1.2931485215743294E-2</v>
      </c>
      <c r="AN10" s="38" cm="1">
        <f t="array" aca="1" ref="AN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1.32647800853105E-2</v>
      </c>
      <c r="AO10" s="38" cm="1">
        <f t="array" aca="1" ref="AO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1.2669632238820274E-2</v>
      </c>
      <c r="AP10" s="38" cm="1">
        <f t="array" aca="1" ref="AP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1.2792371736197438E-2</v>
      </c>
      <c r="AQ10" s="38" cm="1">
        <f t="array" aca="1" ref="AQ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1.1082801932168103E-2</v>
      </c>
      <c r="AR10" s="38" cm="1">
        <f t="array" aca="1" ref="AR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1.1247533282312113E-2</v>
      </c>
      <c r="AS10" s="38" cm="1">
        <f t="array" aca="1" ref="AS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1.1148368246301445E-2</v>
      </c>
      <c r="AT10" s="38" cm="1">
        <f t="array" aca="1" ref="AT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1.0960463963473877E-2</v>
      </c>
      <c r="AU10" s="38" cm="1">
        <f t="array" aca="1" ref="AU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1.085790253886333E-2</v>
      </c>
      <c r="AV10" s="39" cm="1">
        <f t="array" aca="1" ref="AV1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1.182214002307635E-2</v>
      </c>
      <c r="AY10" s="22" t="s">
        <v>114</v>
      </c>
      <c r="AZ10" s="11"/>
      <c r="BN10" s="26" cm="1">
        <f t="array" ref="BN10">SQRT(SUMSQ('Raw_amino acid'!AD$5:AD$24-'Raw_amino acid'!$J$29:$J$48)/COUNTA('Raw_amino acid'!$B$5:$B$24))</f>
        <v>7.8290272773894384E-3</v>
      </c>
      <c r="BO10" s="26" cm="1">
        <f t="array" ref="BO10">SQRT(SUMSQ('Raw_amino acid'!AE$5:AE$24-'Raw_amino acid'!$J$29:$J$48)/COUNTA('Raw_amino acid'!$B$5:$B$24))</f>
        <v>7.194865139798101E-3</v>
      </c>
      <c r="BP10" s="26" cm="1">
        <f t="array" ref="BP10">SQRT(SUMSQ('Raw_amino acid'!AF$5:AF$24-'Raw_amino acid'!$J$29:$J$48)/COUNTA('Raw_amino acid'!$B$5:$B$24))</f>
        <v>7.5474793781995326E-3</v>
      </c>
      <c r="BQ10" s="26" cm="1">
        <f t="array" ref="BQ10">SQRT(SUMSQ('Raw_amino acid'!AG$5:AG$24-'Raw_amino acid'!$J$29:$J$48)/COUNTA('Raw_amino acid'!$B$5:$B$24))</f>
        <v>7.877334688376595E-3</v>
      </c>
      <c r="BR10" s="26" cm="1">
        <f t="array" ref="BR10">SQRT(SUMSQ('Raw_amino acid'!AH$5:AH$24-'Raw_amino acid'!$J$29:$J$48)/COUNTA('Raw_amino acid'!$B$5:$B$24))</f>
        <v>7.2951945205160041E-3</v>
      </c>
      <c r="BS10" s="26" cm="1">
        <f t="array" ref="BS10">SQRT(SUMSQ('Raw_amino acid'!AI$5:AI$24-'Raw_amino acid'!$J$29:$J$48)/COUNTA('Raw_amino acid'!$B$5:$B$24))</f>
        <v>8.2192862142524102E-3</v>
      </c>
      <c r="BT10" s="26" cm="1">
        <f t="array" ref="BT10">SQRT(SUMSQ('Raw_amino acid'!AJ$5:AJ$24-'Raw_amino acid'!$J$29:$J$48)/COUNTA('Raw_amino acid'!$B$5:$B$24))</f>
        <v>8.3320093829391227E-3</v>
      </c>
      <c r="BU10" s="26" cm="1">
        <f t="array" ref="BU10">SQRT(SUMSQ('Raw_amino acid'!AK$5:AK$24-'Raw_amino acid'!$J$29:$J$48)/COUNTA('Raw_amino acid'!$B$5:$B$24))</f>
        <v>7.2750395862832768E-3</v>
      </c>
      <c r="BV10" s="26" cm="1">
        <f t="array" ref="BV10">SQRT(SUMSQ('Raw_amino acid'!AL$5:AL$24-'Raw_amino acid'!$J$29:$J$48)/COUNTA('Raw_amino acid'!$B$5:$B$24))</f>
        <v>7.9381161175117523E-3</v>
      </c>
      <c r="BW10" s="26" cm="1">
        <f t="array" ref="BW10">SQRT(SUMSQ('Raw_amino acid'!AM$5:AM$24-'Raw_amino acid'!$J$29:$J$48)/COUNTA('Raw_amino acid'!$B$5:$B$24))</f>
        <v>7.6111404313169454E-3</v>
      </c>
      <c r="BX10" s="26" cm="1">
        <f t="array" ref="BX10">SQRT(SUMSQ('Raw_amino acid'!AN$5:AN$24-'Raw_amino acid'!$J$29:$J$48)/COUNTA('Raw_amino acid'!$B$5:$B$24))</f>
        <v>7.9755378947278677E-3</v>
      </c>
      <c r="BY10" s="26" cm="1">
        <f t="array" ref="BY10">SQRT(SUMSQ('Raw_amino acid'!AO$5:AO$24-'Raw_amino acid'!$J$29:$J$48)/COUNTA('Raw_amino acid'!$B$5:$B$24))</f>
        <v>8.7629889246357839E-3</v>
      </c>
      <c r="BZ10" s="26" cm="1">
        <f t="array" ref="BZ10">SQRT(SUMSQ('Raw_amino acid'!AP$5:AP$24-'Raw_amino acid'!$J$29:$J$48)/COUNTA('Raw_amino acid'!$B$5:$B$24))</f>
        <v>8.5122747833255557E-3</v>
      </c>
      <c r="CA10" s="26" cm="1">
        <f t="array" ref="CA10">SQRT(SUMSQ('Raw_amino acid'!AQ$5:AQ$24-'Raw_amino acid'!$J$29:$J$48)/COUNTA('Raw_amino acid'!$B$5:$B$24))</f>
        <v>9.0975032675688922E-3</v>
      </c>
      <c r="CB10" s="26" cm="1">
        <f t="array" ref="CB10">SQRT(SUMSQ('Raw_amino acid'!AR$5:AR$24-'Raw_amino acid'!$J$29:$J$48)/COUNTA('Raw_amino acid'!$B$5:$B$24))</f>
        <v>8.2695969802265845E-3</v>
      </c>
      <c r="CC10" s="26" cm="1">
        <f t="array" ref="CC10">SQRT(SUMSQ('Raw_amino acid'!AS$5:AS$24-'Raw_amino acid'!$J$29:$J$48)/COUNTA('Raw_amino acid'!$B$5:$B$24))</f>
        <v>8.4217284841650204E-3</v>
      </c>
      <c r="CD10" s="26" cm="1">
        <f t="array" ref="CD10">SQRT(SUMSQ('Raw_amino acid'!AT$5:AT$24-'Raw_amino acid'!$J$29:$J$48)/COUNTA('Raw_amino acid'!$B$5:$B$24))</f>
        <v>7.9587072352382601E-3</v>
      </c>
      <c r="CE10" s="26" cm="1">
        <f t="array" ref="CE10">SQRT(SUMSQ('Raw_amino acid'!AU$5:AU$24-'Raw_amino acid'!$J$29:$J$48)/COUNTA('Raw_amino acid'!$B$5:$B$24))</f>
        <v>9.4908528797253561E-3</v>
      </c>
      <c r="CF10" s="27" cm="1">
        <f t="array" ref="CF10">SQRT(SUMSQ('Raw_amino acid'!AV$5:AV$24-'Raw_amino acid'!$J$29:$J$48)/COUNTA('Raw_amino acid'!$B$5:$B$24))</f>
        <v>1.0647299411103517E-2</v>
      </c>
    </row>
    <row r="11" spans="1:84">
      <c r="A11" t="str">
        <f t="shared" si="1"/>
        <v>K</v>
      </c>
      <c r="B11" s="11" t="s">
        <v>37</v>
      </c>
      <c r="C11" s="11" cm="1">
        <f t="array" aca="1" ref="C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1.2191835629904575E-2</v>
      </c>
      <c r="D11" cm="1">
        <f t="array" aca="1" ref="D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1.5916567743188514E-2</v>
      </c>
      <c r="E11" cm="1">
        <f t="array" aca="1" ref="E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1.1399344639876789E-2</v>
      </c>
      <c r="F11" cm="1">
        <f t="array" aca="1" ref="F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1.610506278910533E-2</v>
      </c>
      <c r="G11" cm="1">
        <f t="array" aca="1" ref="G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1.7636516119363448E-2</v>
      </c>
      <c r="H11" s="15" cm="1">
        <f t="array" aca="1" ref="H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1.35849382423866E-2</v>
      </c>
      <c r="I11" s="15" cm="1">
        <f t="array" aca="1" ref="I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1.0219132289864806E-2</v>
      </c>
      <c r="J11" s="15" cm="1">
        <f t="array" aca="1" ref="J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1.9825506818038478E-3</v>
      </c>
      <c r="K11" s="15"/>
      <c r="L11" s="15" cm="1">
        <f t="array" aca="1" ref="L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4.5622964325601487E-3</v>
      </c>
      <c r="M11" s="15" cm="1">
        <f t="array" aca="1" ref="M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8.6624119041087621E-4</v>
      </c>
      <c r="N11" s="15" cm="1">
        <f t="array" aca="1" ref="N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9.8243902071515222E-3</v>
      </c>
      <c r="O11" s="15" cm="1">
        <f t="array" aca="1" ref="O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9.7321176654565043E-3</v>
      </c>
      <c r="P11" s="15" cm="1">
        <f t="array" aca="1" ref="P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9.7680851352426167E-3</v>
      </c>
      <c r="Q11" s="15" cm="1">
        <f t="array" aca="1" ref="Q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1.0849055660934217E-2</v>
      </c>
      <c r="R11" s="36" cm="1">
        <f t="array" aca="1" ref="R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1.0677122268072717E-2</v>
      </c>
      <c r="S11" s="11" cm="1">
        <f t="array" aca="1" ref="S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1.8198176394889961E-2</v>
      </c>
      <c r="T11" cm="1">
        <f t="array" aca="1" ref="T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2.2581465477119565E-2</v>
      </c>
      <c r="U11" cm="1">
        <f t="array" aca="1" ref="U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1.6549514750796392E-2</v>
      </c>
      <c r="V11" cm="1">
        <f t="array" aca="1" ref="V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2.2599197518454749E-2</v>
      </c>
      <c r="W11" cm="1">
        <f t="array" aca="1" ref="W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2.2497977476583369E-2</v>
      </c>
      <c r="X11" s="38" cm="1">
        <f t="array" aca="1" ref="X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1.2430964746812758E-2</v>
      </c>
      <c r="Y11" s="38" cm="1">
        <f t="array" aca="1" ref="Y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1.5765086109758294E-2</v>
      </c>
      <c r="Z11" s="38" cm="1">
        <f t="array" aca="1" ref="Z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8.1825859823703457E-3</v>
      </c>
      <c r="AA11" s="11" cm="1">
        <f t="array" aca="1" ref="AA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1.7225581851297099E-2</v>
      </c>
      <c r="AB11" cm="1">
        <f t="array" aca="1" ref="AB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1.9637607549060913E-2</v>
      </c>
      <c r="AC11" cm="1">
        <f t="array" aca="1" ref="AC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2.0355069325893635E-2</v>
      </c>
      <c r="AD11" s="38" cm="1">
        <f t="array" aca="1" ref="AD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1.4231893378345302E-2</v>
      </c>
      <c r="AE11" s="38" cm="1">
        <f t="array" aca="1" ref="AE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1.4580983242699323E-2</v>
      </c>
      <c r="AF11" s="38" cm="1">
        <f t="array" aca="1" ref="AF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1.4274296460628767E-2</v>
      </c>
      <c r="AG11" s="38" cm="1">
        <f t="array" aca="1" ref="AG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1.4344077538332958E-2</v>
      </c>
      <c r="AH11" s="38" cm="1">
        <f t="array" aca="1" ref="AH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1.4322137373066346E-2</v>
      </c>
      <c r="AI11" s="38" cm="1">
        <f t="array" aca="1" ref="AI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1.4791583843437898E-2</v>
      </c>
      <c r="AJ11" s="38" cm="1">
        <f t="array" aca="1" ref="AJ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1.3772473921929231E-2</v>
      </c>
      <c r="AK11" s="38" cm="1">
        <f t="array" aca="1" ref="AK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1.359868812579829E-2</v>
      </c>
      <c r="AL11" s="38" cm="1">
        <f t="array" aca="1" ref="AL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1.4109634313282332E-2</v>
      </c>
      <c r="AM11" s="38" cm="1">
        <f t="array" aca="1" ref="AM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1.3992070402059442E-2</v>
      </c>
      <c r="AN11" s="38" cm="1">
        <f t="array" aca="1" ref="AN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1.4306420111237644E-2</v>
      </c>
      <c r="AO11" s="38" cm="1">
        <f t="array" aca="1" ref="AO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1.3763094189841283E-2</v>
      </c>
      <c r="AP11" s="38" cm="1">
        <f t="array" aca="1" ref="AP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1.3883666040717857E-2</v>
      </c>
      <c r="AQ11" s="38" cm="1">
        <f t="array" aca="1" ref="AQ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1.2424314619809104E-2</v>
      </c>
      <c r="AR11" s="38" cm="1">
        <f t="array" aca="1" ref="AR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1.2531804086296288E-2</v>
      </c>
      <c r="AS11" s="38" cm="1">
        <f t="array" aca="1" ref="AS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1.2435326318304235E-2</v>
      </c>
      <c r="AT11" s="38" cm="1">
        <f t="array" aca="1" ref="AT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1.2227266451267389E-2</v>
      </c>
      <c r="AU11" s="38" cm="1">
        <f t="array" aca="1" ref="AU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1.2170581522032483E-2</v>
      </c>
      <c r="AV11" s="39" cm="1">
        <f t="array" aca="1" ref="AV1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1.2989260299269507E-2</v>
      </c>
      <c r="AY11" s="22" t="s">
        <v>115</v>
      </c>
      <c r="AZ11" s="11"/>
      <c r="BN11" s="26" cm="1">
        <f t="array" ref="BN11">SQRT(SUMSQ('Raw_amino acid'!AD$5:AD$24-'Raw_amino acid'!$K$29:$K$48)/COUNTA('Raw_amino acid'!$B$5:$B$24))</f>
        <v>2.0345528494634557E-2</v>
      </c>
      <c r="BO11" s="26" cm="1">
        <f t="array" ref="BO11">SQRT(SUMSQ('Raw_amino acid'!AE$5:AE$24-'Raw_amino acid'!$K$29:$K$48)/COUNTA('Raw_amino acid'!$B$5:$B$24))</f>
        <v>2.0235326749686137E-2</v>
      </c>
      <c r="BP11" s="26" cm="1">
        <f t="array" ref="BP11">SQRT(SUMSQ('Raw_amino acid'!AF$5:AF$24-'Raw_amino acid'!$K$29:$K$48)/COUNTA('Raw_amino acid'!$B$5:$B$24))</f>
        <v>2.0194362985961029E-2</v>
      </c>
      <c r="BQ11" s="26" cm="1">
        <f t="array" ref="BQ11">SQRT(SUMSQ('Raw_amino acid'!AG$5:AG$24-'Raw_amino acid'!$K$29:$K$48)/COUNTA('Raw_amino acid'!$B$5:$B$24))</f>
        <v>2.0132669101973946E-2</v>
      </c>
      <c r="BR11" s="26" cm="1">
        <f t="array" ref="BR11">SQRT(SUMSQ('Raw_amino acid'!AH$5:AH$24-'Raw_amino acid'!$K$29:$K$48)/COUNTA('Raw_amino acid'!$B$5:$B$24))</f>
        <v>2.0405441520600056E-2</v>
      </c>
      <c r="BS11" s="26" cm="1">
        <f t="array" ref="BS11">SQRT(SUMSQ('Raw_amino acid'!AI$5:AI$24-'Raw_amino acid'!$K$29:$K$48)/COUNTA('Raw_amino acid'!$B$5:$B$24))</f>
        <v>1.9685357333375442E-2</v>
      </c>
      <c r="BT11" s="26" cm="1">
        <f t="array" ref="BT11">SQRT(SUMSQ('Raw_amino acid'!AJ$5:AJ$24-'Raw_amino acid'!$K$29:$K$48)/COUNTA('Raw_amino acid'!$B$5:$B$24))</f>
        <v>2.0120314682244445E-2</v>
      </c>
      <c r="BU11" s="26" cm="1">
        <f t="array" ref="BU11">SQRT(SUMSQ('Raw_amino acid'!AK$5:AK$24-'Raw_amino acid'!$K$29:$K$48)/COUNTA('Raw_amino acid'!$B$5:$B$24))</f>
        <v>2.0188089564520766E-2</v>
      </c>
      <c r="BV11" s="26" cm="1">
        <f t="array" ref="BV11">SQRT(SUMSQ('Raw_amino acid'!AL$5:AL$24-'Raw_amino acid'!$K$29:$K$48)/COUNTA('Raw_amino acid'!$B$5:$B$24))</f>
        <v>1.9312218469104619E-2</v>
      </c>
      <c r="BW11" s="26" cm="1">
        <f t="array" ref="BW11">SQRT(SUMSQ('Raw_amino acid'!AM$5:AM$24-'Raw_amino acid'!$K$29:$K$48)/COUNTA('Raw_amino acid'!$B$5:$B$24))</f>
        <v>2.0062821545315322E-2</v>
      </c>
      <c r="BX11" s="26" cm="1">
        <f t="array" ref="BX11">SQRT(SUMSQ('Raw_amino acid'!AN$5:AN$24-'Raw_amino acid'!$K$29:$K$48)/COUNTA('Raw_amino acid'!$B$5:$B$24))</f>
        <v>1.966713982617288E-2</v>
      </c>
      <c r="BY11" s="26" cm="1">
        <f t="array" ref="BY11">SQRT(SUMSQ('Raw_amino acid'!AO$5:AO$24-'Raw_amino acid'!$K$29:$K$48)/COUNTA('Raw_amino acid'!$B$5:$B$24))</f>
        <v>2.1275212487759824E-2</v>
      </c>
      <c r="BZ11" s="26" cm="1">
        <f t="array" ref="BZ11">SQRT(SUMSQ('Raw_amino acid'!AP$5:AP$24-'Raw_amino acid'!$K$29:$K$48)/COUNTA('Raw_amino acid'!$B$5:$B$24))</f>
        <v>2.1358528522080599E-2</v>
      </c>
      <c r="CA11" s="26" cm="1">
        <f t="array" ref="CA11">SQRT(SUMSQ('Raw_amino acid'!AQ$5:AQ$24-'Raw_amino acid'!$K$29:$K$48)/COUNTA('Raw_amino acid'!$B$5:$B$24))</f>
        <v>1.9726346799467057E-2</v>
      </c>
      <c r="CB11" s="26" cm="1">
        <f t="array" ref="CB11">SQRT(SUMSQ('Raw_amino acid'!AR$5:AR$24-'Raw_amino acid'!$K$29:$K$48)/COUNTA('Raw_amino acid'!$B$5:$B$24))</f>
        <v>2.0749870978731644E-2</v>
      </c>
      <c r="CC11" s="26" cm="1">
        <f t="array" ref="CC11">SQRT(SUMSQ('Raw_amino acid'!AS$5:AS$24-'Raw_amino acid'!$K$29:$K$48)/COUNTA('Raw_amino acid'!$B$5:$B$24))</f>
        <v>2.0966402959798715E-2</v>
      </c>
      <c r="CD11" s="26" cm="1">
        <f t="array" ref="CD11">SQRT(SUMSQ('Raw_amino acid'!AT$5:AT$24-'Raw_amino acid'!$K$29:$K$48)/COUNTA('Raw_amino acid'!$B$5:$B$24))</f>
        <v>2.171925605713074E-2</v>
      </c>
      <c r="CE11" s="26" cm="1">
        <f t="array" ref="CE11">SQRT(SUMSQ('Raw_amino acid'!AU$5:AU$24-'Raw_amino acid'!$K$29:$K$48)/COUNTA('Raw_amino acid'!$B$5:$B$24))</f>
        <v>2.0499207696602947E-2</v>
      </c>
      <c r="CF11" s="27" cm="1">
        <f t="array" ref="CF11">SQRT(SUMSQ('Raw_amino acid'!AV$5:AV$24-'Raw_amino acid'!$K$29:$K$48)/COUNTA('Raw_amino acid'!$B$5:$B$24))</f>
        <v>2.1674976131327611E-2</v>
      </c>
    </row>
    <row r="12" spans="1:84" ht="13.95" customHeight="1">
      <c r="A12" t="str">
        <f t="shared" si="1"/>
        <v>L</v>
      </c>
      <c r="B12" s="11" t="s">
        <v>39</v>
      </c>
      <c r="C12" s="11" cm="1">
        <f t="array" aca="1" ref="C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1.5902314169645142E-2</v>
      </c>
      <c r="D12" cm="1">
        <f t="array" aca="1" ref="D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2.0044135514794125E-2</v>
      </c>
      <c r="E12" cm="1">
        <f t="array" aca="1" ref="E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1.490411811415223E-2</v>
      </c>
      <c r="F12" cm="1">
        <f t="array" aca="1" ref="F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2.0219498105122215E-2</v>
      </c>
      <c r="G12" cm="1">
        <f t="array" aca="1" ref="G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2.1207079160193716E-2</v>
      </c>
      <c r="H12" s="15" cm="1">
        <f t="array" aca="1" ref="H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1.7201460790261549E-2</v>
      </c>
      <c r="I12" s="15" cm="1">
        <f t="array" aca="1" ref="I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1.4730338930166309E-2</v>
      </c>
      <c r="J12" s="15" cm="1">
        <f t="array" aca="1" ref="J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6.4635526577997704E-3</v>
      </c>
      <c r="K12" s="15" cm="1">
        <f t="array" aca="1" ref="K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4.5622964325601487E-3</v>
      </c>
      <c r="L12" s="15"/>
      <c r="M12" s="15" cm="1">
        <f t="array" aca="1" ref="M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4.8611470717371697E-3</v>
      </c>
      <c r="N12" s="15" cm="1">
        <f t="array" aca="1" ref="N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1.437122126972195E-2</v>
      </c>
      <c r="O12" s="15" cm="1">
        <f t="array" aca="1" ref="O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1.4273295868209822E-2</v>
      </c>
      <c r="P12" s="15" cm="1">
        <f t="array" aca="1" ref="P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1.4307270137145035E-2</v>
      </c>
      <c r="Q12" s="15" cm="1">
        <f t="array" aca="1" ref="Q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1.5379090748826438E-2</v>
      </c>
      <c r="R12" s="36" cm="1">
        <f t="array" aca="1" ref="R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1.5191819868422031E-2</v>
      </c>
      <c r="S12" s="11" cm="1">
        <f t="array" aca="1" ref="S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2.1075884961917975E-2</v>
      </c>
      <c r="T12" cm="1">
        <f t="array" aca="1" ref="T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2.527098973482509E-2</v>
      </c>
      <c r="U12" cm="1">
        <f t="array" aca="1" ref="U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1.958944950147588E-2</v>
      </c>
      <c r="V12" cm="1">
        <f t="array" aca="1" ref="V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2.5297281729435649E-2</v>
      </c>
      <c r="W12" cm="1">
        <f t="array" aca="1" ref="W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2.5181512150014004E-2</v>
      </c>
      <c r="X12" s="38" cm="1">
        <f t="array" aca="1" ref="X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1.5766455466867682E-2</v>
      </c>
      <c r="Y12" s="38" cm="1">
        <f t="array" aca="1" ref="Y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1.835460730353148E-2</v>
      </c>
      <c r="Z12" s="38" cm="1">
        <f t="array" aca="1" ref="Z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1.1603147997300469E-2</v>
      </c>
      <c r="AA12" s="11" cm="1">
        <f t="array" aca="1" ref="AA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2.0275257623516178E-2</v>
      </c>
      <c r="AB12" cm="1">
        <f t="array" aca="1" ref="AB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2.277254806281305E-2</v>
      </c>
      <c r="AC12" cm="1">
        <f t="array" aca="1" ref="AC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2.3533073026888746E-2</v>
      </c>
      <c r="AD12" s="38" cm="1">
        <f t="array" aca="1" ref="AD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1.7384579187156111E-2</v>
      </c>
      <c r="AE12" s="38" cm="1">
        <f t="array" aca="1" ref="AE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1.7825358151154082E-2</v>
      </c>
      <c r="AF12" s="38" cm="1">
        <f t="array" aca="1" ref="AF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1.7451897637413602E-2</v>
      </c>
      <c r="AG12" s="38" cm="1">
        <f t="array" aca="1" ref="AG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1.7433458618174035E-2</v>
      </c>
      <c r="AH12" s="38" cm="1">
        <f t="array" aca="1" ref="AH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1.743901735905188E-2</v>
      </c>
      <c r="AI12" s="38" cm="1">
        <f t="array" aca="1" ref="AI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1.7876135416776875E-2</v>
      </c>
      <c r="AJ12" s="38" cm="1">
        <f t="array" aca="1" ref="AJ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1.6993473101246916E-2</v>
      </c>
      <c r="AK12" s="38" cm="1">
        <f t="array" aca="1" ref="AK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1.7049662234568379E-2</v>
      </c>
      <c r="AL12" s="38" cm="1">
        <f t="array" aca="1" ref="AL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1.726653869507673E-2</v>
      </c>
      <c r="AM12" s="38" cm="1">
        <f t="array" aca="1" ref="AM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1.7191978201813098E-2</v>
      </c>
      <c r="AN12" s="38" cm="1">
        <f t="array" aca="1" ref="AN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1.7458839492963993E-2</v>
      </c>
      <c r="AO12" s="38" cm="1">
        <f t="array" aca="1" ref="AO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1.703245725017434E-2</v>
      </c>
      <c r="AP12" s="38" cm="1">
        <f t="array" aca="1" ref="AP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1.7140518596726103E-2</v>
      </c>
      <c r="AQ12" s="38" cm="1">
        <f t="array" aca="1" ref="AQ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1.5877751949162577E-2</v>
      </c>
      <c r="AR12" s="38" cm="1">
        <f t="array" aca="1" ref="AR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1.6026782495640293E-2</v>
      </c>
      <c r="AS12" s="38" cm="1">
        <f t="array" aca="1" ref="AS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1.5943052034450591E-2</v>
      </c>
      <c r="AT12" s="38" cm="1">
        <f t="array" aca="1" ref="AT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1.5741598647569483E-2</v>
      </c>
      <c r="AU12" s="38" cm="1">
        <f t="array" aca="1" ref="AU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1.5691390929306354E-2</v>
      </c>
      <c r="AV12" s="39" cm="1">
        <f t="array" aca="1" ref="AV1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1.6444199152683494E-2</v>
      </c>
      <c r="AY12" s="22" t="s">
        <v>116</v>
      </c>
      <c r="AZ12" s="11"/>
      <c r="BN12" s="26" cm="1">
        <f t="array" ref="BN12">SQRT(SUMSQ('Raw_amino acid'!AD$5:AD$24-'Raw_amino acid'!$L$29:$L$48)/COUNTA('Raw_amino acid'!$B$5:$B$24))</f>
        <v>1.2864602059493977E-2</v>
      </c>
      <c r="BO12" s="26" cm="1">
        <f t="array" ref="BO12">SQRT(SUMSQ('Raw_amino acid'!AE$5:AE$24-'Raw_amino acid'!$L$29:$L$48)/COUNTA('Raw_amino acid'!$B$5:$B$24))</f>
        <v>1.2145268143839566E-2</v>
      </c>
      <c r="BP12" s="26" cm="1">
        <f t="array" ref="BP12">SQRT(SUMSQ('Raw_amino acid'!AF$5:AF$24-'Raw_amino acid'!$L$29:$L$48)/COUNTA('Raw_amino acid'!$B$5:$B$24))</f>
        <v>1.2531281460240743E-2</v>
      </c>
      <c r="BQ12" s="26" cm="1">
        <f t="array" ref="BQ12">SQRT(SUMSQ('Raw_amino acid'!AG$5:AG$24-'Raw_amino acid'!$L$29:$L$48)/COUNTA('Raw_amino acid'!$B$5:$B$24))</f>
        <v>1.2748604627243485E-2</v>
      </c>
      <c r="BR12" s="26" cm="1">
        <f t="array" ref="BR12">SQRT(SUMSQ('Raw_amino acid'!AH$5:AH$24-'Raw_amino acid'!$L$29:$L$48)/COUNTA('Raw_amino acid'!$B$5:$B$24))</f>
        <v>1.2767448043682836E-2</v>
      </c>
      <c r="BS12" s="26" cm="1">
        <f t="array" ref="BS12">SQRT(SUMSQ('Raw_amino acid'!AI$5:AI$24-'Raw_amino acid'!$L$29:$L$48)/COUNTA('Raw_amino acid'!$B$5:$B$24))</f>
        <v>1.2022543724129177E-2</v>
      </c>
      <c r="BT12" s="26" cm="1">
        <f t="array" ref="BT12">SQRT(SUMSQ('Raw_amino acid'!AJ$5:AJ$24-'Raw_amino acid'!$L$29:$L$48)/COUNTA('Raw_amino acid'!$B$5:$B$24))</f>
        <v>1.2611478569163139E-2</v>
      </c>
      <c r="BU12" s="26" cm="1">
        <f t="array" ref="BU12">SQRT(SUMSQ('Raw_amino acid'!AK$5:AK$24-'Raw_amino acid'!$L$29:$L$48)/COUNTA('Raw_amino acid'!$B$5:$B$24))</f>
        <v>1.2397372672277467E-2</v>
      </c>
      <c r="BV12" s="26" cm="1">
        <f t="array" ref="BV12">SQRT(SUMSQ('Raw_amino acid'!AL$5:AL$24-'Raw_amino acid'!$L$29:$L$48)/COUNTA('Raw_amino acid'!$B$5:$B$24))</f>
        <v>1.1629678074144759E-2</v>
      </c>
      <c r="BW12" s="26" cm="1">
        <f t="array" ref="BW12">SQRT(SUMSQ('Raw_amino acid'!AM$5:AM$24-'Raw_amino acid'!$L$29:$L$48)/COUNTA('Raw_amino acid'!$B$5:$B$24))</f>
        <v>1.2141310976615813E-2</v>
      </c>
      <c r="BX12" s="26" cm="1">
        <f t="array" ref="BX12">SQRT(SUMSQ('Raw_amino acid'!AN$5:AN$24-'Raw_amino acid'!$L$29:$L$48)/COUNTA('Raw_amino acid'!$B$5:$B$24))</f>
        <v>1.1973453895799721E-2</v>
      </c>
      <c r="BY12" s="26" cm="1">
        <f t="array" ref="BY12">SQRT(SUMSQ('Raw_amino acid'!AO$5:AO$24-'Raw_amino acid'!$L$29:$L$48)/COUNTA('Raw_amino acid'!$B$5:$B$24))</f>
        <v>1.411045969766847E-2</v>
      </c>
      <c r="BZ12" s="26" cm="1">
        <f t="array" ref="BZ12">SQRT(SUMSQ('Raw_amino acid'!AP$5:AP$24-'Raw_amino acid'!$L$29:$L$48)/COUNTA('Raw_amino acid'!$B$5:$B$24))</f>
        <v>1.4160473888099375E-2</v>
      </c>
      <c r="CA12" s="26" cm="1">
        <f t="array" ref="CA12">SQRT(SUMSQ('Raw_amino acid'!AQ$5:AQ$24-'Raw_amino acid'!$L$29:$L$48)/COUNTA('Raw_amino acid'!$B$5:$B$24))</f>
        <v>1.1580307055552656E-2</v>
      </c>
      <c r="CB12" s="26" cm="1">
        <f t="array" ref="CB12">SQRT(SUMSQ('Raw_amino acid'!AR$5:AR$24-'Raw_amino acid'!$L$29:$L$48)/COUNTA('Raw_amino acid'!$B$5:$B$24))</f>
        <v>1.2399482719396011E-2</v>
      </c>
      <c r="CC12" s="26" cm="1">
        <f t="array" ref="CC12">SQRT(SUMSQ('Raw_amino acid'!AS$5:AS$24-'Raw_amino acid'!$L$29:$L$48)/COUNTA('Raw_amino acid'!$B$5:$B$24))</f>
        <v>1.2542392504765061E-2</v>
      </c>
      <c r="CD12" s="26" cm="1">
        <f t="array" ref="CD12">SQRT(SUMSQ('Raw_amino acid'!AT$5:AT$24-'Raw_amino acid'!$L$29:$L$48)/COUNTA('Raw_amino acid'!$B$5:$B$24))</f>
        <v>1.2676763150761494E-2</v>
      </c>
      <c r="CE12" s="26" cm="1">
        <f t="array" ref="CE12">SQRT(SUMSQ('Raw_amino acid'!AU$5:AU$24-'Raw_amino acid'!$L$29:$L$48)/COUNTA('Raw_amino acid'!$B$5:$B$24))</f>
        <v>1.2300033094537708E-2</v>
      </c>
      <c r="CF12" s="27" cm="1">
        <f t="array" ref="CF12">SQRT(SUMSQ('Raw_amino acid'!AV$5:AV$24-'Raw_amino acid'!$L$29:$L$48)/COUNTA('Raw_amino acid'!$B$5:$B$24))</f>
        <v>1.3717146609684936E-2</v>
      </c>
    </row>
    <row r="13" spans="1:84">
      <c r="A13" t="str">
        <f t="shared" si="1"/>
        <v>M</v>
      </c>
      <c r="B13" s="11" t="s">
        <v>41</v>
      </c>
      <c r="C13" s="11" cm="1">
        <f t="array" aca="1" ref="C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1.1915352551424539E-2</v>
      </c>
      <c r="D13" cm="1">
        <f t="array" aca="1" ref="D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1.5715698817929738E-2</v>
      </c>
      <c r="E13" cm="1">
        <f t="array" aca="1" ref="E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1.1154327784655006E-2</v>
      </c>
      <c r="F13" cm="1">
        <f t="array" aca="1" ref="F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1.5911383071793229E-2</v>
      </c>
      <c r="G13" cm="1">
        <f t="array" aca="1" ref="G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1.7576779313359433E-2</v>
      </c>
      <c r="H13" s="15" cm="1">
        <f t="array" aca="1" ref="H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1.3458758916829792E-2</v>
      </c>
      <c r="I13" s="15" cm="1">
        <f t="array" aca="1" ref="I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9.9950608514582304E-3</v>
      </c>
      <c r="J13" s="15" cm="1">
        <f t="array" aca="1" ref="J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1.9120692505171476E-3</v>
      </c>
      <c r="K13" s="15" cm="1">
        <f t="array" aca="1" ref="K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8.6624119041087621E-4</v>
      </c>
      <c r="L13" s="15" cm="1">
        <f t="array" aca="1" ref="L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4.8611470717371697E-3</v>
      </c>
      <c r="M13" s="15"/>
      <c r="N13" s="15" cm="1">
        <f t="array" aca="1" ref="N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9.6290468729977961E-3</v>
      </c>
      <c r="O13" s="15" cm="1">
        <f t="array" aca="1" ref="O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9.5113219212601512E-3</v>
      </c>
      <c r="P13" s="15" cm="1">
        <f t="array" aca="1" ref="P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9.517024342077289E-3</v>
      </c>
      <c r="Q13" s="15" cm="1">
        <f t="array" aca="1" ref="Q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1.0579306186732487E-2</v>
      </c>
      <c r="R13" s="36" cm="1">
        <f t="array" aca="1" ref="R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1.0377214661748584E-2</v>
      </c>
      <c r="S13" s="11" cm="1">
        <f t="array" aca="1" ref="S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1.823155793850012E-2</v>
      </c>
      <c r="T13" cm="1">
        <f t="array" aca="1" ref="T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2.2623549326492916E-2</v>
      </c>
      <c r="U13" cm="1">
        <f t="array" aca="1" ref="U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1.6514134445957888E-2</v>
      </c>
      <c r="V13" cm="1">
        <f t="array" aca="1" ref="V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2.2642104102763218E-2</v>
      </c>
      <c r="W13" cm="1">
        <f t="array" aca="1" ref="W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2.254324230749561E-2</v>
      </c>
      <c r="X13" s="38" cm="1">
        <f t="array" aca="1" ref="X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1.2246222420422831E-2</v>
      </c>
      <c r="Y13" s="38" cm="1">
        <f t="array" aca="1" ref="Y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1.5767448573725078E-2</v>
      </c>
      <c r="Z13" s="38" cm="1">
        <f t="array" aca="1" ref="Z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7.9161398909896961E-3</v>
      </c>
      <c r="AA13" s="11" cm="1">
        <f t="array" aca="1" ref="AA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1.714672486422943E-2</v>
      </c>
      <c r="AB13" cm="1">
        <f t="array" aca="1" ref="AB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1.9569980940185076E-2</v>
      </c>
      <c r="AC13" cm="1">
        <f t="array" aca="1" ref="AC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2.029001180894709E-2</v>
      </c>
      <c r="AD13" s="38" cm="1">
        <f t="array" aca="1" ref="AD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1.4130886182926315E-2</v>
      </c>
      <c r="AE13" s="38" cm="1">
        <f t="array" aca="1" ref="AE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1.4465549535171906E-2</v>
      </c>
      <c r="AF13" s="38" cm="1">
        <f t="array" aca="1" ref="AF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1.4166890103768471E-2</v>
      </c>
      <c r="AG13" s="38" cm="1">
        <f t="array" aca="1" ref="AG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1.4266495332995536E-2</v>
      </c>
      <c r="AH13" s="38" cm="1">
        <f t="array" aca="1" ref="AH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1.4222432416349061E-2</v>
      </c>
      <c r="AI13" s="38" cm="1">
        <f t="array" aca="1" ref="AI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1.4644804336214933E-2</v>
      </c>
      <c r="AJ13" s="38" cm="1">
        <f t="array" aca="1" ref="AJ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1.3537057725106385E-2</v>
      </c>
      <c r="AK13" s="38" cm="1">
        <f t="array" aca="1" ref="AK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1.3384888971740788E-2</v>
      </c>
      <c r="AL13" s="38" cm="1">
        <f t="array" aca="1" ref="AL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1.4045737486244061E-2</v>
      </c>
      <c r="AM13" s="38" cm="1">
        <f t="array" aca="1" ref="AM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1.3915446013869518E-2</v>
      </c>
      <c r="AN13" s="38" cm="1">
        <f t="array" aca="1" ref="AN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1.4244018929036796E-2</v>
      </c>
      <c r="AO13" s="38" cm="1">
        <f t="array" aca="1" ref="AO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1.3484734909038957E-2</v>
      </c>
      <c r="AP13" s="38" cm="1">
        <f t="array" aca="1" ref="AP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1.3607356427936859E-2</v>
      </c>
      <c r="AQ13" s="38" cm="1">
        <f t="array" aca="1" ref="AQ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1.2198929638655081E-2</v>
      </c>
      <c r="AR13" s="38" cm="1">
        <f t="array" aca="1" ref="AR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1.2326025869738331E-2</v>
      </c>
      <c r="AS13" s="38" cm="1">
        <f t="array" aca="1" ref="AS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1.2186456785179683E-2</v>
      </c>
      <c r="AT13" s="38" cm="1">
        <f t="array" aca="1" ref="AT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1.2012838155561936E-2</v>
      </c>
      <c r="AU13" s="38" cm="1">
        <f t="array" aca="1" ref="AU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1.1857826186127372E-2</v>
      </c>
      <c r="AV13" s="39" cm="1">
        <f t="array" aca="1" ref="AV1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1.2601749662071405E-2</v>
      </c>
      <c r="AY13" s="22" t="s">
        <v>117</v>
      </c>
      <c r="AZ13" s="11"/>
      <c r="BN13" s="26" cm="1">
        <f t="array" ref="BN13">SQRT(SUMSQ('Raw_amino acid'!AD$5:AD$24-'Raw_amino acid'!$M$29:$M$48)/COUNTA('Raw_amino acid'!$B$5:$B$24))</f>
        <v>1.3523788074935787E-2</v>
      </c>
      <c r="BO13" s="26" cm="1">
        <f t="array" ref="BO13">SQRT(SUMSQ('Raw_amino acid'!AE$5:AE$24-'Raw_amino acid'!$M$29:$M$48)/COUNTA('Raw_amino acid'!$B$5:$B$24))</f>
        <v>1.3440159072967379E-2</v>
      </c>
      <c r="BP13" s="26" cm="1">
        <f t="array" ref="BP13">SQRT(SUMSQ('Raw_amino acid'!AF$5:AF$24-'Raw_amino acid'!$M$29:$M$48)/COUNTA('Raw_amino acid'!$B$5:$B$24))</f>
        <v>1.3480290608802774E-2</v>
      </c>
      <c r="BQ13" s="26" cm="1">
        <f t="array" ref="BQ13">SQRT(SUMSQ('Raw_amino acid'!AG$5:AG$24-'Raw_amino acid'!$M$29:$M$48)/COUNTA('Raw_amino acid'!$B$5:$B$24))</f>
        <v>1.4033422902936467E-2</v>
      </c>
      <c r="BR13" s="26" cm="1">
        <f t="array" ref="BR13">SQRT(SUMSQ('Raw_amino acid'!AH$5:AH$24-'Raw_amino acid'!$M$29:$M$48)/COUNTA('Raw_amino acid'!$B$5:$B$24))</f>
        <v>1.3563429210752612E-2</v>
      </c>
      <c r="BS13" s="26" cm="1">
        <f t="array" ref="BS13">SQRT(SUMSQ('Raw_amino acid'!AI$5:AI$24-'Raw_amino acid'!$M$29:$M$48)/COUNTA('Raw_amino acid'!$B$5:$B$24))</f>
        <v>1.2169374577587082E-2</v>
      </c>
      <c r="BT13" s="26" cm="1">
        <f t="array" ref="BT13">SQRT(SUMSQ('Raw_amino acid'!AJ$5:AJ$24-'Raw_amino acid'!$M$29:$M$48)/COUNTA('Raw_amino acid'!$B$5:$B$24))</f>
        <v>1.2792398541310953E-2</v>
      </c>
      <c r="BU13" s="26" cm="1">
        <f t="array" ref="BU13">SQRT(SUMSQ('Raw_amino acid'!AK$5:AK$24-'Raw_amino acid'!$M$29:$M$48)/COUNTA('Raw_amino acid'!$B$5:$B$24))</f>
        <v>1.2238194087367139E-2</v>
      </c>
      <c r="BV13" s="26" cm="1">
        <f t="array" ref="BV13">SQRT(SUMSQ('Raw_amino acid'!AL$5:AL$24-'Raw_amino acid'!$M$29:$M$48)/COUNTA('Raw_amino acid'!$B$5:$B$24))</f>
        <v>1.3164216272772212E-2</v>
      </c>
      <c r="BW13" s="26" cm="1">
        <f t="array" ref="BW13">SQRT(SUMSQ('Raw_amino acid'!AM$5:AM$24-'Raw_amino acid'!$M$29:$M$48)/COUNTA('Raw_amino acid'!$B$5:$B$24))</f>
        <v>1.3264346211500796E-2</v>
      </c>
      <c r="BX13" s="26" cm="1">
        <f t="array" ref="BX13">SQRT(SUMSQ('Raw_amino acid'!AN$5:AN$24-'Raw_amino acid'!$M$29:$M$48)/COUNTA('Raw_amino acid'!$B$5:$B$24))</f>
        <v>1.3309047647634442E-2</v>
      </c>
      <c r="BY13" s="26" cm="1">
        <f t="array" ref="BY13">SQRT(SUMSQ('Raw_amino acid'!AO$5:AO$24-'Raw_amino acid'!$M$29:$M$48)/COUNTA('Raw_amino acid'!$B$5:$B$24))</f>
        <v>1.2991433906124049E-2</v>
      </c>
      <c r="BZ13" s="26" cm="1">
        <f t="array" ref="BZ13">SQRT(SUMSQ('Raw_amino acid'!AP$5:AP$24-'Raw_amino acid'!$M$29:$M$48)/COUNTA('Raw_amino acid'!$B$5:$B$24))</f>
        <v>1.3030590282645629E-2</v>
      </c>
      <c r="CA13" s="26" cm="1">
        <f t="array" ref="CA13">SQRT(SUMSQ('Raw_amino acid'!AQ$5:AQ$24-'Raw_amino acid'!$M$29:$M$48)/COUNTA('Raw_amino acid'!$B$5:$B$24))</f>
        <v>8.4974501444909142E-3</v>
      </c>
      <c r="CB13" s="26" cm="1">
        <f t="array" ref="CB13">SQRT(SUMSQ('Raw_amino acid'!AR$5:AR$24-'Raw_amino acid'!$M$29:$M$48)/COUNTA('Raw_amino acid'!$B$5:$B$24))</f>
        <v>1.1561810471242525E-2</v>
      </c>
      <c r="CC13" s="26" cm="1">
        <f t="array" ref="CC13">SQRT(SUMSQ('Raw_amino acid'!AS$5:AS$24-'Raw_amino acid'!$M$29:$M$48)/COUNTA('Raw_amino acid'!$B$5:$B$24))</f>
        <v>1.1277175085899968E-2</v>
      </c>
      <c r="CD13" s="26" cm="1">
        <f t="array" ref="CD13">SQRT(SUMSQ('Raw_amino acid'!AT$5:AT$24-'Raw_amino acid'!$M$29:$M$48)/COUNTA('Raw_amino acid'!$B$5:$B$24))</f>
        <v>1.2538828760876397E-2</v>
      </c>
      <c r="CE13" s="26" cm="1">
        <f t="array" ref="CE13">SQRT(SUMSQ('Raw_amino acid'!AU$5:AU$24-'Raw_amino acid'!$M$29:$M$48)/COUNTA('Raw_amino acid'!$B$5:$B$24))</f>
        <v>1.1731468352441418E-2</v>
      </c>
      <c r="CF13" s="27" cm="1">
        <f t="array" ref="CF13">SQRT(SUMSQ('Raw_amino acid'!AV$5:AV$24-'Raw_amino acid'!$M$29:$M$48)/COUNTA('Raw_amino acid'!$B$5:$B$24))</f>
        <v>1.3317621601990771E-2</v>
      </c>
    </row>
    <row r="14" spans="1:84">
      <c r="A14" t="str">
        <f t="shared" si="1"/>
        <v>N</v>
      </c>
      <c r="B14" s="11" t="s">
        <v>43</v>
      </c>
      <c r="C14" s="11" cm="1">
        <f t="array" aca="1" ref="C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7.9202063855148223E-3</v>
      </c>
      <c r="D14" cm="1">
        <f t="array" aca="1" ref="D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8.2993187114400718E-3</v>
      </c>
      <c r="E14" cm="1">
        <f t="array" aca="1" ref="E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8.5719839891133832E-3</v>
      </c>
      <c r="F14" cm="1">
        <f t="array" aca="1" ref="F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8.5088963411581748E-3</v>
      </c>
      <c r="G14" cm="1">
        <f t="array" aca="1" ref="G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1.2244625163034501E-2</v>
      </c>
      <c r="H14" s="15" cm="1">
        <f t="array" aca="1" ref="H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9.4433967550243136E-3</v>
      </c>
      <c r="I14" s="15" cm="1">
        <f t="array" aca="1" ref="I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1.6010964367371484E-3</v>
      </c>
      <c r="J14" s="15" cm="1">
        <f t="array" aca="1" ref="J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7.9556554392347881E-3</v>
      </c>
      <c r="K14" s="15" cm="1">
        <f t="array" aca="1" ref="K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9.8243902071515222E-3</v>
      </c>
      <c r="L14" s="15" cm="1">
        <f t="array" aca="1" ref="L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1.437122126972195E-2</v>
      </c>
      <c r="M14" s="15" cm="1">
        <f t="array" aca="1" ref="M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9.6290468729977961E-3</v>
      </c>
      <c r="N14" s="15"/>
      <c r="O14" s="15" cm="1">
        <f t="array" aca="1" ref="O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1.1423244278710217E-3</v>
      </c>
      <c r="P14" s="15" cm="1">
        <f t="array" aca="1" ref="P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1.29349254071481E-3</v>
      </c>
      <c r="Q14" s="15" cm="1">
        <f t="array" aca="1" ref="Q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1.7713243821357717E-3</v>
      </c>
      <c r="R14" s="36" cm="1">
        <f t="array" aca="1" ref="R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1.9199701367650767E-3</v>
      </c>
      <c r="S14" s="11" cm="1">
        <f t="array" aca="1" ref="S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1.5108979873906843E-2</v>
      </c>
      <c r="T14" cm="1">
        <f t="array" aca="1" ref="T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1.9321384369416199E-2</v>
      </c>
      <c r="U14" cm="1">
        <f t="array" aca="1" ref="U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1.3406471138252593E-2</v>
      </c>
      <c r="V14" cm="1">
        <f t="array" aca="1" ref="V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1.9303578960561844E-2</v>
      </c>
      <c r="W14" cm="1">
        <f t="array" aca="1" ref="W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1.926210013812427E-2</v>
      </c>
      <c r="X14" s="38" cm="1">
        <f t="array" aca="1" ref="X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9.7106194394302701E-3</v>
      </c>
      <c r="Y14" s="38" cm="1">
        <f t="array" aca="1" ref="Y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1.427837452608088E-2</v>
      </c>
      <c r="Z14" s="38" cm="1">
        <f t="array" aca="1" ref="Z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7.8814989947058808E-3</v>
      </c>
      <c r="AA14" s="11" cm="1">
        <f t="array" aca="1" ref="AA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1.3808611192866308E-2</v>
      </c>
      <c r="AB14" cm="1">
        <f t="array" aca="1" ref="AB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1.5438503332835992E-2</v>
      </c>
      <c r="AC14" cm="1">
        <f t="array" aca="1" ref="AC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1.5869477308541925E-2</v>
      </c>
      <c r="AD14" s="38" cm="1">
        <f t="array" aca="1" ref="AD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1.139577116152176E-2</v>
      </c>
      <c r="AE14" s="38" cm="1">
        <f t="array" aca="1" ref="AE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1.1275835608292054E-2</v>
      </c>
      <c r="AF14" s="38" cm="1">
        <f t="array" aca="1" ref="AF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1.1324434851728628E-2</v>
      </c>
      <c r="AG14" s="38" cm="1">
        <f t="array" aca="1" ref="AG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1.1669432891462371E-2</v>
      </c>
      <c r="AH14" s="38" cm="1">
        <f t="array" aca="1" ref="AH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1.1581732224030122E-2</v>
      </c>
      <c r="AI14" s="38" cm="1">
        <f t="array" aca="1" ref="AI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1.195987132104054E-2</v>
      </c>
      <c r="AJ14" s="38" cm="1">
        <f t="array" aca="1" ref="AJ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1.0842949587789162E-2</v>
      </c>
      <c r="AK14" s="38" cm="1">
        <f t="array" aca="1" ref="AK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9.9381546897570061E-3</v>
      </c>
      <c r="AL14" s="38" cm="1">
        <f t="array" aca="1" ref="AL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1.1275642024477761E-2</v>
      </c>
      <c r="AM14" s="38" cm="1">
        <f t="array" aca="1" ref="AM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1.1098492237386251E-2</v>
      </c>
      <c r="AN14" s="38" cm="1">
        <f t="array" aca="1" ref="AN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1.1420754001700123E-2</v>
      </c>
      <c r="AO14" s="38" cm="1">
        <f t="array" aca="1" ref="AO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1.0675980464206484E-2</v>
      </c>
      <c r="AP14" s="38" cm="1">
        <f t="array" aca="1" ref="AP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1.0818090416759806E-2</v>
      </c>
      <c r="AQ14" s="38" cm="1">
        <f t="array" aca="1" ref="AQ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9.1404389671469986E-3</v>
      </c>
      <c r="AR14" s="38" cm="1">
        <f t="array" aca="1" ref="AR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9.1671023345248435E-3</v>
      </c>
      <c r="AS14" s="38" cm="1">
        <f t="array" aca="1" ref="AS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9.0435103517624866E-3</v>
      </c>
      <c r="AT14" s="38" cm="1">
        <f t="array" aca="1" ref="AT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8.9226950685705499E-3</v>
      </c>
      <c r="AU14" s="38" cm="1">
        <f t="array" aca="1" ref="AU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8.8278367980934545E-3</v>
      </c>
      <c r="AV14" s="39" cm="1">
        <f t="array" aca="1" ref="AV1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9.6332432328479142E-3</v>
      </c>
      <c r="AY14" s="22" t="s">
        <v>118</v>
      </c>
      <c r="AZ14" s="11"/>
      <c r="BN14" s="26" cm="1">
        <f t="array" ref="BN14">SQRT(SUMSQ('Raw_amino acid'!AD$5:AD$24-'Raw_amino acid'!$N$29:$N$48)/COUNTA('Raw_amino acid'!$B$5:$B$24))</f>
        <v>1.873759180406543E-2</v>
      </c>
      <c r="BO14" s="26" cm="1">
        <f t="array" ref="BO14">SQRT(SUMSQ('Raw_amino acid'!AE$5:AE$24-'Raw_amino acid'!$N$29:$N$48)/COUNTA('Raw_amino acid'!$B$5:$B$24))</f>
        <v>1.8913530256562609E-2</v>
      </c>
      <c r="BP14" s="26" cm="1">
        <f t="array" ref="BP14">SQRT(SUMSQ('Raw_amino acid'!AF$5:AF$24-'Raw_amino acid'!$N$29:$N$48)/COUNTA('Raw_amino acid'!$B$5:$B$24))</f>
        <v>1.8844608074799499E-2</v>
      </c>
      <c r="BQ14" s="26" cm="1">
        <f t="array" ref="BQ14">SQRT(SUMSQ('Raw_amino acid'!AG$5:AG$24-'Raw_amino acid'!$N$29:$N$48)/COUNTA('Raw_amino acid'!$B$5:$B$24))</f>
        <v>1.9312728764551586E-2</v>
      </c>
      <c r="BR14" s="26" cm="1">
        <f t="array" ref="BR14">SQRT(SUMSQ('Raw_amino acid'!AH$5:AH$24-'Raw_amino acid'!$N$29:$N$48)/COUNTA('Raw_amino acid'!$B$5:$B$24))</f>
        <v>1.8836245654870975E-2</v>
      </c>
      <c r="BS14" s="26" cm="1">
        <f t="array" ref="BS14">SQRT(SUMSQ('Raw_amino acid'!AI$5:AI$24-'Raw_amino acid'!$N$29:$N$48)/COUNTA('Raw_amino acid'!$B$5:$B$24))</f>
        <v>1.7544521348709371E-2</v>
      </c>
      <c r="BT14" s="26" cm="1">
        <f t="array" ref="BT14">SQRT(SUMSQ('Raw_amino acid'!AJ$5:AJ$24-'Raw_amino acid'!$N$29:$N$48)/COUNTA('Raw_amino acid'!$B$5:$B$24))</f>
        <v>1.8221445918766638E-2</v>
      </c>
      <c r="BU14" s="26" cm="1">
        <f t="array" ref="BU14">SQRT(SUMSQ('Raw_amino acid'!AK$5:AK$24-'Raw_amino acid'!$N$29:$N$48)/COUNTA('Raw_amino acid'!$B$5:$B$24))</f>
        <v>1.7817107470017815E-2</v>
      </c>
      <c r="BV14" s="26" cm="1">
        <f t="array" ref="BV14">SQRT(SUMSQ('Raw_amino acid'!AL$5:AL$24-'Raw_amino acid'!$N$29:$N$48)/COUNTA('Raw_amino acid'!$B$5:$B$24))</f>
        <v>1.8586261402426928E-2</v>
      </c>
      <c r="BW14" s="26" cm="1">
        <f t="array" ref="BW14">SQRT(SUMSQ('Raw_amino acid'!AM$5:AM$24-'Raw_amino acid'!$N$29:$N$48)/COUNTA('Raw_amino acid'!$B$5:$B$24))</f>
        <v>1.8615287708729056E-2</v>
      </c>
      <c r="BX14" s="26" cm="1">
        <f t="array" ref="BX14">SQRT(SUMSQ('Raw_amino acid'!AN$5:AN$24-'Raw_amino acid'!$N$29:$N$48)/COUNTA('Raw_amino acid'!$B$5:$B$24))</f>
        <v>1.8652875733767588E-2</v>
      </c>
      <c r="BY14" s="26" cm="1">
        <f t="array" ref="BY14">SQRT(SUMSQ('Raw_amino acid'!AO$5:AO$24-'Raw_amino acid'!$N$29:$N$48)/COUNTA('Raw_amino acid'!$B$5:$B$24))</f>
        <v>1.8192301314782191E-2</v>
      </c>
      <c r="BZ14" s="26" cm="1">
        <f t="array" ref="BZ14">SQRT(SUMSQ('Raw_amino acid'!AP$5:AP$24-'Raw_amino acid'!$N$29:$N$48)/COUNTA('Raw_amino acid'!$B$5:$B$24))</f>
        <v>1.8231074160267004E-2</v>
      </c>
      <c r="CA14" s="26" cm="1">
        <f t="array" ref="CA14">SQRT(SUMSQ('Raw_amino acid'!AQ$5:AQ$24-'Raw_amino acid'!$N$29:$N$48)/COUNTA('Raw_amino acid'!$B$5:$B$24))</f>
        <v>1.4206494405091625E-2</v>
      </c>
      <c r="CB14" s="26" cm="1">
        <f t="array" ref="CB14">SQRT(SUMSQ('Raw_amino acid'!AR$5:AR$24-'Raw_amino acid'!$N$29:$N$48)/COUNTA('Raw_amino acid'!$B$5:$B$24))</f>
        <v>1.708778453780507E-2</v>
      </c>
      <c r="CC14" s="26" cm="1">
        <f t="array" ref="CC14">SQRT(SUMSQ('Raw_amino acid'!AS$5:AS$24-'Raw_amino acid'!$N$29:$N$48)/COUNTA('Raw_amino acid'!$B$5:$B$24))</f>
        <v>1.6911978996684507E-2</v>
      </c>
      <c r="CD14" s="26" cm="1">
        <f t="array" ref="CD14">SQRT(SUMSQ('Raw_amino acid'!AT$5:AT$24-'Raw_amino acid'!$N$29:$N$48)/COUNTA('Raw_amino acid'!$B$5:$B$24))</f>
        <v>1.8030582360497097E-2</v>
      </c>
      <c r="CE14" s="26" cm="1">
        <f t="array" ref="CE14">SQRT(SUMSQ('Raw_amino acid'!AU$5:AU$24-'Raw_amino acid'!$N$29:$N$48)/COUNTA('Raw_amino acid'!$B$5:$B$24))</f>
        <v>1.7402111695600655E-2</v>
      </c>
      <c r="CF14" s="27" cm="1">
        <f t="array" ref="CF14">SQRT(SUMSQ('Raw_amino acid'!AV$5:AV$24-'Raw_amino acid'!$N$29:$N$48)/COUNTA('Raw_amino acid'!$B$5:$B$24))</f>
        <v>1.8988516276927544E-2</v>
      </c>
    </row>
    <row r="15" spans="1:84">
      <c r="A15" t="str">
        <f t="shared" si="1"/>
        <v>O</v>
      </c>
      <c r="B15" s="11" t="s">
        <v>45</v>
      </c>
      <c r="C15" s="11" cm="1">
        <f t="array" aca="1" ref="C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7.8104093377940956E-3</v>
      </c>
      <c r="D15" cm="1">
        <f t="array" aca="1" ref="D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8.548667195000012E-3</v>
      </c>
      <c r="E15" cm="1">
        <f t="array" aca="1" ref="E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8.3694409754494214E-3</v>
      </c>
      <c r="F15" cm="1">
        <f t="array" aca="1" ref="F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8.7904046013883921E-3</v>
      </c>
      <c r="G15" cm="1">
        <f t="array" aca="1" ref="G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1.2274538123048025E-2</v>
      </c>
      <c r="H15" s="15" cm="1">
        <f t="array" aca="1" ref="H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9.130165825145151E-3</v>
      </c>
      <c r="I15" s="15" cm="1">
        <f t="array" aca="1" ref="I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2.0777396970365711E-3</v>
      </c>
      <c r="J15" s="15" cm="1">
        <f t="array" aca="1" ref="J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7.8579454634221269E-3</v>
      </c>
      <c r="K15" s="15" cm="1">
        <f t="array" aca="1" ref="K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9.7321176654565043E-3</v>
      </c>
      <c r="L15" s="15" cm="1">
        <f t="array" aca="1" ref="L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1.4273295868209822E-2</v>
      </c>
      <c r="M15" s="15" cm="1">
        <f t="array" aca="1" ref="M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9.5113219212601512E-3</v>
      </c>
      <c r="N15" s="15" cm="1">
        <f t="array" aca="1" ref="N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1.1423244278710217E-3</v>
      </c>
      <c r="O15" s="15"/>
      <c r="P15" s="15" cm="1">
        <f t="array" aca="1" ref="P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8.4504382764302049E-4</v>
      </c>
      <c r="Q15" s="15" cm="1">
        <f t="array" aca="1" ref="Q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1.4092376360648582E-3</v>
      </c>
      <c r="R15" s="36" cm="1">
        <f t="array" aca="1" ref="R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1.6755707232589069E-3</v>
      </c>
      <c r="S15" s="11" cm="1">
        <f t="array" aca="1" ref="S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1.5033382028110092E-2</v>
      </c>
      <c r="T15" cm="1">
        <f t="array" aca="1" ref="T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1.9229452047782963E-2</v>
      </c>
      <c r="U15" cm="1">
        <f t="array" aca="1" ref="U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1.3211792166131267E-2</v>
      </c>
      <c r="V15" cm="1">
        <f t="array" aca="1" ref="V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1.9226032984375679E-2</v>
      </c>
      <c r="W15" cm="1">
        <f t="array" aca="1" ref="W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1.9176407407715552E-2</v>
      </c>
      <c r="X15" s="38" cm="1">
        <f t="array" aca="1" ref="X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9.572760824824042E-3</v>
      </c>
      <c r="Y15" s="38" cm="1">
        <f t="array" aca="1" ref="Y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1.4268979403583905E-2</v>
      </c>
      <c r="Z15" s="38" cm="1">
        <f t="array" aca="1" ref="Z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7.986834211643987E-3</v>
      </c>
      <c r="AA15" s="11" cm="1">
        <f t="array" aca="1" ref="AA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1.3572391897127981E-2</v>
      </c>
      <c r="AB15" cm="1">
        <f t="array" aca="1" ref="AB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1.5262415752354177E-2</v>
      </c>
      <c r="AC15" cm="1">
        <f t="array" aca="1" ref="AC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1.5752930809045673E-2</v>
      </c>
      <c r="AD15" s="38" cm="1">
        <f t="array" aca="1" ref="AD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1.111228245285875E-2</v>
      </c>
      <c r="AE15" s="38" cm="1">
        <f t="array" aca="1" ref="AE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1.1088017759788892E-2</v>
      </c>
      <c r="AF15" s="38" cm="1">
        <f t="array" aca="1" ref="AF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1.1083699604159752E-2</v>
      </c>
      <c r="AG15" s="38" cm="1">
        <f t="array" aca="1" ref="AG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1.1395632326313583E-2</v>
      </c>
      <c r="AH15" s="38" cm="1">
        <f t="array" aca="1" ref="AH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1.1259704063298731E-2</v>
      </c>
      <c r="AI15" s="38" cm="1">
        <f t="array" aca="1" ref="AI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1.1720000214118682E-2</v>
      </c>
      <c r="AJ15" s="38" cm="1">
        <f t="array" aca="1" ref="AJ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1.0510183198460419E-2</v>
      </c>
      <c r="AK15" s="38" cm="1">
        <f t="array" aca="1" ref="AK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9.5644788807573034E-3</v>
      </c>
      <c r="AL15" s="38" cm="1">
        <f t="array" aca="1" ref="AL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1.1069783981407118E-2</v>
      </c>
      <c r="AM15" s="38" cm="1">
        <f t="array" aca="1" ref="AM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1.0836085091980986E-2</v>
      </c>
      <c r="AN15" s="38" cm="1">
        <f t="array" aca="1" ref="AN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1.1214647669636134E-2</v>
      </c>
      <c r="AO15" s="38" cm="1">
        <f t="array" aca="1" ref="AO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1.0314222336488254E-2</v>
      </c>
      <c r="AP15" s="38" cm="1">
        <f t="array" aca="1" ref="AP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1.0408507781937852E-2</v>
      </c>
      <c r="AQ15" s="38" cm="1">
        <f t="array" aca="1" ref="AQ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8.9416427923757862E-3</v>
      </c>
      <c r="AR15" s="38" cm="1">
        <f t="array" aca="1" ref="AR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8.8615148531871208E-3</v>
      </c>
      <c r="AS15" s="38" cm="1">
        <f t="array" aca="1" ref="AS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8.7612409491011258E-3</v>
      </c>
      <c r="AT15" s="38" cm="1">
        <f t="array" aca="1" ref="AT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8.6570994245680783E-3</v>
      </c>
      <c r="AU15" s="38" cm="1">
        <f t="array" aca="1" ref="AU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8.461281563693003E-3</v>
      </c>
      <c r="AV15" s="39" cm="1">
        <f t="array" aca="1" ref="AV1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9.3703160129258497E-3</v>
      </c>
      <c r="AY15" s="22" t="s">
        <v>119</v>
      </c>
      <c r="AZ15" s="11"/>
      <c r="BN15" s="26" cm="1">
        <f t="array" ref="BN15">SQRT(SUMSQ('Raw_amino acid'!AD$5:AD$24-'Raw_amino acid'!$O$29:$O$48)/COUNTA('Raw_amino acid'!$B$5:$B$24))</f>
        <v>1.4901440269398028E-2</v>
      </c>
      <c r="BO15" s="26" cm="1">
        <f t="array" ref="BO15">SQRT(SUMSQ('Raw_amino acid'!AE$5:AE$24-'Raw_amino acid'!$O$29:$O$48)/COUNTA('Raw_amino acid'!$B$5:$B$24))</f>
        <v>1.4993061288112867E-2</v>
      </c>
      <c r="BP15" s="26" cm="1">
        <f t="array" ref="BP15">SQRT(SUMSQ('Raw_amino acid'!AF$5:AF$24-'Raw_amino acid'!$O$29:$O$48)/COUNTA('Raw_amino acid'!$B$5:$B$24))</f>
        <v>1.4952591704149514E-2</v>
      </c>
      <c r="BQ15" s="26" cm="1">
        <f t="array" ref="BQ15">SQRT(SUMSQ('Raw_amino acid'!AG$5:AG$24-'Raw_amino acid'!$O$29:$O$48)/COUNTA('Raw_amino acid'!$B$5:$B$24))</f>
        <v>1.543567495858991E-2</v>
      </c>
      <c r="BR15" s="26" cm="1">
        <f t="array" ref="BR15">SQRT(SUMSQ('Raw_amino acid'!AH$5:AH$24-'Raw_amino acid'!$O$29:$O$48)/COUNTA('Raw_amino acid'!$B$5:$B$24))</f>
        <v>1.4954053800946429E-2</v>
      </c>
      <c r="BS15" s="26" cm="1">
        <f t="array" ref="BS15">SQRT(SUMSQ('Raw_amino acid'!AI$5:AI$24-'Raw_amino acid'!$O$29:$O$48)/COUNTA('Raw_amino acid'!$B$5:$B$24))</f>
        <v>1.3627969256254943E-2</v>
      </c>
      <c r="BT15" s="26" cm="1">
        <f t="array" ref="BT15">SQRT(SUMSQ('Raw_amino acid'!AJ$5:AJ$24-'Raw_amino acid'!$O$29:$O$48)/COUNTA('Raw_amino acid'!$B$5:$B$24))</f>
        <v>1.4269870506014989E-2</v>
      </c>
      <c r="BU15" s="26" cm="1">
        <f t="array" ref="BU15">SQRT(SUMSQ('Raw_amino acid'!AK$5:AK$24-'Raw_amino acid'!$O$29:$O$48)/COUNTA('Raw_amino acid'!$B$5:$B$24))</f>
        <v>1.3857319057587428E-2</v>
      </c>
      <c r="BV15" s="26" cm="1">
        <f t="array" ref="BV15">SQRT(SUMSQ('Raw_amino acid'!AL$5:AL$24-'Raw_amino acid'!$O$29:$O$48)/COUNTA('Raw_amino acid'!$B$5:$B$24))</f>
        <v>1.4655482422937545E-2</v>
      </c>
      <c r="BW15" s="26" cm="1">
        <f t="array" ref="BW15">SQRT(SUMSQ('Raw_amino acid'!AM$5:AM$24-'Raw_amino acid'!$O$29:$O$48)/COUNTA('Raw_amino acid'!$B$5:$B$24))</f>
        <v>1.46600573648184E-2</v>
      </c>
      <c r="BX15" s="26" cm="1">
        <f t="array" ref="BX15">SQRT(SUMSQ('Raw_amino acid'!AN$5:AN$24-'Raw_amino acid'!$O$29:$O$48)/COUNTA('Raw_amino acid'!$B$5:$B$24))</f>
        <v>1.4731525656892997E-2</v>
      </c>
      <c r="BY15" s="26" cm="1">
        <f t="array" ref="BY15">SQRT(SUMSQ('Raw_amino acid'!AO$5:AO$24-'Raw_amino acid'!$O$29:$O$48)/COUNTA('Raw_amino acid'!$B$5:$B$24))</f>
        <v>1.4291585118978331E-2</v>
      </c>
      <c r="BZ15" s="26" cm="1">
        <f t="array" ref="BZ15">SQRT(SUMSQ('Raw_amino acid'!AP$5:AP$24-'Raw_amino acid'!$O$29:$O$48)/COUNTA('Raw_amino acid'!$B$5:$B$24))</f>
        <v>1.4357965729656747E-2</v>
      </c>
      <c r="CA15" s="26" cm="1">
        <f t="array" ref="CA15">SQRT(SUMSQ('Raw_amino acid'!AQ$5:AQ$24-'Raw_amino acid'!$O$29:$O$48)/COUNTA('Raw_amino acid'!$B$5:$B$24))</f>
        <v>1.0184592374592422E-2</v>
      </c>
      <c r="CB15" s="26" cm="1">
        <f t="array" ref="CB15">SQRT(SUMSQ('Raw_amino acid'!AR$5:AR$24-'Raw_amino acid'!$O$29:$O$48)/COUNTA('Raw_amino acid'!$B$5:$B$24))</f>
        <v>1.3009573805810559E-2</v>
      </c>
      <c r="CC15" s="26" cm="1">
        <f t="array" ref="CC15">SQRT(SUMSQ('Raw_amino acid'!AS$5:AS$24-'Raw_amino acid'!$O$29:$O$48)/COUNTA('Raw_amino acid'!$B$5:$B$24))</f>
        <v>1.2820507049911832E-2</v>
      </c>
      <c r="CD15" s="26" cm="1">
        <f t="array" ref="CD15">SQRT(SUMSQ('Raw_amino acid'!AT$5:AT$24-'Raw_amino acid'!$O$29:$O$48)/COUNTA('Raw_amino acid'!$B$5:$B$24))</f>
        <v>1.3971705357453377E-2</v>
      </c>
      <c r="CE15" s="26" cm="1">
        <f t="array" ref="CE15">SQRT(SUMSQ('Raw_amino acid'!AU$5:AU$24-'Raw_amino acid'!$O$29:$O$48)/COUNTA('Raw_amino acid'!$B$5:$B$24))</f>
        <v>1.3231065301737689E-2</v>
      </c>
      <c r="CF15" s="27" cm="1">
        <f t="array" ref="CF15">SQRT(SUMSQ('Raw_amino acid'!AV$5:AV$24-'Raw_amino acid'!$O$29:$O$48)/COUNTA('Raw_amino acid'!$B$5:$B$24))</f>
        <v>1.4889861085649388E-2</v>
      </c>
    </row>
    <row r="16" spans="1:84" ht="15" thickBot="1">
      <c r="A16" t="str">
        <f t="shared" si="1"/>
        <v>P</v>
      </c>
      <c r="B16" s="11" t="s">
        <v>47</v>
      </c>
      <c r="C16" s="11" cm="1">
        <f t="array" aca="1" ref="C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7.6554032076420146E-3</v>
      </c>
      <c r="D16" cm="1">
        <f t="array" aca="1" ref="D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8.5011561435443649E-3</v>
      </c>
      <c r="E16" cm="1">
        <f t="array" aca="1" ref="E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8.2006003703220583E-3</v>
      </c>
      <c r="F16" cm="1">
        <f t="array" aca="1" ref="F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8.7261927232898783E-3</v>
      </c>
      <c r="G16" cm="1">
        <f t="array" aca="1" ref="G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1.2106207961842018E-2</v>
      </c>
      <c r="H16" s="15" cm="1">
        <f t="array" aca="1" ref="H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8.8896229103350814E-3</v>
      </c>
      <c r="I16" s="15" cm="1">
        <f t="array" aca="1" ref="I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2.0856138503242629E-3</v>
      </c>
      <c r="J16" s="15" cm="1">
        <f t="array" aca="1" ref="J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7.9317852799483095E-3</v>
      </c>
      <c r="K16" s="15" cm="1">
        <f t="array" aca="1" ref="K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9.7680851352426167E-3</v>
      </c>
      <c r="L16" s="15" cm="1">
        <f t="array" aca="1" ref="L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1.4307270137145035E-2</v>
      </c>
      <c r="M16" s="15" cm="1">
        <f t="array" aca="1" ref="M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9.517024342077289E-3</v>
      </c>
      <c r="N16" s="15" cm="1">
        <f t="array" aca="1" ref="N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1.29349254071481E-3</v>
      </c>
      <c r="O16" s="15" cm="1">
        <f t="array" aca="1" ref="O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8.4504382764302049E-4</v>
      </c>
      <c r="P16" s="15"/>
      <c r="Q16" s="15" cm="1">
        <f t="array" aca="1" ref="Q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1.2515539070052013E-3</v>
      </c>
      <c r="R16" s="36" cm="1">
        <f t="array" aca="1" ref="R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1.1940546953420875E-3</v>
      </c>
      <c r="S16" s="11" cm="1">
        <f t="array" aca="1" ref="S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1.4845485782394596E-2</v>
      </c>
      <c r="T16" cm="1">
        <f t="array" aca="1" ref="T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1.9032976066152642E-2</v>
      </c>
      <c r="U16" cm="1">
        <f t="array" aca="1" ref="U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1.3008808981399991E-2</v>
      </c>
      <c r="V16" cm="1">
        <f t="array" aca="1" ref="V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1.9028946156348751E-2</v>
      </c>
      <c r="W16" cm="1">
        <f t="array" aca="1" ref="W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1.8980809644935637E-2</v>
      </c>
      <c r="X16" s="38" cm="1">
        <f t="array" aca="1" ref="X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9.6344039125492633E-3</v>
      </c>
      <c r="Y16" s="38" cm="1">
        <f t="array" aca="1" ref="Y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1.4202195405895401E-2</v>
      </c>
      <c r="Z16" s="38" cm="1">
        <f t="array" aca="1" ref="Z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7.916772018003523E-3</v>
      </c>
      <c r="AA16" s="11" cm="1">
        <f t="array" aca="1" ref="AA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1.3578805855399929E-2</v>
      </c>
      <c r="AB16" cm="1">
        <f t="array" aca="1" ref="AB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1.5277567190656793E-2</v>
      </c>
      <c r="AC16" cm="1">
        <f t="array" aca="1" ref="AC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1.5782958050413607E-2</v>
      </c>
      <c r="AD16" s="38" cm="1">
        <f t="array" aca="1" ref="AD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1.1216821646564033E-2</v>
      </c>
      <c r="AE16" s="38" cm="1">
        <f t="array" aca="1" ref="AE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1.1128494206088305E-2</v>
      </c>
      <c r="AF16" s="38" cm="1">
        <f t="array" aca="1" ref="AF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1.1144339917469413E-2</v>
      </c>
      <c r="AG16" s="38" cm="1">
        <f t="array" aca="1" ref="AG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1.1481987174290009E-2</v>
      </c>
      <c r="AH16" s="38" cm="1">
        <f t="array" aca="1" ref="AH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1.1363568997274143E-2</v>
      </c>
      <c r="AI16" s="38" cm="1">
        <f t="array" aca="1" ref="AI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1.1830102194794785E-2</v>
      </c>
      <c r="AJ16" s="38" cm="1">
        <f t="array" aca="1" ref="AJ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1.0554135295757359E-2</v>
      </c>
      <c r="AK16" s="38" cm="1">
        <f t="array" aca="1" ref="AK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9.6375168801767861E-3</v>
      </c>
      <c r="AL16" s="38" cm="1">
        <f t="array" aca="1" ref="AL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1.1185651400454069E-2</v>
      </c>
      <c r="AM16" s="38" cm="1">
        <f t="array" aca="1" ref="AM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1.0959714235281307E-2</v>
      </c>
      <c r="AN16" s="38" cm="1">
        <f t="array" aca="1" ref="AN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1.1336617925208035E-2</v>
      </c>
      <c r="AO16" s="38" cm="1">
        <f t="array" aca="1" ref="AO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1.0361964152147617E-2</v>
      </c>
      <c r="AP16" s="38" cm="1">
        <f t="array" aca="1" ref="AP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1.0449818665282424E-2</v>
      </c>
      <c r="AQ16" s="38" cm="1">
        <f t="array" aca="1" ref="AQ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9.179049702462961E-3</v>
      </c>
      <c r="AR16" s="38" cm="1">
        <f t="array" aca="1" ref="AR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8.965967887549442E-3</v>
      </c>
      <c r="AS16" s="38" cm="1">
        <f t="array" aca="1" ref="AS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8.797061294187598E-3</v>
      </c>
      <c r="AT16" s="38" cm="1">
        <f t="array" aca="1" ref="AT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8.6764998810706113E-3</v>
      </c>
      <c r="AU16" s="38" cm="1">
        <f t="array" aca="1" ref="AU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8.5068439078454638E-3</v>
      </c>
      <c r="AV16" s="39" cm="1">
        <f t="array" aca="1" ref="AV1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9.1374966783400614E-3</v>
      </c>
      <c r="AY16" s="23" t="s">
        <v>120</v>
      </c>
      <c r="AZ16" s="12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28" cm="1">
        <f t="array" ref="BN16">SQRT(SUMSQ('Raw_amino acid'!AD$5:AD$24-'Raw_amino acid'!$P$29:$P$48)/COUNTA('Raw_amino acid'!$B$5:$B$24))</f>
        <v>5.9768913380494415E-3</v>
      </c>
      <c r="BO16" s="28" cm="1">
        <f t="array" ref="BO16">SQRT(SUMSQ('Raw_amino acid'!AE$5:AE$24-'Raw_amino acid'!$P$29:$P$48)/COUNTA('Raw_amino acid'!$B$5:$B$24))</f>
        <v>4.8279216077243775E-3</v>
      </c>
      <c r="BP16" s="28" cm="1">
        <f t="array" ref="BP16">SQRT(SUMSQ('Raw_amino acid'!AF$5:AF$24-'Raw_amino acid'!$P$29:$P$48)/COUNTA('Raw_amino acid'!$B$5:$B$24))</f>
        <v>5.4215209598985625E-3</v>
      </c>
      <c r="BQ16" s="28" cm="1">
        <f t="array" ref="BQ16">SQRT(SUMSQ('Raw_amino acid'!AG$5:AG$24-'Raw_amino acid'!$P$29:$P$48)/COUNTA('Raw_amino acid'!$B$5:$B$24))</f>
        <v>6.0136233012711487E-3</v>
      </c>
      <c r="BR16" s="28" cm="1">
        <f t="array" ref="BR16">SQRT(SUMSQ('Raw_amino acid'!AH$5:AH$24-'Raw_amino acid'!$P$29:$P$48)/COUNTA('Raw_amino acid'!$B$5:$B$24))</f>
        <v>5.9462952886453159E-3</v>
      </c>
      <c r="BS16" s="28" cm="1">
        <f t="array" ref="BS16">SQRT(SUMSQ('Raw_amino acid'!AI$5:AI$24-'Raw_amino acid'!$P$29:$P$48)/COUNTA('Raw_amino acid'!$B$5:$B$24))</f>
        <v>5.8549048908857568E-3</v>
      </c>
      <c r="BT16" s="28" cm="1">
        <f t="array" ref="BT16">SQRT(SUMSQ('Raw_amino acid'!AJ$5:AJ$24-'Raw_amino acid'!$P$29:$P$48)/COUNTA('Raw_amino acid'!$B$5:$B$24))</f>
        <v>5.4943996149663223E-3</v>
      </c>
      <c r="BU16" s="28" cm="1">
        <f t="array" ref="BU16">SQRT(SUMSQ('Raw_amino acid'!AK$5:AK$24-'Raw_amino acid'!$P$29:$P$48)/COUNTA('Raw_amino acid'!$B$5:$B$24))</f>
        <v>5.3490971870391972E-3</v>
      </c>
      <c r="BV16" s="28" cm="1">
        <f t="array" ref="BV16">SQRT(SUMSQ('Raw_amino acid'!AL$5:AL$24-'Raw_amino acid'!$P$29:$P$48)/COUNTA('Raw_amino acid'!$B$5:$B$24))</f>
        <v>5.4324307229738243E-3</v>
      </c>
      <c r="BW16" s="28" cm="1">
        <f t="array" ref="BW16">SQRT(SUMSQ('Raw_amino acid'!AM$5:AM$24-'Raw_amino acid'!$P$29:$P$48)/COUNTA('Raw_amino acid'!$B$5:$B$24))</f>
        <v>5.8850247175349455E-3</v>
      </c>
      <c r="BX16" s="28" cm="1">
        <f t="array" ref="BX16">SQRT(SUMSQ('Raw_amino acid'!AN$5:AN$24-'Raw_amino acid'!$P$29:$P$48)/COUNTA('Raw_amino acid'!$B$5:$B$24))</f>
        <v>5.7713610716190848E-3</v>
      </c>
      <c r="BY16" s="28" cm="1">
        <f t="array" ref="BY16">SQRT(SUMSQ('Raw_amino acid'!AO$5:AO$24-'Raw_amino acid'!$P$29:$P$48)/COUNTA('Raw_amino acid'!$B$5:$B$24))</f>
        <v>6.6724442743465659E-3</v>
      </c>
      <c r="BZ16" s="28" cm="1">
        <f t="array" ref="BZ16">SQRT(SUMSQ('Raw_amino acid'!AP$5:AP$24-'Raw_amino acid'!$P$29:$P$48)/COUNTA('Raw_amino acid'!$B$5:$B$24))</f>
        <v>6.8666204967648562E-3</v>
      </c>
      <c r="CA16" s="28" cm="1">
        <f t="array" ref="CA16">SQRT(SUMSQ('Raw_amino acid'!AQ$5:AQ$24-'Raw_amino acid'!$P$29:$P$48)/COUNTA('Raw_amino acid'!$B$5:$B$24))</f>
        <v>6.8197252950221304E-3</v>
      </c>
      <c r="CB16" s="28" cm="1">
        <f t="array" ref="CB16">SQRT(SUMSQ('Raw_amino acid'!AR$5:AR$24-'Raw_amino acid'!$P$29:$P$48)/COUNTA('Raw_amino acid'!$B$5:$B$24))</f>
        <v>6.3327469489395201E-3</v>
      </c>
      <c r="CC16" s="28" cm="1">
        <f t="array" ref="CC16">SQRT(SUMSQ('Raw_amino acid'!AS$5:AS$24-'Raw_amino acid'!$P$29:$P$48)/COUNTA('Raw_amino acid'!$B$5:$B$24))</f>
        <v>6.5607124757902464E-3</v>
      </c>
      <c r="CD16" s="28" cm="1">
        <f t="array" ref="CD16">SQRT(SUMSQ('Raw_amino acid'!AT$5:AT$24-'Raw_amino acid'!$P$29:$P$48)/COUNTA('Raw_amino acid'!$B$5:$B$24))</f>
        <v>6.2341233290242066E-3</v>
      </c>
      <c r="CE16" s="28" cm="1">
        <f t="array" ref="CE16">SQRT(SUMSQ('Raw_amino acid'!AU$5:AU$24-'Raw_amino acid'!$P$29:$P$48)/COUNTA('Raw_amino acid'!$B$5:$B$24))</f>
        <v>6.7131348555706811E-3</v>
      </c>
      <c r="CF16" s="29" cm="1">
        <f t="array" ref="CF16">SQRT(SUMSQ('Raw_amino acid'!AV$5:AV$24-'Raw_amino acid'!$P$29:$P$48)/COUNTA('Raw_amino acid'!$B$5:$B$24))</f>
        <v>8.2628326268801566E-3</v>
      </c>
    </row>
    <row r="17" spans="1:48">
      <c r="A17" t="str">
        <f t="shared" si="1"/>
        <v>Q</v>
      </c>
      <c r="B17" s="11" t="s">
        <v>49</v>
      </c>
      <c r="C17" s="11" cm="1">
        <f t="array" aca="1" ref="C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7.6553856324560647E-3</v>
      </c>
      <c r="D17" cm="1">
        <f t="array" aca="1" ref="D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7.8665039851608925E-3</v>
      </c>
      <c r="E17" cm="1">
        <f t="array" aca="1" ref="E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8.4433853376007558E-3</v>
      </c>
      <c r="F17" cm="1">
        <f t="array" aca="1" ref="F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8.1004052699561197E-3</v>
      </c>
      <c r="G17" cm="1">
        <f t="array" aca="1" ref="G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1.187996635965914E-2</v>
      </c>
      <c r="H17" s="15" cm="1">
        <f t="array" aca="1" ref="H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8.8142263875995233E-3</v>
      </c>
      <c r="I17" s="15" cm="1">
        <f t="array" aca="1" ref="I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2.4257771529322095E-3</v>
      </c>
      <c r="J17" s="15" cm="1">
        <f t="array" aca="1" ref="J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9.0033705599062864E-3</v>
      </c>
      <c r="K17" s="15" cm="1">
        <f t="array" aca="1" ref="K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1.0849055660934217E-2</v>
      </c>
      <c r="L17" s="15" cm="1">
        <f t="array" aca="1" ref="L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1.5379090748826438E-2</v>
      </c>
      <c r="M17" s="15" cm="1">
        <f t="array" aca="1" ref="M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1.0579306186732487E-2</v>
      </c>
      <c r="N17" s="15" cm="1">
        <f t="array" aca="1" ref="N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1.7713243821357717E-3</v>
      </c>
      <c r="O17" s="15" cm="1">
        <f t="array" aca="1" ref="O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1.4092376360648582E-3</v>
      </c>
      <c r="P17" s="15" cm="1">
        <f t="array" aca="1" ref="P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1.2515539070052013E-3</v>
      </c>
      <c r="Q17" s="15"/>
      <c r="R17" s="36" cm="1">
        <f t="array" aca="1" ref="R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8.2601197976148026E-4</v>
      </c>
      <c r="S17" s="11" cm="1">
        <f t="array" aca="1" ref="S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1.4939763535215983E-2</v>
      </c>
      <c r="T17" cm="1">
        <f t="array" aca="1" ref="T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1.9022941445990069E-2</v>
      </c>
      <c r="U17" cm="1">
        <f t="array" aca="1" ref="U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1.3094602463999308E-2</v>
      </c>
      <c r="V17" cm="1">
        <f t="array" aca="1" ref="V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1.901519876709707E-2</v>
      </c>
      <c r="W17" cm="1">
        <f t="array" aca="1" ref="W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1.8975393454850963E-2</v>
      </c>
      <c r="X17" s="38" cm="1">
        <f t="array" aca="1" ref="X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9.8014745537779776E-3</v>
      </c>
      <c r="Y17" s="38" cm="1">
        <f t="array" aca="1" ref="Y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1.457611855919104E-2</v>
      </c>
      <c r="Z17" s="38" cm="1">
        <f t="array" aca="1" ref="Z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8.7073784993698198E-3</v>
      </c>
      <c r="AA17" s="11" cm="1">
        <f t="array" aca="1" ref="AA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1.3541979473585165E-2</v>
      </c>
      <c r="AB17" cm="1">
        <f t="array" aca="1" ref="AB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1.5125912012037822E-2</v>
      </c>
      <c r="AC17" cm="1">
        <f t="array" aca="1" ref="AC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1.5583774677204541E-2</v>
      </c>
      <c r="AD17" s="38" cm="1">
        <f t="array" aca="1" ref="AD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1.147832741435509E-2</v>
      </c>
      <c r="AE17" s="38" cm="1">
        <f t="array" aca="1" ref="AE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1.1352260720459879E-2</v>
      </c>
      <c r="AF17" s="38" cm="1">
        <f t="array" aca="1" ref="AF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1.1407701269969379E-2</v>
      </c>
      <c r="AG17" s="38" cm="1">
        <f t="array" aca="1" ref="AG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1.1750770189329771E-2</v>
      </c>
      <c r="AH17" s="38" cm="1">
        <f t="array" aca="1" ref="AH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1.1620885028976052E-2</v>
      </c>
      <c r="AI17" s="38" cm="1">
        <f t="array" aca="1" ref="AI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1.2035431602216371E-2</v>
      </c>
      <c r="AJ17" s="38" cm="1">
        <f t="array" aca="1" ref="AJ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1.0758607284743187E-2</v>
      </c>
      <c r="AK17" s="38" cm="1">
        <f t="array" aca="1" ref="AK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9.8162926321086526E-3</v>
      </c>
      <c r="AL17" s="38" cm="1">
        <f t="array" aca="1" ref="AL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1.145103834543262E-2</v>
      </c>
      <c r="AM17" s="38" cm="1">
        <f t="array" aca="1" ref="AM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1.1211659514160111E-2</v>
      </c>
      <c r="AN17" s="38" cm="1">
        <f t="array" aca="1" ref="AN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1.1584476174260691E-2</v>
      </c>
      <c r="AO17" s="38" cm="1">
        <f t="array" aca="1" ref="AO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1.0511709776253117E-2</v>
      </c>
      <c r="AP17" s="38" cm="1">
        <f t="array" aca="1" ref="AP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1.0616627859213443E-2</v>
      </c>
      <c r="AQ17" s="38" cm="1">
        <f t="array" aca="1" ref="AQ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9.437763247598048E-3</v>
      </c>
      <c r="AR17" s="38" cm="1">
        <f t="array" aca="1" ref="AR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9.2045307307717164E-3</v>
      </c>
      <c r="AS17" s="38" cm="1">
        <f t="array" aca="1" ref="AS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9.0532664825698755E-3</v>
      </c>
      <c r="AT17" s="38" cm="1">
        <f t="array" aca="1" ref="AT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8.9669993725699781E-3</v>
      </c>
      <c r="AU17" s="38" cm="1">
        <f t="array" aca="1" ref="AU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8.663420434120838E-3</v>
      </c>
      <c r="AV17" s="39" cm="1">
        <f t="array" aca="1" ref="AV1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9.3104650160022798E-3</v>
      </c>
    </row>
    <row r="18" spans="1:48" ht="15" thickBot="1">
      <c r="A18" t="str">
        <f t="shared" si="1"/>
        <v>R</v>
      </c>
      <c r="B18" s="11" t="s">
        <v>51</v>
      </c>
      <c r="C18" s="11" cm="1">
        <f t="array" aca="1" ref="C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7.5719834818510157E-3</v>
      </c>
      <c r="D18" cm="1">
        <f t="array" aca="1" ref="D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8.0810236963583405E-3</v>
      </c>
      <c r="E18" cm="1">
        <f t="array" aca="1" ref="E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8.3198629267341798E-3</v>
      </c>
      <c r="F18" cm="1">
        <f t="array" aca="1" ref="F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8.3028896961388175E-3</v>
      </c>
      <c r="G18" cm="1">
        <f t="array" aca="1" ref="G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1.1942961797813357E-2</v>
      </c>
      <c r="H18" s="15" cm="1">
        <f t="array" aca="1" ref="H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8.9735580991989819E-3</v>
      </c>
      <c r="I18" s="15" cm="1">
        <f t="array" aca="1" ref="I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2.427580221648113E-3</v>
      </c>
      <c r="J18" s="15" cm="1">
        <f t="array" aca="1" ref="J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8.8547740598343642E-3</v>
      </c>
      <c r="K18" s="15" cm="1">
        <f t="array" aca="1" ref="K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1.0677122268072717E-2</v>
      </c>
      <c r="L18" s="15" cm="1">
        <f t="array" aca="1" ref="L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1.5191819868422031E-2</v>
      </c>
      <c r="M18" s="15" cm="1">
        <f t="array" aca="1" ref="M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1.0377214661748584E-2</v>
      </c>
      <c r="N18" s="15" cm="1">
        <f t="array" aca="1" ref="N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1.9199701367650767E-3</v>
      </c>
      <c r="O18" s="15" cm="1">
        <f t="array" aca="1" ref="O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1.6755707232589069E-3</v>
      </c>
      <c r="P18" s="15" cm="1">
        <f t="array" aca="1" ref="P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1.1940546953420875E-3</v>
      </c>
      <c r="Q18" s="15" cm="1">
        <f t="array" aca="1" ref="Q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8.2601197976148026E-4</v>
      </c>
      <c r="R18" s="36"/>
      <c r="S18" s="12" cm="1">
        <f t="array" aca="1" ref="S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1.4908498227980703E-2</v>
      </c>
      <c r="T18" s="3" cm="1">
        <f t="array" aca="1" ref="T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1.9012022388363619E-2</v>
      </c>
      <c r="U18" s="3" cm="1">
        <f t="array" aca="1" ref="U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1.3029112555660522E-2</v>
      </c>
      <c r="V18" s="3" cm="1">
        <f t="array" aca="1" ref="V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1.9004801748799982E-2</v>
      </c>
      <c r="W18" s="3" cm="1">
        <f t="array" aca="1" ref="W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1.8963157604152039E-2</v>
      </c>
      <c r="X18" s="38" cm="1">
        <f t="array" aca="1" ref="X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9.7602721418547349E-3</v>
      </c>
      <c r="Y18" s="38" cm="1">
        <f t="array" aca="1" ref="Y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1.4491522797954369E-2</v>
      </c>
      <c r="Z18" s="38" cm="1">
        <f t="array" aca="1" ref="Z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8.4105689781134672E-3</v>
      </c>
      <c r="AA18" s="11" cm="1">
        <f t="array" aca="1" ref="AA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1.3635326770643951E-2</v>
      </c>
      <c r="AB18" cm="1">
        <f t="array" aca="1" ref="AB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1.525600638190166E-2</v>
      </c>
      <c r="AC18" cm="1">
        <f t="array" aca="1" ref="AC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1.5727719191261418E-2</v>
      </c>
      <c r="AD18" s="38" cm="1">
        <f t="array" aca="1" ref="AD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1.14345476947906E-2</v>
      </c>
      <c r="AE18" s="38" cm="1">
        <f t="array" aca="1" ref="AE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1.1267778335225185E-2</v>
      </c>
      <c r="AF18" s="38" cm="1">
        <f t="array" aca="1" ref="AF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1.1330740057523343E-2</v>
      </c>
      <c r="AG18" s="38" cm="1">
        <f t="array" aca="1" ref="AG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1.1713334389947592E-2</v>
      </c>
      <c r="AH18" s="38" cm="1">
        <f t="array" aca="1" ref="AH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1.1578089268537352E-2</v>
      </c>
      <c r="AI18" s="38" cm="1">
        <f t="array" aca="1" ref="AI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1.1978612345201181E-2</v>
      </c>
      <c r="AJ18" s="38" cm="1">
        <f t="array" aca="1" ref="AJ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1.0640234702810777E-2</v>
      </c>
      <c r="AK18" s="38" cm="1">
        <f t="array" aca="1" ref="AK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9.7119525306563429E-3</v>
      </c>
      <c r="AL18" s="38" cm="1">
        <f t="array" aca="1" ref="AL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1.1432931479523574E-2</v>
      </c>
      <c r="AM18" s="38" cm="1">
        <f t="array" aca="1" ref="AM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1.1217876733125848E-2</v>
      </c>
      <c r="AN18" s="38" cm="1">
        <f t="array" aca="1" ref="AN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1.158108041220756E-2</v>
      </c>
      <c r="AO18" s="38" cm="1">
        <f t="array" aca="1" ref="AO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1.0398346690793588E-2</v>
      </c>
      <c r="AP18" s="38" cm="1">
        <f t="array" aca="1" ref="AP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1.0499603881973248E-2</v>
      </c>
      <c r="AQ18" s="38" cm="1">
        <f t="array" aca="1" ref="AQ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9.3260320024038581E-3</v>
      </c>
      <c r="AR18" s="38" cm="1">
        <f t="array" aca="1" ref="AR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9.1514841787623952E-3</v>
      </c>
      <c r="AS18" s="38" cm="1">
        <f t="array" aca="1" ref="AS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8.8999255288518733E-3</v>
      </c>
      <c r="AT18" s="38" cm="1">
        <f t="array" aca="1" ref="AT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8.8691800214384491E-3</v>
      </c>
      <c r="AU18" s="38" cm="1">
        <f t="array" aca="1" ref="AU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8.5618529652674632E-3</v>
      </c>
      <c r="AV18" s="39" cm="1">
        <f t="array" aca="1" ref="AV1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9.0184073361694317E-3</v>
      </c>
    </row>
    <row r="19" spans="1:48" s="9" customFormat="1">
      <c r="A19" s="13" t="str">
        <f t="shared" si="1"/>
        <v>S</v>
      </c>
      <c r="B19" s="58" t="s">
        <v>54</v>
      </c>
      <c r="C19" s="9" cm="1">
        <f t="array" aca="1" ref="C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1.2752531431765485E-2</v>
      </c>
      <c r="D19" s="9" cm="1">
        <f t="array" aca="1" ref="D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1.3367444421263294E-2</v>
      </c>
      <c r="E19" s="9" cm="1">
        <f t="array" aca="1" ref="E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1.3779558355366966E-2</v>
      </c>
      <c r="F19" s="9" cm="1">
        <f t="array" aca="1" ref="F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1.3217032406524273E-2</v>
      </c>
      <c r="G19" s="9" cm="1">
        <f t="array" aca="1" ref="G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5.9465756018403162E-3</v>
      </c>
      <c r="H19" s="44" cm="1">
        <f t="array" aca="1" ref="H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1.492836537766346E-2</v>
      </c>
      <c r="I19" s="44" cm="1">
        <f t="array" aca="1" ref="I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1.6097431834873173E-2</v>
      </c>
      <c r="J19" s="44" cm="1">
        <f t="array" aca="1" ref="J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1.7433184660154772E-2</v>
      </c>
      <c r="K19" s="44" cm="1">
        <f t="array" aca="1" ref="K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1.8198176394889961E-2</v>
      </c>
      <c r="L19" s="44" cm="1">
        <f t="array" aca="1" ref="L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2.1075884961917975E-2</v>
      </c>
      <c r="M19" s="44" cm="1">
        <f t="array" aca="1" ref="M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1.823155793850012E-2</v>
      </c>
      <c r="N19" s="44" cm="1">
        <f t="array" aca="1" ref="N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1.5108979873906843E-2</v>
      </c>
      <c r="O19" s="44" cm="1">
        <f t="array" aca="1" ref="O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1.5033382028110092E-2</v>
      </c>
      <c r="P19" s="44" cm="1">
        <f t="array" aca="1" ref="P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1.4845485782394596E-2</v>
      </c>
      <c r="Q19" s="44" cm="1">
        <f t="array" aca="1" ref="Q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1.4939763535215983E-2</v>
      </c>
      <c r="R19" s="45" cm="1">
        <f t="array" aca="1" ref="R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1.4908498227980703E-2</v>
      </c>
      <c r="T19" s="9" cm="1">
        <f t="array" aca="1" ref="T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5.4902558954573596E-3</v>
      </c>
      <c r="U19" s="9" cm="1">
        <f t="array" aca="1" ref="U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4.1548554585505663E-3</v>
      </c>
      <c r="V19" s="9" cm="1">
        <f t="array" aca="1" ref="V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5.543579164673647E-3</v>
      </c>
      <c r="W19" s="9" cm="1">
        <f t="array" aca="1" ref="W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5.4499531179365186E-3</v>
      </c>
      <c r="X19" s="8" cm="1">
        <f t="array" aca="1" ref="X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1.3113222826860548E-2</v>
      </c>
      <c r="Y19" s="8" cm="1">
        <f t="array" aca="1" ref="Y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1.785476945461098E-2</v>
      </c>
      <c r="Z19" s="8" cm="1">
        <f t="array" aca="1" ref="Z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1.553183285938548E-2</v>
      </c>
      <c r="AA19" s="13" cm="1">
        <f t="array" aca="1" ref="AA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8.4340126930149383E-3</v>
      </c>
      <c r="AB19" s="9" cm="1">
        <f t="array" aca="1" ref="AB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9.2822709875006199E-3</v>
      </c>
      <c r="AC19" s="9" cm="1">
        <f t="array" aca="1" ref="AC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1.0051445453035514E-2</v>
      </c>
      <c r="AD19" s="44" cm="1">
        <f t="array" aca="1" ref="AD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1.370125891978013E-2</v>
      </c>
      <c r="AE19" s="44" cm="1">
        <f t="array" aca="1" ref="AE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1.295828150113874E-2</v>
      </c>
      <c r="AF19" s="44" cm="1">
        <f t="array" aca="1" ref="AF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1.3290013869061175E-2</v>
      </c>
      <c r="AG19" s="44" cm="1">
        <f t="array" aca="1" ref="AG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1.3143225062253922E-2</v>
      </c>
      <c r="AH19" s="44" cm="1">
        <f t="array" aca="1" ref="AH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1.3225242692378188E-2</v>
      </c>
      <c r="AI19" s="44" cm="1">
        <f t="array" aca="1" ref="AI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1.4219265027296568E-2</v>
      </c>
      <c r="AJ19" s="44" cm="1">
        <f t="array" aca="1" ref="AJ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1.3988683301439953E-2</v>
      </c>
      <c r="AK19" s="44" cm="1">
        <f t="array" aca="1" ref="AK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1.3352470928069167E-2</v>
      </c>
      <c r="AL19" s="44" cm="1">
        <f t="array" aca="1" ref="AL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1.2709307593393691E-2</v>
      </c>
      <c r="AM19" s="44" cm="1">
        <f t="array" aca="1" ref="AM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1.2876972794001894E-2</v>
      </c>
      <c r="AN19" s="44" cm="1">
        <f t="array" aca="1" ref="AN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1.2907622296034581E-2</v>
      </c>
      <c r="AO19" s="44" cm="1">
        <f t="array" aca="1" ref="AO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1.4942457351634207E-2</v>
      </c>
      <c r="AP19" s="44" cm="1">
        <f t="array" aca="1" ref="AP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1.490349369090958E-2</v>
      </c>
      <c r="AQ19" s="44" cm="1">
        <f t="array" aca="1" ref="AQ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1.4936666256641784E-2</v>
      </c>
      <c r="AR19" s="44" cm="1">
        <f t="array" aca="1" ref="AR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1.4060422328999322E-2</v>
      </c>
      <c r="AS19" s="44" cm="1">
        <f t="array" aca="1" ref="AS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1.4084563190787014E-2</v>
      </c>
      <c r="AT19" s="44" cm="1">
        <f t="array" aca="1" ref="AT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1.374629179535786E-2</v>
      </c>
      <c r="AU19" s="44" cm="1">
        <f t="array" aca="1" ref="AU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1.4281443727478277E-2</v>
      </c>
      <c r="AV19" s="45" cm="1">
        <f t="array" aca="1" ref="AV1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1.4353306615689225E-2</v>
      </c>
    </row>
    <row r="20" spans="1:48">
      <c r="A20" s="11" t="str">
        <f t="shared" si="1"/>
        <v>T</v>
      </c>
      <c r="B20" s="59" t="s">
        <v>55</v>
      </c>
      <c r="C20" s="57" cm="1">
        <f t="array" aca="1" ref="C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1.7264723885229049E-2</v>
      </c>
      <c r="D20" cm="1">
        <f t="array" aca="1" ref="D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1.6844299318470292E-2</v>
      </c>
      <c r="E20" cm="1">
        <f t="array" aca="1" ref="E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1.860959777764561E-2</v>
      </c>
      <c r="F20" cm="1">
        <f t="array" aca="1" ref="F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1.6606207412353639E-2</v>
      </c>
      <c r="G20" cm="1">
        <f t="array" aca="1" ref="G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8.4834874299328615E-3</v>
      </c>
      <c r="H20" s="42" cm="1">
        <f t="array" aca="1" ref="H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1.8212916781858487E-2</v>
      </c>
      <c r="I20" s="42" cm="1">
        <f t="array" aca="1" ref="I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2.0371313028928469E-2</v>
      </c>
      <c r="J20" s="42" cm="1">
        <f t="array" aca="1" ref="J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2.1896056238542613E-2</v>
      </c>
      <c r="K20" s="42" cm="1">
        <f t="array" aca="1" ref="K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2.2581465477119565E-2</v>
      </c>
      <c r="L20" s="42" cm="1">
        <f t="array" aca="1" ref="L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2.527098973482509E-2</v>
      </c>
      <c r="M20" s="42" cm="1">
        <f t="array" aca="1" ref="M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2.2623549326492916E-2</v>
      </c>
      <c r="N20" s="42" cm="1">
        <f t="array" aca="1" ref="N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1.9321384369416199E-2</v>
      </c>
      <c r="O20" s="42" cm="1">
        <f t="array" aca="1" ref="O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1.9229452047782963E-2</v>
      </c>
      <c r="P20" s="42" cm="1">
        <f t="array" aca="1" ref="P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1.9032976066152642E-2</v>
      </c>
      <c r="Q20" s="42" cm="1">
        <f t="array" aca="1" ref="Q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1.9022941445990069E-2</v>
      </c>
      <c r="R20" s="43" cm="1">
        <f t="array" aca="1" ref="R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1.9012022388363619E-2</v>
      </c>
      <c r="S20" cm="1">
        <f t="array" aca="1" ref="S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5.4902558954573596E-3</v>
      </c>
      <c r="U20" cm="1">
        <f t="array" aca="1" ref="U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8.4816758126035827E-3</v>
      </c>
      <c r="V20" cm="1">
        <f t="array" aca="1" ref="V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4.9706688951669717E-4</v>
      </c>
      <c r="W20" cm="1">
        <f t="array" aca="1" ref="W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2.4877969818562962E-4</v>
      </c>
      <c r="X20" s="8" cm="1">
        <f t="array" aca="1" ref="X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1.7936298619072078E-2</v>
      </c>
      <c r="Y20" s="8" cm="1">
        <f t="array" aca="1" ref="Y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2.2702237806985819E-2</v>
      </c>
      <c r="Z20" s="8" cm="1">
        <f t="array" aca="1" ref="Z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2.02295603155252E-2</v>
      </c>
      <c r="AA20" s="11" cm="1">
        <f t="array" aca="1" ref="AA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1.1324818831649224E-2</v>
      </c>
      <c r="AB20" cm="1">
        <f t="array" aca="1" ref="AB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1.0979912240465784E-2</v>
      </c>
      <c r="AC20" cm="1">
        <f t="array" aca="1" ref="AC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1.1409187263094587E-2</v>
      </c>
      <c r="AD20" s="42" cm="1">
        <f t="array" aca="1" ref="AD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1.6144578435517736E-2</v>
      </c>
      <c r="AE20" s="42" cm="1">
        <f t="array" aca="1" ref="AE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1.5464119993365779E-2</v>
      </c>
      <c r="AF20" s="42" cm="1">
        <f t="array" aca="1" ref="AF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1.5778546281087404E-2</v>
      </c>
      <c r="AG20" s="42" cm="1">
        <f t="array" aca="1" ref="AG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1.5511321600022039E-2</v>
      </c>
      <c r="AH20" s="42" cm="1">
        <f t="array" aca="1" ref="AH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1.5663578012659142E-2</v>
      </c>
      <c r="AI20" s="42" cm="1">
        <f t="array" aca="1" ref="AI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1.6642338846711048E-2</v>
      </c>
      <c r="AJ20" s="42" cm="1">
        <f t="array" aca="1" ref="AJ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1.6638378155951809E-2</v>
      </c>
      <c r="AK20" s="42" cm="1">
        <f t="array" aca="1" ref="AK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1.6177843382998262E-2</v>
      </c>
      <c r="AL20" s="42" cm="1">
        <f t="array" aca="1" ref="AL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1.5389723084166631E-2</v>
      </c>
      <c r="AM20" s="42" cm="1">
        <f t="array" aca="1" ref="AM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1.5617111035452059E-2</v>
      </c>
      <c r="AN20" s="42" cm="1">
        <f t="array" aca="1" ref="AN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1.5553094143864375E-2</v>
      </c>
      <c r="AO20" s="42" cm="1">
        <f t="array" aca="1" ref="AO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1.7576232077329692E-2</v>
      </c>
      <c r="AP20" s="42" cm="1">
        <f t="array" aca="1" ref="AP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1.7483103414615401E-2</v>
      </c>
      <c r="AQ20" s="42" cm="1">
        <f t="array" aca="1" ref="AQ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1.8714840338129684E-2</v>
      </c>
      <c r="AR20" s="42" cm="1">
        <f t="array" aca="1" ref="AR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1.7636968861586787E-2</v>
      </c>
      <c r="AS20" s="42" cm="1">
        <f t="array" aca="1" ref="AS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1.7749542254539646E-2</v>
      </c>
      <c r="AT20" s="42" cm="1">
        <f t="array" aca="1" ref="AT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1.7419268799194951E-2</v>
      </c>
      <c r="AU20" s="42" cm="1">
        <f t="array" aca="1" ref="AU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1.7917028653133795E-2</v>
      </c>
      <c r="AV20" s="43" cm="1">
        <f t="array" aca="1" ref="AV2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1.7841469953835842E-2</v>
      </c>
    </row>
    <row r="21" spans="1:48">
      <c r="A21" s="11" t="str">
        <f t="shared" si="1"/>
        <v>U</v>
      </c>
      <c r="B21" s="59" t="s">
        <v>57</v>
      </c>
      <c r="C21" s="57" cm="1">
        <f t="array" aca="1" ref="C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9.9862307126028903E-3</v>
      </c>
      <c r="D21" cm="1">
        <f t="array" aca="1" ref="D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1.2103823537915294E-2</v>
      </c>
      <c r="E21" cm="1">
        <f t="array" aca="1" ref="E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1.0647686829959148E-2</v>
      </c>
      <c r="F21" cm="1">
        <f t="array" aca="1" ref="F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1.207083794377947E-2</v>
      </c>
      <c r="G21" cm="1">
        <f t="array" aca="1" ref="G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6.4209762974715119E-3</v>
      </c>
      <c r="H21" s="42" cm="1">
        <f t="array" aca="1" ref="H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1.2774999963782809E-2</v>
      </c>
      <c r="I21" s="42" cm="1">
        <f t="array" aca="1" ref="I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1.4369384609694388E-2</v>
      </c>
      <c r="J21" s="42" cm="1">
        <f t="array" aca="1" ref="J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1.57248872451476E-2</v>
      </c>
      <c r="K21" s="42" cm="1">
        <f t="array" aca="1" ref="K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1.6549514750796392E-2</v>
      </c>
      <c r="L21" s="42" cm="1">
        <f t="array" aca="1" ref="L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1.958944950147588E-2</v>
      </c>
      <c r="M21" s="42" cm="1">
        <f t="array" aca="1" ref="M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1.6514134445957888E-2</v>
      </c>
      <c r="N21" s="42" cm="1">
        <f t="array" aca="1" ref="N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1.3406471138252593E-2</v>
      </c>
      <c r="O21" s="42" cm="1">
        <f t="array" aca="1" ref="O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1.3211792166131267E-2</v>
      </c>
      <c r="P21" s="42" cm="1">
        <f t="array" aca="1" ref="P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1.3008808981399991E-2</v>
      </c>
      <c r="Q21" s="42" cm="1">
        <f t="array" aca="1" ref="Q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1.3094602463999308E-2</v>
      </c>
      <c r="R21" s="43" cm="1">
        <f t="array" aca="1" ref="R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1.3029112555660522E-2</v>
      </c>
      <c r="S21" cm="1">
        <f t="array" aca="1" ref="S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4.1548554585505663E-3</v>
      </c>
      <c r="T21" cm="1">
        <f t="array" aca="1" ref="T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8.4816758126035827E-3</v>
      </c>
      <c r="V21" cm="1">
        <f t="array" aca="1" ref="V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8.5905686670969851E-3</v>
      </c>
      <c r="W21" cm="1">
        <f t="array" aca="1" ref="W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8.4745091335828009E-3</v>
      </c>
      <c r="X21" s="8" cm="1">
        <f t="array" aca="1" ref="X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1.0706629155261551E-2</v>
      </c>
      <c r="Y21" s="8" cm="1">
        <f t="array" aca="1" ref="Y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1.5016685888181145E-2</v>
      </c>
      <c r="Z21" s="8" cm="1">
        <f t="array" aca="1" ref="Z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1.403204418345055E-2</v>
      </c>
      <c r="AA21" s="11" cm="1">
        <f t="array" aca="1" ref="AA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7.9367726626198808E-3</v>
      </c>
      <c r="AB21" cm="1">
        <f t="array" aca="1" ref="AB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9.8003229482518245E-3</v>
      </c>
      <c r="AC21" cm="1">
        <f t="array" aca="1" ref="AC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1.0891014862727358E-2</v>
      </c>
      <c r="AD21" s="42" cm="1">
        <f t="array" aca="1" ref="AD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1.2839564382648813E-2</v>
      </c>
      <c r="AE21" s="42" cm="1">
        <f t="array" aca="1" ref="AE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1.2165003342692365E-2</v>
      </c>
      <c r="AF21" s="42" cm="1">
        <f t="array" aca="1" ref="AF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1.2461145964021134E-2</v>
      </c>
      <c r="AG21" s="42" cm="1">
        <f t="array" aca="1" ref="AG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1.2458470327913956E-2</v>
      </c>
      <c r="AH21" s="42" cm="1">
        <f t="array" aca="1" ref="AH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1.2365269189411016E-2</v>
      </c>
      <c r="AI21" s="42" cm="1">
        <f t="array" aca="1" ref="AI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1.3373494643250718E-2</v>
      </c>
      <c r="AJ21" s="42" cm="1">
        <f t="array" aca="1" ref="AJ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1.278724463961666E-2</v>
      </c>
      <c r="AK21" s="42" cm="1">
        <f t="array" aca="1" ref="AK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1.1966664266808031E-2</v>
      </c>
      <c r="AL21" s="42" cm="1">
        <f t="array" aca="1" ref="AL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1.2189700928139991E-2</v>
      </c>
      <c r="AM21" s="42" cm="1">
        <f t="array" aca="1" ref="AM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1.215088696587437E-2</v>
      </c>
      <c r="AN21" s="42" cm="1">
        <f t="array" aca="1" ref="AN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1.2386274353563903E-2</v>
      </c>
      <c r="AO21" s="42" cm="1">
        <f t="array" aca="1" ref="AO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1.3460652053222251E-2</v>
      </c>
      <c r="AP21" s="42" cm="1">
        <f t="array" aca="1" ref="AP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1.338730699456264E-2</v>
      </c>
      <c r="AQ21" s="42" cm="1">
        <f t="array" aca="1" ref="AQ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1.3502148291921404E-2</v>
      </c>
      <c r="AR21" s="42" cm="1">
        <f t="array" aca="1" ref="AR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1.2687146274749575E-2</v>
      </c>
      <c r="AS21" s="42" cm="1">
        <f t="array" aca="1" ref="AS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1.2538568264556373E-2</v>
      </c>
      <c r="AT21" s="42" cm="1">
        <f t="array" aca="1" ref="AT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1.2172701571138787E-2</v>
      </c>
      <c r="AU21" s="42" cm="1">
        <f t="array" aca="1" ref="AU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1.2741883791020482E-2</v>
      </c>
      <c r="AV21" s="43" cm="1">
        <f t="array" aca="1" ref="AV2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1.2673119489712394E-2</v>
      </c>
    </row>
    <row r="22" spans="1:48">
      <c r="A22" s="11" t="str">
        <f t="shared" si="1"/>
        <v>V</v>
      </c>
      <c r="B22" s="59" t="s">
        <v>58</v>
      </c>
      <c r="C22" s="57" cm="1">
        <f t="array" aca="1" ref="C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1.7298612899985202E-2</v>
      </c>
      <c r="D22" cm="1">
        <f t="array" aca="1" ref="D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1.6748958434139802E-2</v>
      </c>
      <c r="E22" cm="1">
        <f t="array" aca="1" ref="E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1.8674925446258223E-2</v>
      </c>
      <c r="F22" cm="1">
        <f t="array" aca="1" ref="F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1.6496830890331726E-2</v>
      </c>
      <c r="G22" cm="1">
        <f t="array" aca="1" ref="G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8.3767986484451547E-3</v>
      </c>
      <c r="H22" s="42" cm="1">
        <f t="array" aca="1" ref="H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1.817807841477791E-2</v>
      </c>
      <c r="I22" s="42" cm="1">
        <f t="array" aca="1" ref="I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2.0344466445698171E-2</v>
      </c>
      <c r="J22" s="42" cm="1">
        <f t="array" aca="1" ref="J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2.1906858030669076E-2</v>
      </c>
      <c r="K22" s="42" cm="1">
        <f t="array" aca="1" ref="K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2.2599197518454749E-2</v>
      </c>
      <c r="L22" s="42" cm="1">
        <f t="array" aca="1" ref="L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2.5297281729435649E-2</v>
      </c>
      <c r="M22" s="42" cm="1">
        <f t="array" aca="1" ref="M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2.2642104102763218E-2</v>
      </c>
      <c r="N22" s="42" cm="1">
        <f t="array" aca="1" ref="N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1.9303578960561844E-2</v>
      </c>
      <c r="O22" s="42" cm="1">
        <f t="array" aca="1" ref="O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1.9226032984375679E-2</v>
      </c>
      <c r="P22" s="42" cm="1">
        <f t="array" aca="1" ref="P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1.9028946156348751E-2</v>
      </c>
      <c r="Q22" s="42" cm="1">
        <f t="array" aca="1" ref="Q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1.901519876709707E-2</v>
      </c>
      <c r="R22" s="43" cm="1">
        <f t="array" aca="1" ref="R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1.9004801748799982E-2</v>
      </c>
      <c r="S22" cm="1">
        <f t="array" aca="1" ref="S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5.543579164673647E-3</v>
      </c>
      <c r="T22" cm="1">
        <f t="array" aca="1" ref="T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4.9706688951669717E-4</v>
      </c>
      <c r="U22" cm="1">
        <f t="array" aca="1" ref="U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8.5905686670969851E-3</v>
      </c>
      <c r="W22" cm="1">
        <f t="array" aca="1" ref="W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3.5772517516312194E-4</v>
      </c>
      <c r="X22" s="8" cm="1">
        <f t="array" aca="1" ref="X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1.7997939622880082E-2</v>
      </c>
      <c r="Y22" s="8" cm="1">
        <f t="array" aca="1" ref="Y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2.2834316626692993E-2</v>
      </c>
      <c r="Z22" s="8" cm="1">
        <f t="array" aca="1" ref="Z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2.026203116249245E-2</v>
      </c>
      <c r="AA22" s="11" cm="1">
        <f t="array" aca="1" ref="AA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1.1382998399388559E-2</v>
      </c>
      <c r="AB22" cm="1">
        <f t="array" aca="1" ref="AB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1.0953458751950119E-2</v>
      </c>
      <c r="AC22" cm="1">
        <f t="array" aca="1" ref="AC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1.1309049749804498E-2</v>
      </c>
      <c r="AD22" s="42" cm="1">
        <f t="array" aca="1" ref="AD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1.6203217997406313E-2</v>
      </c>
      <c r="AE22" s="42" cm="1">
        <f t="array" aca="1" ref="AE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1.5472244879692506E-2</v>
      </c>
      <c r="AF22" s="42" cm="1">
        <f t="array" aca="1" ref="AF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1.5818428678836496E-2</v>
      </c>
      <c r="AG22" s="42" cm="1">
        <f t="array" aca="1" ref="AG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1.5571587902206464E-2</v>
      </c>
      <c r="AH22" s="42" cm="1">
        <f t="array" aca="1" ref="AH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1.5725769491739833E-2</v>
      </c>
      <c r="AI22" s="42" cm="1">
        <f t="array" aca="1" ref="AI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1.6679508226530991E-2</v>
      </c>
      <c r="AJ22" s="42" cm="1">
        <f t="array" aca="1" ref="AJ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1.6681469836158241E-2</v>
      </c>
      <c r="AK22" s="42" cm="1">
        <f t="array" aca="1" ref="AK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1.6215853989954419E-2</v>
      </c>
      <c r="AL22" s="42" cm="1">
        <f t="array" aca="1" ref="AL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1.542609055825097E-2</v>
      </c>
      <c r="AM22" s="42" cm="1">
        <f t="array" aca="1" ref="AM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1.5674372788791094E-2</v>
      </c>
      <c r="AN22" s="42" cm="1">
        <f t="array" aca="1" ref="AN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1.5595956307791238E-2</v>
      </c>
      <c r="AO22" s="42" cm="1">
        <f t="array" aca="1" ref="AO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1.7631052555808581E-2</v>
      </c>
      <c r="AP22" s="42" cm="1">
        <f t="array" aca="1" ref="AP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1.7548483026272009E-2</v>
      </c>
      <c r="AQ22" s="42" cm="1">
        <f t="array" aca="1" ref="AQ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1.8701738157253352E-2</v>
      </c>
      <c r="AR22" s="42" cm="1">
        <f t="array" aca="1" ref="AR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1.7671034309817153E-2</v>
      </c>
      <c r="AS22" s="42" cm="1">
        <f t="array" aca="1" ref="AS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1.7776324318569639E-2</v>
      </c>
      <c r="AT22" s="42" cm="1">
        <f t="array" aca="1" ref="AT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1.7444210007344991E-2</v>
      </c>
      <c r="AU22" s="42" cm="1">
        <f t="array" aca="1" ref="AU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1.7942314665177352E-2</v>
      </c>
      <c r="AV22" s="43" cm="1">
        <f t="array" aca="1" ref="AV2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1.7892088425926492E-2</v>
      </c>
    </row>
    <row r="23" spans="1:48">
      <c r="A23" s="11" t="str">
        <f t="shared" si="1"/>
        <v>W</v>
      </c>
      <c r="B23" s="59" t="s">
        <v>59</v>
      </c>
      <c r="C23" s="57" cm="1">
        <f t="array" aca="1" ref="C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1.7233513483685691E-2</v>
      </c>
      <c r="D23" cm="1">
        <f t="array" aca="1" ref="D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1.6794158812795595E-2</v>
      </c>
      <c r="E23" cm="1">
        <f t="array" aca="1" ref="E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1.8581671161973772E-2</v>
      </c>
      <c r="F23" cm="1">
        <f t="array" aca="1" ref="F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1.6551230682322327E-2</v>
      </c>
      <c r="G23" cm="1">
        <f t="array" aca="1" ref="G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8.4255842384069642E-3</v>
      </c>
      <c r="H23" s="42" cm="1">
        <f t="array" aca="1" ref="H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1.8162134801255111E-2</v>
      </c>
      <c r="I23" s="42" cm="1">
        <f t="array" aca="1" ref="I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2.0313236594358988E-2</v>
      </c>
      <c r="J23" s="42" cm="1">
        <f t="array" aca="1" ref="J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2.1816652578349024E-2</v>
      </c>
      <c r="K23" s="42" cm="1">
        <f t="array" aca="1" ref="K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2.2497977476583369E-2</v>
      </c>
      <c r="L23" s="42" cm="1">
        <f t="array" aca="1" ref="L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2.5181512150014004E-2</v>
      </c>
      <c r="M23" s="42" cm="1">
        <f t="array" aca="1" ref="M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2.254324230749561E-2</v>
      </c>
      <c r="N23" s="42" cm="1">
        <f t="array" aca="1" ref="N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1.926210013812427E-2</v>
      </c>
      <c r="O23" s="42" cm="1">
        <f t="array" aca="1" ref="O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1.9176407407715552E-2</v>
      </c>
      <c r="P23" s="42" cm="1">
        <f t="array" aca="1" ref="P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1.8980809644935637E-2</v>
      </c>
      <c r="Q23" s="42" cm="1">
        <f t="array" aca="1" ref="Q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1.8975393454850963E-2</v>
      </c>
      <c r="R23" s="43" cm="1">
        <f t="array" aca="1" ref="R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1.8963157604152039E-2</v>
      </c>
      <c r="S23" cm="1">
        <f t="array" aca="1" ref="S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5.4499531179365186E-3</v>
      </c>
      <c r="T23" cm="1">
        <f t="array" aca="1" ref="T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2.4877969818562962E-4</v>
      </c>
      <c r="U23" cm="1">
        <f t="array" aca="1" ref="U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8.4745091335828009E-3</v>
      </c>
      <c r="V23" cm="1">
        <f t="array" aca="1" ref="V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3.5772517516312194E-4</v>
      </c>
      <c r="X23" s="8" cm="1">
        <f t="array" aca="1" ref="X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1.7906474851859911E-2</v>
      </c>
      <c r="Y23" s="8" cm="1">
        <f t="array" aca="1" ref="Y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2.2714932891977263E-2</v>
      </c>
      <c r="Z23" s="8" cm="1">
        <f t="array" aca="1" ref="Z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2.0180462643148125E-2</v>
      </c>
      <c r="AA23" s="11" cm="1">
        <f t="array" aca="1" ref="AA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1.1327738598157607E-2</v>
      </c>
      <c r="AB23" cm="1">
        <f t="array" aca="1" ref="AB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1.0983082273781131E-2</v>
      </c>
      <c r="AC23" cm="1">
        <f t="array" aca="1" ref="AC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1.1389871189816063E-2</v>
      </c>
      <c r="AD23" s="42" cm="1">
        <f t="array" aca="1" ref="AD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1.6118986892801477E-2</v>
      </c>
      <c r="AE23" s="42" cm="1">
        <f t="array" aca="1" ref="AE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1.5420805235956358E-2</v>
      </c>
      <c r="AF23" s="42" cm="1">
        <f t="array" aca="1" ref="AF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1.5744595036669837E-2</v>
      </c>
      <c r="AG23" s="42" cm="1">
        <f t="array" aca="1" ref="AG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1.5483424552437073E-2</v>
      </c>
      <c r="AH23" s="42" cm="1">
        <f t="array" aca="1" ref="AH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1.5638030346472671E-2</v>
      </c>
      <c r="AI23" s="42" cm="1">
        <f t="array" aca="1" ref="AI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1.6611502300473566E-2</v>
      </c>
      <c r="AJ23" s="42" cm="1">
        <f t="array" aca="1" ref="AJ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1.6613554496260747E-2</v>
      </c>
      <c r="AK23" s="42" cm="1">
        <f t="array" aca="1" ref="AK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1.6148734525602351E-2</v>
      </c>
      <c r="AL23" s="42" cm="1">
        <f t="array" aca="1" ref="AL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1.5351595041940046E-2</v>
      </c>
      <c r="AM23" s="42" cm="1">
        <f t="array" aca="1" ref="AM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1.5590587249901667E-2</v>
      </c>
      <c r="AN23" s="42" cm="1">
        <f t="array" aca="1" ref="AN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1.5519013938372754E-2</v>
      </c>
      <c r="AO23" s="42" cm="1">
        <f t="array" aca="1" ref="AO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1.7557516111801726E-2</v>
      </c>
      <c r="AP23" s="42" cm="1">
        <f t="array" aca="1" ref="AP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1.7469303550015424E-2</v>
      </c>
      <c r="AQ23" s="42" cm="1">
        <f t="array" aca="1" ref="AQ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1.865594108094925E-2</v>
      </c>
      <c r="AR23" s="42" cm="1">
        <f t="array" aca="1" ref="AR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1.7606213434672252E-2</v>
      </c>
      <c r="AS23" s="42" cm="1">
        <f t="array" aca="1" ref="AS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1.7714150960009122E-2</v>
      </c>
      <c r="AT23" s="42" cm="1">
        <f t="array" aca="1" ref="AT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1.7388106405161849E-2</v>
      </c>
      <c r="AU23" s="42" cm="1">
        <f t="array" aca="1" ref="AU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1.7886546697734276E-2</v>
      </c>
      <c r="AV23" s="43" cm="1">
        <f t="array" aca="1" ref="AV2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1.7820904056950873E-2</v>
      </c>
    </row>
    <row r="24" spans="1:48">
      <c r="A24" s="11" t="str">
        <f t="shared" si="1"/>
        <v>X</v>
      </c>
      <c r="B24" s="22" t="s">
        <v>60</v>
      </c>
      <c r="C24" s="57" cm="1">
        <f t="array" aca="1" ref="C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7.4290667456891717E-3</v>
      </c>
      <c r="D24" cm="1">
        <f t="array" aca="1" ref="D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1.1617068131713945E-2</v>
      </c>
      <c r="E24" cm="1">
        <f t="array" aca="1" ref="E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6.8183081966246258E-3</v>
      </c>
      <c r="F24" cm="1">
        <f t="array" aca="1" ref="F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1.1847306299015578E-2</v>
      </c>
      <c r="G24" cm="1">
        <f t="array" aca="1" ref="G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1.2681184179847274E-2</v>
      </c>
      <c r="H24" cm="1">
        <f t="array" aca="1" ref="H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1.3663136289703585E-2</v>
      </c>
      <c r="I24" cm="1">
        <f t="array" aca="1" ref="I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1.0235800675331223E-2</v>
      </c>
      <c r="J24" cm="1">
        <f t="array" aca="1" ref="J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1.1332782366211847E-2</v>
      </c>
      <c r="K24" cm="1">
        <f t="array" aca="1" ref="K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1.2430964746812758E-2</v>
      </c>
      <c r="L24" cm="1">
        <f t="array" aca="1" ref="L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1.5766455466867682E-2</v>
      </c>
      <c r="M24" cm="1">
        <f t="array" aca="1" ref="M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1.2246222420422831E-2</v>
      </c>
      <c r="N24" cm="1">
        <f t="array" aca="1" ref="N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9.7106194394302701E-3</v>
      </c>
      <c r="O24" cm="1">
        <f t="array" aca="1" ref="O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9.572760824824042E-3</v>
      </c>
      <c r="P24" cm="1">
        <f t="array" aca="1" ref="P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9.6344039125492633E-3</v>
      </c>
      <c r="Q24" cm="1">
        <f t="array" aca="1" ref="Q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9.8014745537779776E-3</v>
      </c>
      <c r="R24" s="1" cm="1">
        <f t="array" aca="1" ref="R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9.7602721418547349E-3</v>
      </c>
      <c r="S24" cm="1">
        <f t="array" aca="1" ref="S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1.3113222826860548E-2</v>
      </c>
      <c r="T24" cm="1">
        <f t="array" aca="1" ref="T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1.7936298619072078E-2</v>
      </c>
      <c r="U24" cm="1">
        <f t="array" aca="1" ref="U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1.0706629155261551E-2</v>
      </c>
      <c r="V24" cm="1">
        <f t="array" aca="1" ref="V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1.7997939622880082E-2</v>
      </c>
      <c r="W24" cm="1">
        <f t="array" aca="1" ref="W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1.7906474851859911E-2</v>
      </c>
      <c r="X24" s="15"/>
      <c r="Y24" s="15" cm="1">
        <f t="array" aca="1" ref="Y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1.1785888686223935E-2</v>
      </c>
      <c r="Z24" s="15" cm="1">
        <f t="array" aca="1" ref="Z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9.0190388686305703E-3</v>
      </c>
      <c r="AA24" s="11" cm="1">
        <f t="array" aca="1" ref="AA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1.2942809848562878E-2</v>
      </c>
      <c r="AB24" cm="1">
        <f t="array" aca="1" ref="AB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1.5367550174128407E-2</v>
      </c>
      <c r="AC24" cm="1">
        <f t="array" aca="1" ref="AC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1.6198077910504153E-2</v>
      </c>
      <c r="AD24" s="38" cm="1">
        <f t="array" aca="1" ref="AD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1.3803847050021221E-2</v>
      </c>
      <c r="AE24" s="38" cm="1">
        <f t="array" aca="1" ref="AE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1.3581349915421786E-2</v>
      </c>
      <c r="AF24" s="38" cm="1">
        <f t="array" aca="1" ref="AF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1.3697118513131917E-2</v>
      </c>
      <c r="AG24" s="38" cm="1">
        <f t="array" aca="1" ref="AG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1.3967893205881994E-2</v>
      </c>
      <c r="AH24" s="38" cm="1">
        <f t="array" aca="1" ref="AH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1.3553639661087472E-2</v>
      </c>
      <c r="AI24" s="38" cm="1">
        <f t="array" aca="1" ref="AI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1.3961831045789781E-2</v>
      </c>
      <c r="AJ24" s="38" cm="1">
        <f t="array" aca="1" ref="AJ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1.3112597548437053E-2</v>
      </c>
      <c r="AK24" s="38" cm="1">
        <f t="array" aca="1" ref="AK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1.2139412289177883E-2</v>
      </c>
      <c r="AL24" s="38" cm="1">
        <f t="array" aca="1" ref="AL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1.3312673644004987E-2</v>
      </c>
      <c r="AM24" s="38" cm="1">
        <f t="array" aca="1" ref="AM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1.3057639113573527E-2</v>
      </c>
      <c r="AN24" s="38" cm="1">
        <f t="array" aca="1" ref="AN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1.3484061184618095E-2</v>
      </c>
      <c r="AO24" s="38" cm="1">
        <f t="array" aca="1" ref="AO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1.3152703130047882E-2</v>
      </c>
      <c r="AP24" s="38" cm="1">
        <f t="array" aca="1" ref="AP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1.323180036202852E-2</v>
      </c>
      <c r="AQ24" s="38" cm="1">
        <f t="array" aca="1" ref="AQ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1.0213203098385753E-2</v>
      </c>
      <c r="AR24" s="38" cm="1">
        <f t="array" aca="1" ref="AR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1.1564925381937496E-2</v>
      </c>
      <c r="AS24" s="38" cm="1">
        <f t="array" aca="1" ref="AS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1.1172546216898872E-2</v>
      </c>
      <c r="AT24" s="38" cm="1">
        <f t="array" aca="1" ref="AT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1.142681971956694E-2</v>
      </c>
      <c r="AU24" s="38" cm="1">
        <f t="array" aca="1" ref="AU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1.1322751472944308E-2</v>
      </c>
      <c r="AV24" s="39" cm="1">
        <f t="array" aca="1" ref="AV2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1.1754672519762617E-2</v>
      </c>
    </row>
    <row r="25" spans="1:48">
      <c r="A25" s="11"/>
      <c r="B25" s="22" t="s">
        <v>62</v>
      </c>
      <c r="C25" s="57" cm="1">
        <f t="array" aca="1" ref="C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1.0992223874837117E-2</v>
      </c>
      <c r="D25" cm="1">
        <f t="array" aca="1" ref="D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1.5716851335392898E-2</v>
      </c>
      <c r="E25" cm="1">
        <f t="array" aca="1" ref="E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9.0824778423355158E-3</v>
      </c>
      <c r="F25" cm="1">
        <f t="array" aca="1" ref="F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1.6096897127826464E-2</v>
      </c>
      <c r="G25" cm="1">
        <f t="array" aca="1" ref="G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1.7835190105853379E-2</v>
      </c>
      <c r="H25" cm="1">
        <f t="array" aca="1" ref="H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1.6295319307594706E-2</v>
      </c>
      <c r="I25" cm="1">
        <f t="array" aca="1" ref="I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1.4237369194367707E-2</v>
      </c>
      <c r="J25" cm="1">
        <f t="array" aca="1" ref="J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1.504198432352938E-2</v>
      </c>
      <c r="K25" cm="1">
        <f t="array" aca="1" ref="K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1.5765086109758294E-2</v>
      </c>
      <c r="L25" cm="1">
        <f t="array" aca="1" ref="L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1.835460730353148E-2</v>
      </c>
      <c r="M25" cm="1">
        <f t="array" aca="1" ref="M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1.5767448573725078E-2</v>
      </c>
      <c r="N25" cm="1">
        <f t="array" aca="1" ref="N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1.427837452608088E-2</v>
      </c>
      <c r="O25" cm="1">
        <f t="array" aca="1" ref="O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1.4268979403583905E-2</v>
      </c>
      <c r="P25" cm="1">
        <f t="array" aca="1" ref="P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1.4202195405895401E-2</v>
      </c>
      <c r="Q25" cm="1">
        <f t="array" aca="1" ref="Q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1.457611855919104E-2</v>
      </c>
      <c r="R25" s="1" cm="1">
        <f t="array" aca="1" ref="R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1.4491522797954369E-2</v>
      </c>
      <c r="S25" cm="1">
        <f t="array" aca="1" ref="S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1.785476945461098E-2</v>
      </c>
      <c r="T25" cm="1">
        <f t="array" aca="1" ref="T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2.2702237806985819E-2</v>
      </c>
      <c r="U25" cm="1">
        <f t="array" aca="1" ref="U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1.5016685888181145E-2</v>
      </c>
      <c r="V25" cm="1">
        <f t="array" aca="1" ref="V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2.2834316626692993E-2</v>
      </c>
      <c r="W25" cm="1">
        <f t="array" aca="1" ref="W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2.2714932891977263E-2</v>
      </c>
      <c r="X25" s="15" cm="1">
        <f t="array" aca="1" ref="X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1.1785888686223935E-2</v>
      </c>
      <c r="Y25" s="15"/>
      <c r="Z25" s="15" cm="1">
        <f t="array" aca="1" ref="Z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1.3654696673014537E-2</v>
      </c>
      <c r="AA25" s="11" cm="1">
        <f t="array" aca="1" ref="AA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1.6984982166881782E-2</v>
      </c>
      <c r="AB25" cm="1">
        <f t="array" aca="1" ref="AB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1.952484440183137E-2</v>
      </c>
      <c r="AC25" cm="1">
        <f t="array" aca="1" ref="AC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2.0682178113946528E-2</v>
      </c>
      <c r="AD25" s="38" cm="1">
        <f t="array" aca="1" ref="AD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1.8831771847636434E-2</v>
      </c>
      <c r="AE25" s="38" cm="1">
        <f t="array" aca="1" ref="AE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1.8747904920208142E-2</v>
      </c>
      <c r="AF25" s="38" cm="1">
        <f t="array" aca="1" ref="AF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1.8762783726401635E-2</v>
      </c>
      <c r="AG25" s="38" cm="1">
        <f t="array" aca="1" ref="AG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1.9012805005352729E-2</v>
      </c>
      <c r="AH25" s="38" cm="1">
        <f t="array" aca="1" ref="AH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1.880883674151845E-2</v>
      </c>
      <c r="AI25" s="38" cm="1">
        <f t="array" aca="1" ref="AI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1.950561991047468E-2</v>
      </c>
      <c r="AJ25" s="38" cm="1">
        <f t="array" aca="1" ref="AJ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1.8663247579170796E-2</v>
      </c>
      <c r="AK25" s="38" cm="1">
        <f t="array" aca="1" ref="AK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1.7930024106741344E-2</v>
      </c>
      <c r="AL25" s="38" cm="1">
        <f t="array" aca="1" ref="AL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1.8732277528298546E-2</v>
      </c>
      <c r="AM25" s="38" cm="1">
        <f t="array" aca="1" ref="AM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1.8415008582439336E-2</v>
      </c>
      <c r="AN25" s="38" cm="1">
        <f t="array" aca="1" ref="AN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1.8808426843746427E-2</v>
      </c>
      <c r="AO25" s="38" cm="1">
        <f t="array" aca="1" ref="AO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1.8615951129043282E-2</v>
      </c>
      <c r="AP25" s="38" cm="1">
        <f t="array" aca="1" ref="AP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1.8630071115318204E-2</v>
      </c>
      <c r="AQ25" s="38" cm="1">
        <f t="array" aca="1" ref="AQ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1.6991176912643891E-2</v>
      </c>
      <c r="AR25" s="38" cm="1">
        <f t="array" aca="1" ref="AR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1.6733461687670429E-2</v>
      </c>
      <c r="AS25" s="38" cm="1">
        <f t="array" aca="1" ref="AS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1.6451813259478552E-2</v>
      </c>
      <c r="AT25" s="38" cm="1">
        <f t="array" aca="1" ref="AT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1.610212258206031E-2</v>
      </c>
      <c r="AU25" s="38" cm="1">
        <f t="array" aca="1" ref="AU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1.6898946979119322E-2</v>
      </c>
      <c r="AV25" s="39" cm="1">
        <f t="array" aca="1" ref="AV2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1.6940315297091193E-2</v>
      </c>
    </row>
    <row r="26" spans="1:48" ht="15" thickBot="1">
      <c r="A26" s="11"/>
      <c r="B26" s="23" t="s">
        <v>210</v>
      </c>
      <c r="C26" s="57" cm="1">
        <f t="array" aca="1" ref="C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1.0524075451766757E-2</v>
      </c>
      <c r="D26" cm="1">
        <f t="array" aca="1" ref="D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1.3358561340435811E-2</v>
      </c>
      <c r="E26" cm="1">
        <f t="array" aca="1" ref="E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1.0050909365838115E-2</v>
      </c>
      <c r="F26" cm="1">
        <f t="array" aca="1" ref="F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1.3568525948069829E-2</v>
      </c>
      <c r="G26" cm="1">
        <f t="array" aca="1" ref="G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1.4991794149134395E-2</v>
      </c>
      <c r="H26" cm="1">
        <f t="array" aca="1" ref="H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1.3911765159521337E-2</v>
      </c>
      <c r="I26" cm="1">
        <f t="array" aca="1" ref="I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8.0245349907073701E-3</v>
      </c>
      <c r="J26" cm="1">
        <f t="array" aca="1" ref="J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7.0911879396956291E-3</v>
      </c>
      <c r="K26" cm="1">
        <f t="array" aca="1" ref="K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8.1825859823703457E-3</v>
      </c>
      <c r="L26" cm="1">
        <f t="array" aca="1" ref="L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1.1603147997300469E-2</v>
      </c>
      <c r="M26" cm="1">
        <f t="array" aca="1" ref="M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7.9161398909896961E-3</v>
      </c>
      <c r="N26" cm="1">
        <f t="array" aca="1" ref="N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7.8814989947058808E-3</v>
      </c>
      <c r="O26" cm="1">
        <f t="array" aca="1" ref="O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7.986834211643987E-3</v>
      </c>
      <c r="P26" cm="1">
        <f t="array" aca="1" ref="P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7.916772018003523E-3</v>
      </c>
      <c r="Q26" cm="1">
        <f t="array" aca="1" ref="Q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8.7073784993698198E-3</v>
      </c>
      <c r="R26" s="1" cm="1">
        <f t="array" aca="1" ref="R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8.4105689781134672E-3</v>
      </c>
      <c r="S26" cm="1">
        <f t="array" aca="1" ref="S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1.553183285938548E-2</v>
      </c>
      <c r="T26" cm="1">
        <f t="array" aca="1" ref="T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2.02295603155252E-2</v>
      </c>
      <c r="U26" cm="1">
        <f t="array" aca="1" ref="U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1.403204418345055E-2</v>
      </c>
      <c r="V26" cm="1">
        <f t="array" aca="1" ref="V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2.026203116249245E-2</v>
      </c>
      <c r="W26" cm="1">
        <f t="array" aca="1" ref="W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2.0180462643148125E-2</v>
      </c>
      <c r="X26" s="15" cm="1">
        <f t="array" aca="1" ref="X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9.0190388686305703E-3</v>
      </c>
      <c r="Y26" s="15" cm="1">
        <f t="array" aca="1" ref="Y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1.3654696673014537E-2</v>
      </c>
      <c r="Z26" s="15"/>
      <c r="AA26" s="12" cm="1">
        <f t="array" aca="1" ref="AA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1.3863358533511259E-2</v>
      </c>
      <c r="AB26" s="3" cm="1">
        <f t="array" aca="1" ref="AB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1.5926519287626683E-2</v>
      </c>
      <c r="AC26" s="3" cm="1">
        <f t="array" aca="1" ref="AC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1.6648045196783142E-2</v>
      </c>
      <c r="AD26" s="40" cm="1">
        <f t="array" aca="1" ref="AD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1.1231292914164158E-2</v>
      </c>
      <c r="AE26" s="40" cm="1">
        <f t="array" aca="1" ref="AE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1.119550969556413E-2</v>
      </c>
      <c r="AF26" s="40" cm="1">
        <f t="array" aca="1" ref="AF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1.112573885305217E-2</v>
      </c>
      <c r="AG26" s="40" cm="1">
        <f t="array" aca="1" ref="AG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1.1445151221836081E-2</v>
      </c>
      <c r="AH26" s="40" cm="1">
        <f t="array" aca="1" ref="AH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1.1348328842897536E-2</v>
      </c>
      <c r="AI26" s="40" cm="1">
        <f t="array" aca="1" ref="AI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1.1491889238653812E-2</v>
      </c>
      <c r="AJ26" s="40" cm="1">
        <f t="array" aca="1" ref="AJ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1.0595470612848478E-2</v>
      </c>
      <c r="AK26" s="40" cm="1">
        <f t="array" aca="1" ref="AK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1.0479321788627706E-2</v>
      </c>
      <c r="AL26" s="40" cm="1">
        <f t="array" aca="1" ref="AL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1.0690101772333137E-2</v>
      </c>
      <c r="AM26" s="40" cm="1">
        <f t="array" aca="1" ref="AM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1.0511243076978871E-2</v>
      </c>
      <c r="AN26" s="40" cm="1">
        <f t="array" aca="1" ref="AN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1.0820073145598597E-2</v>
      </c>
      <c r="AO26" s="40" cm="1">
        <f t="array" aca="1" ref="AO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1.0924041161445812E-2</v>
      </c>
      <c r="AP26" s="40" cm="1">
        <f t="array" aca="1" ref="AP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1.1167152919076264E-2</v>
      </c>
      <c r="AQ26" s="40" cm="1">
        <f t="array" aca="1" ref="AQ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8.4756429833713447E-3</v>
      </c>
      <c r="AR26" s="40" cm="1">
        <f t="array" aca="1" ref="AR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8.7698372301288196E-3</v>
      </c>
      <c r="AS26" s="40" cm="1">
        <f t="array" aca="1" ref="AS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8.598276614091252E-3</v>
      </c>
      <c r="AT26" s="40" cm="1">
        <f t="array" aca="1" ref="AT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8.2139919327729079E-3</v>
      </c>
      <c r="AU26" s="40" cm="1">
        <f t="array" aca="1" ref="AU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8.6452660581152977E-3</v>
      </c>
      <c r="AV26" s="41" cm="1">
        <f t="array" aca="1" ref="AV2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9.2969283550621215E-3</v>
      </c>
    </row>
    <row r="27" spans="1:48" ht="15" thickBot="1">
      <c r="A27" t="str">
        <f t="shared" si="1"/>
        <v>AA</v>
      </c>
      <c r="B27" s="35" t="s">
        <v>65</v>
      </c>
      <c r="C27" s="11" cm="1">
        <f t="array" aca="1" ref="C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1.1482409018461207E-2</v>
      </c>
      <c r="D27" cm="1">
        <f t="array" aca="1" ref="D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1.1932404211813172E-2</v>
      </c>
      <c r="E27" cm="1">
        <f t="array" aca="1" ref="E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1.3098432455333476E-2</v>
      </c>
      <c r="F27" cm="1">
        <f t="array" aca="1" ref="F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1.2044003850160656E-2</v>
      </c>
      <c r="G27" cm="1">
        <f t="array" aca="1" ref="G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8.2269126648779334E-3</v>
      </c>
      <c r="H27" s="42" cm="1">
        <f t="array" aca="1" ref="H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1.4397786833417216E-2</v>
      </c>
      <c r="I27" s="42" cm="1">
        <f t="array" aca="1" ref="I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1.4662176480995378E-2</v>
      </c>
      <c r="J27" s="42" cm="1">
        <f t="array" aca="1" ref="J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1.6266214284798994E-2</v>
      </c>
      <c r="K27" s="42" cm="1">
        <f t="array" aca="1" ref="K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1.7225581851297099E-2</v>
      </c>
      <c r="L27" s="42" cm="1">
        <f t="array" aca="1" ref="L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2.0275257623516178E-2</v>
      </c>
      <c r="M27" s="42" cm="1">
        <f t="array" aca="1" ref="M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1.714672486422943E-2</v>
      </c>
      <c r="N27" s="42" cm="1">
        <f t="array" aca="1" ref="N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1.3808611192866308E-2</v>
      </c>
      <c r="O27" s="42" cm="1">
        <f t="array" aca="1" ref="O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1.3572391897127981E-2</v>
      </c>
      <c r="P27" s="42" cm="1">
        <f t="array" aca="1" ref="P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1.3578805855399929E-2</v>
      </c>
      <c r="Q27" s="42" cm="1">
        <f t="array" aca="1" ref="Q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1.3541979473585165E-2</v>
      </c>
      <c r="R27" s="43" cm="1">
        <f t="array" aca="1" ref="R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1.3635326770643951E-2</v>
      </c>
      <c r="S27" cm="1">
        <f t="array" aca="1" ref="S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8.4340126930149383E-3</v>
      </c>
      <c r="T27" cm="1">
        <f t="array" aca="1" ref="T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1.1324818831649224E-2</v>
      </c>
      <c r="U27" cm="1">
        <f t="array" aca="1" ref="U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7.9367726626198808E-3</v>
      </c>
      <c r="V27" cm="1">
        <f t="array" aca="1" ref="V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1.1382998399388559E-2</v>
      </c>
      <c r="W27" cm="1">
        <f t="array" aca="1" ref="W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1.1327738598157607E-2</v>
      </c>
      <c r="X27" s="42" cm="1">
        <f t="array" aca="1" ref="X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1.2942809848562878E-2</v>
      </c>
      <c r="Y27" s="42" cm="1">
        <f t="array" aca="1" ref="Y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1.6984982166881782E-2</v>
      </c>
      <c r="Z27" s="42" cm="1">
        <f t="array" aca="1" ref="Z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1.3863358533511259E-2</v>
      </c>
      <c r="AA27" s="12" cm="1">
        <f t="array" aca="1" ref="AA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0</v>
      </c>
      <c r="AB27" cm="1">
        <f t="array" aca="1" ref="AB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3.7326346514387353E-3</v>
      </c>
      <c r="AC27" cm="1">
        <f t="array" aca="1" ref="AC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5.3426650124887686E-3</v>
      </c>
      <c r="AD27" s="8" cm="1">
        <f t="array" aca="1" ref="AD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9.8501225289592178E-3</v>
      </c>
      <c r="AE27" s="8" cm="1">
        <f t="array" aca="1" ref="AE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9.2031808696205076E-3</v>
      </c>
      <c r="AF27" s="8" cm="1">
        <f t="array" aca="1" ref="AF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9.5555533847512097E-3</v>
      </c>
      <c r="AG27" s="8" cm="1">
        <f t="array" aca="1" ref="AG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9.3959230754360433E-3</v>
      </c>
      <c r="AH27" s="8" cm="1">
        <f t="array" aca="1" ref="AH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9.5559330597471681E-3</v>
      </c>
      <c r="AI27" s="8" cm="1">
        <f t="array" aca="1" ref="AI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1.0225726080609138E-2</v>
      </c>
      <c r="AJ27" s="8" cm="1">
        <f t="array" aca="1" ref="AJ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1.0128838048786743E-2</v>
      </c>
      <c r="AK27" s="8" cm="1">
        <f t="array" aca="1" ref="AK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1.0312499683827027E-2</v>
      </c>
      <c r="AL27" s="8" cm="1">
        <f t="array" aca="1" ref="AL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9.1237465785954375E-3</v>
      </c>
      <c r="AM27" s="8" cm="1">
        <f t="array" aca="1" ref="AM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9.2590554605572039E-3</v>
      </c>
      <c r="AN27" s="8" cm="1">
        <f t="array" aca="1" ref="AN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9.1535463794100054E-3</v>
      </c>
      <c r="AO27" s="8" cm="1">
        <f t="array" aca="1" ref="AO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1.1022956390308784E-2</v>
      </c>
      <c r="AP27" s="8" cm="1">
        <f t="array" aca="1" ref="AP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1.1195336124352933E-2</v>
      </c>
      <c r="AQ27" s="8" cm="1">
        <f t="array" aca="1" ref="AQ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1.2382761109245728E-2</v>
      </c>
      <c r="AR27" s="8" cm="1">
        <f t="array" aca="1" ref="AR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1.1343428649026429E-2</v>
      </c>
      <c r="AS27" s="8" cm="1">
        <f t="array" aca="1" ref="AS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1.1823010244675599E-2</v>
      </c>
      <c r="AT27" s="8" cm="1">
        <f t="array" aca="1" ref="AT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1.1217837348364916E-2</v>
      </c>
      <c r="AU27" s="8" cm="1">
        <f t="array" aca="1" ref="AU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1.1584222097362382E-2</v>
      </c>
      <c r="AV27" s="14" cm="1">
        <f t="array" aca="1" ref="AV2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1.2736258580428431E-2</v>
      </c>
    </row>
    <row r="28" spans="1:48">
      <c r="A28" t="str">
        <f t="shared" si="1"/>
        <v>AB</v>
      </c>
      <c r="B28" s="35" t="s">
        <v>66</v>
      </c>
      <c r="C28" s="11" cm="1">
        <f t="array" aca="1" ref="C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1.4001460057039089E-2</v>
      </c>
      <c r="D28" cm="1">
        <f t="array" aca="1" ref="D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1.2696446927591934E-2</v>
      </c>
      <c r="E28" cm="1">
        <f t="array" aca="1" ref="E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1.5828806821114552E-2</v>
      </c>
      <c r="F28" cm="1">
        <f t="array" aca="1" ref="F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1.2701448942089659E-2</v>
      </c>
      <c r="G28" cm="1">
        <f t="array" aca="1" ref="G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8.4860216274805483E-3</v>
      </c>
      <c r="H28" s="42" cm="1">
        <f t="array" aca="1" ref="H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1.5805237134543335E-2</v>
      </c>
      <c r="I28" s="42" cm="1">
        <f t="array" aca="1" ref="I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1.6194893974025262E-2</v>
      </c>
      <c r="J28" s="42" cm="1">
        <f t="array" aca="1" ref="J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1.8583782966085999E-2</v>
      </c>
      <c r="K28" s="42" cm="1">
        <f t="array" aca="1" ref="K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1.9637607549060913E-2</v>
      </c>
      <c r="L28" s="42" cm="1">
        <f t="array" aca="1" ref="L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2.277254806281305E-2</v>
      </c>
      <c r="M28" s="42" cm="1">
        <f t="array" aca="1" ref="M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1.9569980940185076E-2</v>
      </c>
      <c r="N28" s="42" cm="1">
        <f t="array" aca="1" ref="N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1.5438503332835992E-2</v>
      </c>
      <c r="O28" s="42" cm="1">
        <f t="array" aca="1" ref="O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1.5262415752354177E-2</v>
      </c>
      <c r="P28" s="42" cm="1">
        <f t="array" aca="1" ref="P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1.5277567190656793E-2</v>
      </c>
      <c r="Q28" s="42" cm="1">
        <f t="array" aca="1" ref="Q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1.5125912012037822E-2</v>
      </c>
      <c r="R28" s="43" cm="1">
        <f t="array" aca="1" ref="R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1.525600638190166E-2</v>
      </c>
      <c r="S28" cm="1">
        <f t="array" aca="1" ref="S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9.2822709875006199E-3</v>
      </c>
      <c r="T28" cm="1">
        <f t="array" aca="1" ref="T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1.0979912240465784E-2</v>
      </c>
      <c r="U28" cm="1">
        <f t="array" aca="1" ref="U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9.8003229482518245E-3</v>
      </c>
      <c r="V28" cm="1">
        <f t="array" aca="1" ref="V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1.0953458751950119E-2</v>
      </c>
      <c r="W28" cm="1">
        <f t="array" aca="1" ref="W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1.0983082273781131E-2</v>
      </c>
      <c r="X28" s="42" cm="1">
        <f t="array" aca="1" ref="X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1.5367550174128407E-2</v>
      </c>
      <c r="Y28" s="42" cm="1">
        <f t="array" aca="1" ref="Y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1.952484440183137E-2</v>
      </c>
      <c r="Z28" s="42" cm="1">
        <f t="array" aca="1" ref="Z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1.5926519287626683E-2</v>
      </c>
      <c r="AA28" s="11" cm="1">
        <f t="array" aca="1" ref="AA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3.7326346514387353E-3</v>
      </c>
      <c r="AB28" cm="1">
        <f t="array" aca="1" ref="AB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0</v>
      </c>
      <c r="AC28" cm="1">
        <f t="array" aca="1" ref="AC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1.9328346556466715E-3</v>
      </c>
      <c r="AD28" s="8" cm="1">
        <f t="array" aca="1" ref="AD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1.095718556880172E-2</v>
      </c>
      <c r="AE28" s="8" cm="1">
        <f t="array" aca="1" ref="AE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1.00844705110905E-2</v>
      </c>
      <c r="AF28" s="8" cm="1">
        <f t="array" aca="1" ref="AF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1.0639692595557432E-2</v>
      </c>
      <c r="AG28" s="8" cm="1">
        <f t="array" aca="1" ref="AG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1.0501684066114941E-2</v>
      </c>
      <c r="AH28" s="8" cm="1">
        <f t="array" aca="1" ref="AH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1.0683287314355343E-2</v>
      </c>
      <c r="AI28" s="8" cm="1">
        <f t="array" aca="1" ref="AI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1.1211700378907776E-2</v>
      </c>
      <c r="AJ28" s="8" cm="1">
        <f t="array" aca="1" ref="AJ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1.1438821904197215E-2</v>
      </c>
      <c r="AK28" s="8" cm="1">
        <f t="array" aca="1" ref="AK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1.1607283745182681E-2</v>
      </c>
      <c r="AL28" s="8" cm="1">
        <f t="array" aca="1" ref="AL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1.0171815442435216E-2</v>
      </c>
      <c r="AM28" s="8" cm="1">
        <f t="array" aca="1" ref="AM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1.0399815706052385E-2</v>
      </c>
      <c r="AN28" s="8" cm="1">
        <f t="array" aca="1" ref="AN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1.0190439390109468E-2</v>
      </c>
      <c r="AO28" s="8" cm="1">
        <f t="array" aca="1" ref="AO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1.2493531044011769E-2</v>
      </c>
      <c r="AP28" s="8" cm="1">
        <f t="array" aca="1" ref="AP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1.2652612455249852E-2</v>
      </c>
      <c r="AQ28" s="8" cm="1">
        <f t="array" aca="1" ref="AQ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1.3718483781205226E-2</v>
      </c>
      <c r="AR28" s="8" cm="1">
        <f t="array" aca="1" ref="AR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1.2692283779315918E-2</v>
      </c>
      <c r="AS28" s="8" cm="1">
        <f t="array" aca="1" ref="AS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1.3237366614303853E-2</v>
      </c>
      <c r="AT28" s="8" cm="1">
        <f t="array" aca="1" ref="AT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1.2529280552821927E-2</v>
      </c>
      <c r="AU28" s="8" cm="1">
        <f t="array" aca="1" ref="AU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1.3009440503102458E-2</v>
      </c>
      <c r="AV28" s="14" cm="1">
        <f t="array" aca="1" ref="AV2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1.4334574499933313E-2</v>
      </c>
    </row>
    <row r="29" spans="1:48">
      <c r="A29" t="str">
        <f t="shared" si="1"/>
        <v>AC</v>
      </c>
      <c r="B29" s="35" t="s">
        <v>67</v>
      </c>
      <c r="C29" s="11" cm="1">
        <f t="array" aca="1" ref="C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1.4840357473953297E-2</v>
      </c>
      <c r="D29" cm="1">
        <f t="array" aca="1" ref="D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1.2732414610601647E-2</v>
      </c>
      <c r="E29" cm="1">
        <f t="array" aca="1" ref="E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1.6807165190538358E-2</v>
      </c>
      <c r="F29" cm="1">
        <f t="array" aca="1" ref="F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1.2674125293878822E-2</v>
      </c>
      <c r="G29" cm="1">
        <f t="array" aca="1" ref="G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8.7239946340645861E-3</v>
      </c>
      <c r="H29" s="42" cm="1">
        <f t="array" aca="1" ref="H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1.6357310537511396E-2</v>
      </c>
      <c r="I29" s="42" cm="1">
        <f t="array" aca="1" ref="I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1.6579629298434592E-2</v>
      </c>
      <c r="J29" s="42" cm="1">
        <f t="array" aca="1" ref="J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1.9258291269290708E-2</v>
      </c>
      <c r="K29" s="42" cm="1">
        <f t="array" aca="1" ref="K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2.0355069325893635E-2</v>
      </c>
      <c r="L29" s="42" cm="1">
        <f t="array" aca="1" ref="L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2.3533073026888746E-2</v>
      </c>
      <c r="M29" s="42" cm="1">
        <f t="array" aca="1" ref="M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2.029001180894709E-2</v>
      </c>
      <c r="N29" s="42" cm="1">
        <f t="array" aca="1" ref="N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1.5869477308541925E-2</v>
      </c>
      <c r="O29" s="42" cm="1">
        <f t="array" aca="1" ref="O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1.5752930809045673E-2</v>
      </c>
      <c r="P29" s="42" cm="1">
        <f t="array" aca="1" ref="P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1.5782958050413607E-2</v>
      </c>
      <c r="Q29" s="42" cm="1">
        <f t="array" aca="1" ref="Q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1.5583774677204541E-2</v>
      </c>
      <c r="R29" s="43" cm="1">
        <f t="array" aca="1" ref="R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1.5727719191261418E-2</v>
      </c>
      <c r="S29" cm="1">
        <f t="array" aca="1" ref="S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1.0051445453035514E-2</v>
      </c>
      <c r="T29" cm="1">
        <f t="array" aca="1" ref="T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1.1409187263094587E-2</v>
      </c>
      <c r="U29" cm="1">
        <f t="array" aca="1" ref="U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1.0891014862727358E-2</v>
      </c>
      <c r="V29" cm="1">
        <f t="array" aca="1" ref="V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1.1309049749804498E-2</v>
      </c>
      <c r="W29" cm="1">
        <f t="array" aca="1" ref="W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1.1389871189816063E-2</v>
      </c>
      <c r="X29" s="42" cm="1">
        <f t="array" aca="1" ref="X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1.6198077910504153E-2</v>
      </c>
      <c r="Y29" s="42" cm="1">
        <f t="array" aca="1" ref="Y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2.0682178113946528E-2</v>
      </c>
      <c r="Z29" s="42" cm="1">
        <f t="array" aca="1" ref="Z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1.6648045196783142E-2</v>
      </c>
      <c r="AA29" s="11" cm="1">
        <f t="array" aca="1" ref="AA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5.3426650124887686E-3</v>
      </c>
      <c r="AB29" cm="1">
        <f t="array" aca="1" ref="AB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1.9328346556466715E-3</v>
      </c>
      <c r="AC29" cm="1">
        <f t="array" aca="1" ref="AC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0</v>
      </c>
      <c r="AD29" s="8" cm="1">
        <f t="array" aca="1" ref="AD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1.16332004706094E-2</v>
      </c>
      <c r="AE29" s="8" cm="1">
        <f t="array" aca="1" ref="AE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1.0594928269757466E-2</v>
      </c>
      <c r="AF29" s="8" cm="1">
        <f t="array" aca="1" ref="AF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1.1272086313909409E-2</v>
      </c>
      <c r="AG29" s="8" cm="1">
        <f t="array" aca="1" ref="AG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1.1206575519460294E-2</v>
      </c>
      <c r="AH29" s="8" cm="1">
        <f t="array" aca="1" ref="AH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1.1386057452954713E-2</v>
      </c>
      <c r="AI29" s="8" cm="1">
        <f t="array" aca="1" ref="AI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1.1747642810718923E-2</v>
      </c>
      <c r="AJ29" s="8" cm="1">
        <f t="array" aca="1" ref="AJ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1.207619634849506E-2</v>
      </c>
      <c r="AK29" s="8" cm="1">
        <f t="array" aca="1" ref="AK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1.2204300094863623E-2</v>
      </c>
      <c r="AL29" s="8" cm="1">
        <f t="array" aca="1" ref="AL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1.0764005608909078E-2</v>
      </c>
      <c r="AM29" s="8" cm="1">
        <f t="array" aca="1" ref="AM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1.1096770236255934E-2</v>
      </c>
      <c r="AN29" s="8" cm="1">
        <f t="array" aca="1" ref="AN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1.0810886163751305E-2</v>
      </c>
      <c r="AO29" s="8" cm="1">
        <f t="array" aca="1" ref="AO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1.3172464360686129E-2</v>
      </c>
      <c r="AP29" s="8" cm="1">
        <f t="array" aca="1" ref="AP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1.3365243770970396E-2</v>
      </c>
      <c r="AQ29" s="8" cm="1">
        <f t="array" aca="1" ref="AQ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1.405573244752859E-2</v>
      </c>
      <c r="AR29" s="8" cm="1">
        <f t="array" aca="1" ref="AR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1.3281606150575264E-2</v>
      </c>
      <c r="AS29" s="8" cm="1">
        <f t="array" aca="1" ref="AS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1.3811665982523536E-2</v>
      </c>
      <c r="AT29" s="8" cm="1">
        <f t="array" aca="1" ref="AT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1.3157837658237239E-2</v>
      </c>
      <c r="AU29" s="8" cm="1">
        <f t="array" aca="1" ref="AU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1.3576481071915695E-2</v>
      </c>
      <c r="AV29" s="14" cm="1">
        <f t="array" aca="1" ref="AV2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1.5013690258205339E-2</v>
      </c>
    </row>
    <row r="30" spans="1:48">
      <c r="A30" t="str">
        <f t="shared" si="1"/>
        <v>AD</v>
      </c>
      <c r="B30" s="11" t="s">
        <v>68</v>
      </c>
      <c r="C30" s="11" cm="1">
        <f t="array" aca="1" ref="C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1.3407641094914291E-2</v>
      </c>
      <c r="D30" cm="1">
        <f t="array" aca="1" ref="D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1.3992784610392439E-2</v>
      </c>
      <c r="E30" cm="1">
        <f t="array" aca="1" ref="E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1.4678137266801764E-2</v>
      </c>
      <c r="F30" cm="1">
        <f t="array" aca="1" ref="F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1.4132816013694626E-2</v>
      </c>
      <c r="G30" cm="1">
        <f t="array" aca="1" ref="G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1.2594672920305193E-2</v>
      </c>
      <c r="H30" cm="1">
        <f t="array" aca="1" ref="H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1.5272781938776969E-2</v>
      </c>
      <c r="I30" cm="1">
        <f t="array" aca="1" ref="I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1.2203669362151859E-2</v>
      </c>
      <c r="J30" cm="1">
        <f t="array" aca="1" ref="J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1.3215710964564495E-2</v>
      </c>
      <c r="K30" cm="1">
        <f t="array" aca="1" ref="K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1.4231893378345302E-2</v>
      </c>
      <c r="L30" cm="1">
        <f t="array" aca="1" ref="L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1.7384579187156111E-2</v>
      </c>
      <c r="M30" cm="1">
        <f t="array" aca="1" ref="M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1.4130886182926315E-2</v>
      </c>
      <c r="N30" cm="1">
        <f t="array" aca="1" ref="N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1.139577116152176E-2</v>
      </c>
      <c r="O30" cm="1">
        <f t="array" aca="1" ref="O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1.111228245285875E-2</v>
      </c>
      <c r="P30" cm="1">
        <f t="array" aca="1" ref="P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1.1216821646564033E-2</v>
      </c>
      <c r="Q30" cm="1">
        <f t="array" aca="1" ref="Q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1.147832741435509E-2</v>
      </c>
      <c r="R30" s="1" cm="1">
        <f t="array" aca="1" ref="R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1.14345476947906E-2</v>
      </c>
      <c r="S30" cm="1">
        <f t="array" aca="1" ref="S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1.370125891978013E-2</v>
      </c>
      <c r="T30" cm="1">
        <f t="array" aca="1" ref="T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1.6144578435517736E-2</v>
      </c>
      <c r="U30" cm="1">
        <f t="array" aca="1" ref="U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1.2839564382648813E-2</v>
      </c>
      <c r="V30" cm="1">
        <f t="array" aca="1" ref="V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1.6203217997406313E-2</v>
      </c>
      <c r="W30" cm="1">
        <f t="array" aca="1" ref="W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1.6118986892801477E-2</v>
      </c>
      <c r="X30" s="60" cm="1">
        <f t="array" aca="1" ref="X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1.3803847050021221E-2</v>
      </c>
      <c r="Y30" s="60" cm="1">
        <f t="array" aca="1" ref="Y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1.8831771847636434E-2</v>
      </c>
      <c r="Z30" s="60" cm="1">
        <f t="array" aca="1" ref="Z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1.1231292914164158E-2</v>
      </c>
      <c r="AA30" s="11" cm="1">
        <f t="array" aca="1" ref="AA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9.8501225289592178E-3</v>
      </c>
      <c r="AB30" cm="1">
        <f t="array" aca="1" ref="AB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1.095718556880172E-2</v>
      </c>
      <c r="AC30" cm="1">
        <f t="array" aca="1" ref="AC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1.16332004706094E-2</v>
      </c>
      <c r="AD30" s="15"/>
      <c r="AE30" s="15" cm="1">
        <f t="array" aca="1" ref="AE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2.3580275966778507E-3</v>
      </c>
      <c r="AF30" s="15" cm="1">
        <f t="array" aca="1" ref="AF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1.1615478339819655E-3</v>
      </c>
      <c r="AG30" s="15" cm="1">
        <f t="array" aca="1" ref="AG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1.0557972777838034E-3</v>
      </c>
      <c r="AH30" s="15" cm="1">
        <f t="array" aca="1" ref="AH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9.7126367108435582E-4</v>
      </c>
      <c r="AI30" s="15" cm="1">
        <f t="array" aca="1" ref="AI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2.192064912821427E-3</v>
      </c>
      <c r="AJ30" s="15" cm="1">
        <f t="array" aca="1" ref="AJ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2.688653697641616E-3</v>
      </c>
      <c r="AK30" s="15" cm="1">
        <f t="array" aca="1" ref="AK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3.5672603723135247E-3</v>
      </c>
      <c r="AL30" s="15" cm="1">
        <f t="array" aca="1" ref="AL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2.4397384478560941E-3</v>
      </c>
      <c r="AM30" s="15" cm="1">
        <f t="array" aca="1" ref="AM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2.4393999829699191E-3</v>
      </c>
      <c r="AN30" s="15" cm="1">
        <f t="array" aca="1" ref="AN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2.4219298999387708E-3</v>
      </c>
      <c r="AO30" s="15" cm="1">
        <f t="array" aca="1" ref="AO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3.7368430053745477E-3</v>
      </c>
      <c r="AP30" s="15" cm="1">
        <f t="array" aca="1" ref="AP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3.7256972084702784E-3</v>
      </c>
      <c r="AQ30" s="15" cm="1">
        <f t="array" aca="1" ref="AQ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7.6449666789869626E-3</v>
      </c>
      <c r="AR30" s="15" cm="1">
        <f t="array" aca="1" ref="AR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6.4499012821398315E-3</v>
      </c>
      <c r="AS30" s="15" cm="1">
        <f t="array" aca="1" ref="AS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7.106867092697677E-3</v>
      </c>
      <c r="AT30" s="15" cm="1">
        <f t="array" aca="1" ref="AT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6.9988512295756367E-3</v>
      </c>
      <c r="AU30" s="15" cm="1">
        <f t="array" aca="1" ref="AU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7.4157962305717601E-3</v>
      </c>
      <c r="AV30" s="36" cm="1">
        <f t="array" aca="1" ref="AV3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8.9146083874667645E-3</v>
      </c>
    </row>
    <row r="31" spans="1:48">
      <c r="A31" t="str">
        <f t="shared" si="1"/>
        <v>AE</v>
      </c>
      <c r="B31" s="11" t="s">
        <v>70</v>
      </c>
      <c r="C31" s="11" cm="1">
        <f t="array" aca="1" ref="C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1.3018297332594882E-2</v>
      </c>
      <c r="D31" cm="1">
        <f t="array" aca="1" ref="D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1.3212231153632995E-2</v>
      </c>
      <c r="E31" cm="1">
        <f t="array" aca="1" ref="E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1.4372376853232574E-2</v>
      </c>
      <c r="F31" cm="1">
        <f t="array" aca="1" ref="F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1.3304522675701612E-2</v>
      </c>
      <c r="G31" cm="1">
        <f t="array" aca="1" ref="G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1.1679538020806651E-2</v>
      </c>
      <c r="H31" cm="1">
        <f t="array" aca="1" ref="H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1.4830775039173594E-2</v>
      </c>
      <c r="I31" cm="1">
        <f t="array" aca="1" ref="I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1.200776472294671E-2</v>
      </c>
      <c r="J31" cm="1">
        <f t="array" aca="1" ref="J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1.3511890643517915E-2</v>
      </c>
      <c r="K31" cm="1">
        <f t="array" aca="1" ref="K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1.4580983242699323E-2</v>
      </c>
      <c r="L31" cm="1">
        <f t="array" aca="1" ref="L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1.7825358151154082E-2</v>
      </c>
      <c r="M31" cm="1">
        <f t="array" aca="1" ref="M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1.4465549535171906E-2</v>
      </c>
      <c r="N31" cm="1">
        <f t="array" aca="1" ref="N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1.1275835608292054E-2</v>
      </c>
      <c r="O31" cm="1">
        <f t="array" aca="1" ref="O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1.1088017759788892E-2</v>
      </c>
      <c r="P31" cm="1">
        <f t="array" aca="1" ref="P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1.1128494206088305E-2</v>
      </c>
      <c r="Q31" cm="1">
        <f t="array" aca="1" ref="Q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1.1352260720459879E-2</v>
      </c>
      <c r="R31" s="1" cm="1">
        <f t="array" aca="1" ref="R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1.1267778335225185E-2</v>
      </c>
      <c r="S31" cm="1">
        <f t="array" aca="1" ref="S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1.295828150113874E-2</v>
      </c>
      <c r="T31" cm="1">
        <f t="array" aca="1" ref="T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1.5464119993365779E-2</v>
      </c>
      <c r="U31" cm="1">
        <f t="array" aca="1" ref="U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1.2165003342692365E-2</v>
      </c>
      <c r="V31" cm="1">
        <f t="array" aca="1" ref="V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1.5472244879692506E-2</v>
      </c>
      <c r="W31" cm="1">
        <f t="array" aca="1" ref="W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1.5420805235956358E-2</v>
      </c>
      <c r="X31" s="60" cm="1">
        <f t="array" aca="1" ref="X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1.3581349915421786E-2</v>
      </c>
      <c r="Y31" s="60" cm="1">
        <f t="array" aca="1" ref="Y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1.8747904920208142E-2</v>
      </c>
      <c r="Z31" s="60" cm="1">
        <f t="array" aca="1" ref="Z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1.119550969556413E-2</v>
      </c>
      <c r="AA31" s="11" cm="1">
        <f t="array" aca="1" ref="AA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9.2031808696205076E-3</v>
      </c>
      <c r="AB31" cm="1">
        <f t="array" aca="1" ref="AB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1.00844705110905E-2</v>
      </c>
      <c r="AC31" cm="1">
        <f t="array" aca="1" ref="AC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1.0594928269757466E-2</v>
      </c>
      <c r="AD31" s="15" cm="1">
        <f t="array" aca="1" ref="AD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2.3580275966778507E-3</v>
      </c>
      <c r="AE31" s="15"/>
      <c r="AF31" s="15" cm="1">
        <f t="array" aca="1" ref="AF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1.3841626980660793E-3</v>
      </c>
      <c r="AG31" s="15" cm="1">
        <f t="array" aca="1" ref="AG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2.4111560054412809E-3</v>
      </c>
      <c r="AH31" s="15" cm="1">
        <f t="array" aca="1" ref="AH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2.2941471146985539E-3</v>
      </c>
      <c r="AI31" s="15" cm="1">
        <f t="array" aca="1" ref="AI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2.7200309672086027E-3</v>
      </c>
      <c r="AJ31" s="15" cm="1">
        <f t="array" aca="1" ref="AJ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3.1790472568460778E-3</v>
      </c>
      <c r="AK31" s="15" cm="1">
        <f t="array" aca="1" ref="AK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3.6805742342079341E-3</v>
      </c>
      <c r="AL31" s="15" cm="1">
        <f t="array" aca="1" ref="AL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2.6438424621907037E-3</v>
      </c>
      <c r="AM31" s="15" cm="1">
        <f t="array" aca="1" ref="AM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3.0760465199835144E-3</v>
      </c>
      <c r="AN31" s="15" cm="1">
        <f t="array" aca="1" ref="AN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2.7386334617725623E-3</v>
      </c>
      <c r="AO31" s="15" cm="1">
        <f t="array" aca="1" ref="AO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4.4111582062525048E-3</v>
      </c>
      <c r="AP31" s="15" cm="1">
        <f t="array" aca="1" ref="AP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4.5509099288220415E-3</v>
      </c>
      <c r="AQ31" s="15" cm="1">
        <f t="array" aca="1" ref="AQ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7.1955816584973221E-3</v>
      </c>
      <c r="AR31" s="15" cm="1">
        <f t="array" aca="1" ref="AR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6.3385690699547933E-3</v>
      </c>
      <c r="AS31" s="15" cm="1">
        <f t="array" aca="1" ref="AS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6.771743317443478E-3</v>
      </c>
      <c r="AT31" s="15" cm="1">
        <f t="array" aca="1" ref="AT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6.6347148095516149E-3</v>
      </c>
      <c r="AU31" s="15" cm="1">
        <f t="array" aca="1" ref="AU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7.3106305061910026E-3</v>
      </c>
      <c r="AV31" s="36" cm="1">
        <f t="array" aca="1" ref="AV3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8.6733091698454005E-3</v>
      </c>
    </row>
    <row r="32" spans="1:48">
      <c r="A32" t="str">
        <f t="shared" si="1"/>
        <v>AF</v>
      </c>
      <c r="B32" s="11" t="s">
        <v>72</v>
      </c>
      <c r="C32" s="11" cm="1">
        <f t="array" aca="1" ref="C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1.3229236901247341E-2</v>
      </c>
      <c r="D32" cm="1">
        <f t="array" aca="1" ref="D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1.37627531893147E-2</v>
      </c>
      <c r="E32" cm="1">
        <f t="array" aca="1" ref="E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1.4508195650083778E-2</v>
      </c>
      <c r="F32" cm="1">
        <f t="array" aca="1" ref="F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1.3881248655153415E-2</v>
      </c>
      <c r="G32" cm="1">
        <f t="array" aca="1" ref="G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1.2218857837272975E-2</v>
      </c>
      <c r="H32" cm="1">
        <f t="array" aca="1" ref="H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1.5097007775425499E-2</v>
      </c>
      <c r="I32" cm="1">
        <f t="array" aca="1" ref="I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1.2110272497219614E-2</v>
      </c>
      <c r="J32" cm="1">
        <f t="array" aca="1" ref="J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1.3247455155626447E-2</v>
      </c>
      <c r="K32" cm="1">
        <f t="array" aca="1" ref="K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1.4274296460628767E-2</v>
      </c>
      <c r="L32" cm="1">
        <f t="array" aca="1" ref="L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1.7451897637413602E-2</v>
      </c>
      <c r="M32" cm="1">
        <f t="array" aca="1" ref="M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1.4166890103768471E-2</v>
      </c>
      <c r="N32" cm="1">
        <f t="array" aca="1" ref="N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1.1324434851728628E-2</v>
      </c>
      <c r="O32" cm="1">
        <f t="array" aca="1" ref="O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1.1083699604159752E-2</v>
      </c>
      <c r="P32" cm="1">
        <f t="array" aca="1" ref="P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1.1144339917469413E-2</v>
      </c>
      <c r="Q32" cm="1">
        <f t="array" aca="1" ref="Q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1.1407701269969379E-2</v>
      </c>
      <c r="R32" s="1" cm="1">
        <f t="array" aca="1" ref="R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1.1330740057523343E-2</v>
      </c>
      <c r="S32" cm="1">
        <f t="array" aca="1" ref="S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1.3290013869061175E-2</v>
      </c>
      <c r="T32" cm="1">
        <f t="array" aca="1" ref="T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1.5778546281087404E-2</v>
      </c>
      <c r="U32" cm="1">
        <f t="array" aca="1" ref="U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1.2461145964021134E-2</v>
      </c>
      <c r="V32" cm="1">
        <f t="array" aca="1" ref="V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1.5818428678836496E-2</v>
      </c>
      <c r="W32" cm="1">
        <f t="array" aca="1" ref="W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1.5744595036669837E-2</v>
      </c>
      <c r="X32" s="60" cm="1">
        <f t="array" aca="1" ref="X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1.3697118513131917E-2</v>
      </c>
      <c r="Y32" s="60" cm="1">
        <f t="array" aca="1" ref="Y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1.8762783726401635E-2</v>
      </c>
      <c r="Z32" s="60" cm="1">
        <f t="array" aca="1" ref="Z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1.112573885305217E-2</v>
      </c>
      <c r="AA32" s="11" cm="1">
        <f t="array" aca="1" ref="AA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9.5555533847512097E-3</v>
      </c>
      <c r="AB32" cm="1">
        <f t="array" aca="1" ref="AB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1.0639692595557432E-2</v>
      </c>
      <c r="AC32" cm="1">
        <f t="array" aca="1" ref="AC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1.1272086313909409E-2</v>
      </c>
      <c r="AD32" s="15" cm="1">
        <f t="array" aca="1" ref="AD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1.1615478339819655E-3</v>
      </c>
      <c r="AE32" s="15" cm="1">
        <f t="array" aca="1" ref="AE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1.3841626980660793E-3</v>
      </c>
      <c r="AF32" s="15"/>
      <c r="AG32" s="15" cm="1">
        <f t="array" aca="1" ref="AG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1.2382141514312964E-3</v>
      </c>
      <c r="AH32" s="15" cm="1">
        <f t="array" aca="1" ref="AH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1.301424854187008E-3</v>
      </c>
      <c r="AI32" s="15" cm="1">
        <f t="array" aca="1" ref="AI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2.1150086152835943E-3</v>
      </c>
      <c r="AJ32" s="15" cm="1">
        <f t="array" aca="1" ref="AJ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2.7034013963325408E-3</v>
      </c>
      <c r="AK32" s="15" cm="1">
        <f t="array" aca="1" ref="AK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3.469859863430898E-3</v>
      </c>
      <c r="AL32" s="15" cm="1">
        <f t="array" aca="1" ref="AL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2.1319969091986224E-3</v>
      </c>
      <c r="AM32" s="15" cm="1">
        <f t="array" aca="1" ref="AM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2.4021625951658036E-3</v>
      </c>
      <c r="AN32" s="15" cm="1">
        <f t="array" aca="1" ref="AN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2.1738869027858806E-3</v>
      </c>
      <c r="AO32" s="15" cm="1">
        <f t="array" aca="1" ref="AO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3.9444974427312127E-3</v>
      </c>
      <c r="AP32" s="15" cm="1">
        <f t="array" aca="1" ref="AP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3.9885958301994207E-3</v>
      </c>
      <c r="AQ32" s="15" cm="1">
        <f t="array" aca="1" ref="AQ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7.4181300233628657E-3</v>
      </c>
      <c r="AR32" s="15" cm="1">
        <f t="array" aca="1" ref="AR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6.2456232296493712E-3</v>
      </c>
      <c r="AS32" s="15" cm="1">
        <f t="array" aca="1" ref="AS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6.7971246712109886E-3</v>
      </c>
      <c r="AT32" s="15" cm="1">
        <f t="array" aca="1" ref="AT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6.7243178384776888E-3</v>
      </c>
      <c r="AU32" s="15" cm="1">
        <f t="array" aca="1" ref="AU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7.2245518071277865E-3</v>
      </c>
      <c r="AV32" s="36" cm="1">
        <f t="array" aca="1" ref="AV3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8.5808460277611819E-3</v>
      </c>
    </row>
    <row r="33" spans="1:48">
      <c r="A33" t="str">
        <f t="shared" si="1"/>
        <v>AG</v>
      </c>
      <c r="B33" s="11" t="s">
        <v>74</v>
      </c>
      <c r="C33" s="11" cm="1">
        <f t="array" aca="1" ref="C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1.3558982839171388E-2</v>
      </c>
      <c r="D33" cm="1">
        <f t="array" aca="1" ref="D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1.4140315454229764E-2</v>
      </c>
      <c r="E33" cm="1">
        <f t="array" aca="1" ref="E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1.4835847158262356E-2</v>
      </c>
      <c r="F33" cm="1">
        <f t="array" aca="1" ref="F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1.4261800330143843E-2</v>
      </c>
      <c r="G33" cm="1">
        <f t="array" aca="1" ref="G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1.2275045028509422E-2</v>
      </c>
      <c r="H33" cm="1">
        <f t="array" aca="1" ref="H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1.5315669125953182E-2</v>
      </c>
      <c r="I33" cm="1">
        <f t="array" aca="1" ref="I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1.2537953476855841E-2</v>
      </c>
      <c r="J33" cm="1">
        <f t="array" aca="1" ref="J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1.3372878120984579E-2</v>
      </c>
      <c r="K33" cm="1">
        <f t="array" aca="1" ref="K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1.4344077538332958E-2</v>
      </c>
      <c r="L33" cm="1">
        <f t="array" aca="1" ref="L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1.7433458618174035E-2</v>
      </c>
      <c r="M33" cm="1">
        <f t="array" aca="1" ref="M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1.4266495332995536E-2</v>
      </c>
      <c r="N33" cm="1">
        <f t="array" aca="1" ref="N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1.1669432891462371E-2</v>
      </c>
      <c r="O33" cm="1">
        <f t="array" aca="1" ref="O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1.1395632326313583E-2</v>
      </c>
      <c r="P33" cm="1">
        <f t="array" aca="1" ref="P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1.1481987174290009E-2</v>
      </c>
      <c r="Q33" cm="1">
        <f t="array" aca="1" ref="Q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1.1750770189329771E-2</v>
      </c>
      <c r="R33" s="1" cm="1">
        <f t="array" aca="1" ref="R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1.1713334389947592E-2</v>
      </c>
      <c r="S33" cm="1">
        <f t="array" aca="1" ref="S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1.3143225062253922E-2</v>
      </c>
      <c r="T33" cm="1">
        <f t="array" aca="1" ref="T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1.5511321600022039E-2</v>
      </c>
      <c r="U33" cm="1">
        <f t="array" aca="1" ref="U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1.2458470327913956E-2</v>
      </c>
      <c r="V33" cm="1">
        <f t="array" aca="1" ref="V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1.5571587902206464E-2</v>
      </c>
      <c r="W33" cm="1">
        <f t="array" aca="1" ref="W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1.5483424552437073E-2</v>
      </c>
      <c r="X33" s="60" cm="1">
        <f t="array" aca="1" ref="X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1.3967893205881994E-2</v>
      </c>
      <c r="Y33" s="60" cm="1">
        <f t="array" aca="1" ref="Y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1.9012805005352729E-2</v>
      </c>
      <c r="Z33" s="60" cm="1">
        <f t="array" aca="1" ref="Z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1.1445151221836081E-2</v>
      </c>
      <c r="AA33" s="11" cm="1">
        <f t="array" aca="1" ref="AA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9.3959230754360433E-3</v>
      </c>
      <c r="AB33" cm="1">
        <f t="array" aca="1" ref="AB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1.0501684066114941E-2</v>
      </c>
      <c r="AC33" cm="1">
        <f t="array" aca="1" ref="AC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1.1206575519460294E-2</v>
      </c>
      <c r="AD33" s="15" cm="1">
        <f t="array" aca="1" ref="AD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1.0557972777838034E-3</v>
      </c>
      <c r="AE33" s="15" cm="1">
        <f t="array" aca="1" ref="AE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2.4111560054412809E-3</v>
      </c>
      <c r="AF33" s="15" cm="1">
        <f t="array" aca="1" ref="AF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1.2382141514312964E-3</v>
      </c>
      <c r="AG33" s="15"/>
      <c r="AH33" s="15" cm="1">
        <f t="array" aca="1" ref="AH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1.1514099281934459E-3</v>
      </c>
      <c r="AI33" s="15" cm="1">
        <f t="array" aca="1" ref="AI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2.404739623201074E-3</v>
      </c>
      <c r="AJ33" s="15" cm="1">
        <f t="array" aca="1" ref="AJ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3.2390855596737883E-3</v>
      </c>
      <c r="AK33" s="15" cm="1">
        <f t="array" aca="1" ref="AK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4.0742813069672727E-3</v>
      </c>
      <c r="AL33" s="15" cm="1">
        <f t="array" aca="1" ref="AL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1.9893198308088499E-3</v>
      </c>
      <c r="AM33" s="15" cm="1">
        <f t="array" aca="1" ref="AM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2.1240748381734934E-3</v>
      </c>
      <c r="AN33" s="15" cm="1">
        <f t="array" aca="1" ref="AN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1.9415985697788906E-3</v>
      </c>
      <c r="AO33" s="15" cm="1">
        <f t="array" aca="1" ref="AO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4.4224273031795531E-3</v>
      </c>
      <c r="AP33" s="15" cm="1">
        <f t="array" aca="1" ref="AP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4.4154657651513272E-3</v>
      </c>
      <c r="AQ33" s="15" cm="1">
        <f t="array" aca="1" ref="AQ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8.0558644655533748E-3</v>
      </c>
      <c r="AR33" s="15" cm="1">
        <f t="array" aca="1" ref="AR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6.5719669795734903E-3</v>
      </c>
      <c r="AS33" s="15" cm="1">
        <f t="array" aca="1" ref="AS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7.2757276519087215E-3</v>
      </c>
      <c r="AT33" s="15" cm="1">
        <f t="array" aca="1" ref="AT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7.1387148207945929E-3</v>
      </c>
      <c r="AU33" s="15" cm="1">
        <f t="array" aca="1" ref="AU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7.5345664313500203E-3</v>
      </c>
      <c r="AV33" s="36" cm="1">
        <f t="array" aca="1" ref="AV3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8.9571389195274905E-3</v>
      </c>
    </row>
    <row r="34" spans="1:48">
      <c r="A34" t="str">
        <f t="shared" si="1"/>
        <v>AH</v>
      </c>
      <c r="B34" s="11" t="s">
        <v>76</v>
      </c>
      <c r="C34" s="11" cm="1">
        <f t="array" aca="1" ref="C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1.3339545071014767E-2</v>
      </c>
      <c r="D34" cm="1">
        <f t="array" aca="1" ref="D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1.4032570090494039E-2</v>
      </c>
      <c r="E34" cm="1">
        <f t="array" aca="1" ref="E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1.4559813178214583E-2</v>
      </c>
      <c r="F34" cm="1">
        <f t="array" aca="1" ref="F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1.4164181544738381E-2</v>
      </c>
      <c r="G34" cm="1">
        <f t="array" aca="1" ref="G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1.2311488030301961E-2</v>
      </c>
      <c r="H34" cm="1">
        <f t="array" aca="1" ref="H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1.5259280290473017E-2</v>
      </c>
      <c r="I34" cm="1">
        <f t="array" aca="1" ref="I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1.2423307690655805E-2</v>
      </c>
      <c r="J34" cm="1">
        <f t="array" aca="1" ref="J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1.3325959659617937E-2</v>
      </c>
      <c r="K34" cm="1">
        <f t="array" aca="1" ref="K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1.4322137373066346E-2</v>
      </c>
      <c r="L34" cm="1">
        <f t="array" aca="1" ref="L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1.743901735905188E-2</v>
      </c>
      <c r="M34" cm="1">
        <f t="array" aca="1" ref="M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1.4222432416349061E-2</v>
      </c>
      <c r="N34" cm="1">
        <f t="array" aca="1" ref="N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1.1581732224030122E-2</v>
      </c>
      <c r="O34" cm="1">
        <f t="array" aca="1" ref="O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1.1259704063298731E-2</v>
      </c>
      <c r="P34" cm="1">
        <f t="array" aca="1" ref="P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1.1363568997274143E-2</v>
      </c>
      <c r="Q34" cm="1">
        <f t="array" aca="1" ref="Q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1.1620885028976052E-2</v>
      </c>
      <c r="R34" s="1" cm="1">
        <f t="array" aca="1" ref="R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1.1578089268537352E-2</v>
      </c>
      <c r="S34" cm="1">
        <f t="array" aca="1" ref="S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1.3225242692378188E-2</v>
      </c>
      <c r="T34" cm="1">
        <f t="array" aca="1" ref="T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1.5663578012659142E-2</v>
      </c>
      <c r="U34" cm="1">
        <f t="array" aca="1" ref="U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1.2365269189411016E-2</v>
      </c>
      <c r="V34" cm="1">
        <f t="array" aca="1" ref="V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1.5725769491739833E-2</v>
      </c>
      <c r="W34" cm="1">
        <f t="array" aca="1" ref="W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1.5638030346472671E-2</v>
      </c>
      <c r="X34" s="60" cm="1">
        <f t="array" aca="1" ref="X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1.3553639661087472E-2</v>
      </c>
      <c r="Y34" s="60" cm="1">
        <f t="array" aca="1" ref="Y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1.880883674151845E-2</v>
      </c>
      <c r="Z34" s="60" cm="1">
        <f t="array" aca="1" ref="Z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1.1348328842897536E-2</v>
      </c>
      <c r="AA34" s="11" cm="1">
        <f t="array" aca="1" ref="AA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9.5559330597471681E-3</v>
      </c>
      <c r="AB34" cm="1">
        <f t="array" aca="1" ref="AB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1.0683287314355343E-2</v>
      </c>
      <c r="AC34" cm="1">
        <f t="array" aca="1" ref="AC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1.1386057452954713E-2</v>
      </c>
      <c r="AD34" s="15" cm="1">
        <f t="array" aca="1" ref="AD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9.7126367108435582E-4</v>
      </c>
      <c r="AE34" s="15" cm="1">
        <f t="array" aca="1" ref="AE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2.2941471146985539E-3</v>
      </c>
      <c r="AF34" s="15" cm="1">
        <f t="array" aca="1" ref="AF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1.301424854187008E-3</v>
      </c>
      <c r="AG34" s="15" cm="1">
        <f t="array" aca="1" ref="AG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1.1514099281934459E-3</v>
      </c>
      <c r="AH34" s="15"/>
      <c r="AI34" s="15" cm="1">
        <f t="array" aca="1" ref="AI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2.2437073912428209E-3</v>
      </c>
      <c r="AJ34" s="15" cm="1">
        <f t="array" aca="1" ref="AJ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2.83603146927707E-3</v>
      </c>
      <c r="AK34" s="15" cm="1">
        <f t="array" aca="1" ref="AK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3.3838005712235383E-3</v>
      </c>
      <c r="AL34" s="15" cm="1">
        <f t="array" aca="1" ref="AL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2.3195990757968227E-3</v>
      </c>
      <c r="AM34" s="15" cm="1">
        <f t="array" aca="1" ref="AM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2.2729606162870454E-3</v>
      </c>
      <c r="AN34" s="15" cm="1">
        <f t="array" aca="1" ref="AN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2.3581588830502535E-3</v>
      </c>
      <c r="AO34" s="15" cm="1">
        <f t="array" aca="1" ref="AO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3.9775683605013908E-3</v>
      </c>
      <c r="AP34" s="15" cm="1">
        <f t="array" aca="1" ref="AP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3.8773997297994406E-3</v>
      </c>
      <c r="AQ34" s="15" cm="1">
        <f t="array" aca="1" ref="AQ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7.4265678895941174E-3</v>
      </c>
      <c r="AR34" s="15" cm="1">
        <f t="array" aca="1" ref="AR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6.2176138579986186E-3</v>
      </c>
      <c r="AS34" s="15" cm="1">
        <f t="array" aca="1" ref="AS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6.8362754659716408E-3</v>
      </c>
      <c r="AT34" s="15" cm="1">
        <f t="array" aca="1" ref="AT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6.810810802932863E-3</v>
      </c>
      <c r="AU34" s="15" cm="1">
        <f t="array" aca="1" ref="AU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7.2179046606729632E-3</v>
      </c>
      <c r="AV34" s="36" cm="1">
        <f t="array" aca="1" ref="AV3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8.7229856215931233E-3</v>
      </c>
    </row>
    <row r="35" spans="1:48">
      <c r="A35" t="str">
        <f t="shared" si="1"/>
        <v>AI</v>
      </c>
      <c r="B35" s="11" t="s">
        <v>78</v>
      </c>
      <c r="C35" s="11" cm="1">
        <f t="array" aca="1" ref="C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1.3942153382926703E-2</v>
      </c>
      <c r="D35" cm="1">
        <f t="array" aca="1" ref="D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1.448899485058309E-2</v>
      </c>
      <c r="E35" cm="1">
        <f t="array" aca="1" ref="E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1.5223200849907101E-2</v>
      </c>
      <c r="F35" cm="1">
        <f t="array" aca="1" ref="F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1.4606180972923309E-2</v>
      </c>
      <c r="G35" cm="1">
        <f t="array" aca="1" ref="G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1.3176099852851585E-2</v>
      </c>
      <c r="H35" cm="1">
        <f t="array" aca="1" ref="H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1.6272426346867552E-2</v>
      </c>
      <c r="I35" cm="1">
        <f t="array" aca="1" ref="I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1.2764887252189347E-2</v>
      </c>
      <c r="J35" cm="1">
        <f t="array" aca="1" ref="J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1.3761927849399948E-2</v>
      </c>
      <c r="K35" cm="1">
        <f t="array" aca="1" ref="K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1.4791583843437898E-2</v>
      </c>
      <c r="L35" cm="1">
        <f t="array" aca="1" ref="L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1.7876135416776875E-2</v>
      </c>
      <c r="M35" cm="1">
        <f t="array" aca="1" ref="M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1.4644804336214933E-2</v>
      </c>
      <c r="N35" cm="1">
        <f t="array" aca="1" ref="N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1.195987132104054E-2</v>
      </c>
      <c r="O35" cm="1">
        <f t="array" aca="1" ref="O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1.1720000214118682E-2</v>
      </c>
      <c r="P35" cm="1">
        <f t="array" aca="1" ref="P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1.1830102194794785E-2</v>
      </c>
      <c r="Q35" cm="1">
        <f t="array" aca="1" ref="Q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1.2035431602216371E-2</v>
      </c>
      <c r="R35" s="1" cm="1">
        <f t="array" aca="1" ref="R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1.1978612345201181E-2</v>
      </c>
      <c r="S35" cm="1">
        <f t="array" aca="1" ref="S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1.4219265027296568E-2</v>
      </c>
      <c r="T35" cm="1">
        <f t="array" aca="1" ref="T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1.6642338846711048E-2</v>
      </c>
      <c r="U35" cm="1">
        <f t="array" aca="1" ref="U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1.3373494643250718E-2</v>
      </c>
      <c r="V35" cm="1">
        <f t="array" aca="1" ref="V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1.6679508226530991E-2</v>
      </c>
      <c r="W35" cm="1">
        <f t="array" aca="1" ref="W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1.6611502300473566E-2</v>
      </c>
      <c r="X35" s="60" cm="1">
        <f t="array" aca="1" ref="X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1.3961831045789781E-2</v>
      </c>
      <c r="Y35" s="60" cm="1">
        <f t="array" aca="1" ref="Y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1.950561991047468E-2</v>
      </c>
      <c r="Z35" s="60" cm="1">
        <f t="array" aca="1" ref="Z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1.1491889238653812E-2</v>
      </c>
      <c r="AA35" s="11" cm="1">
        <f t="array" aca="1" ref="AA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1.0225726080609138E-2</v>
      </c>
      <c r="AB35" cm="1">
        <f t="array" aca="1" ref="AB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1.1211700378907776E-2</v>
      </c>
      <c r="AC35" cm="1">
        <f t="array" aca="1" ref="AC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1.1747642810718923E-2</v>
      </c>
      <c r="AD35" s="15" cm="1">
        <f t="array" aca="1" ref="AD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2.192064912821427E-3</v>
      </c>
      <c r="AE35" s="15" cm="1">
        <f t="array" aca="1" ref="AE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2.7200309672086027E-3</v>
      </c>
      <c r="AF35" s="15" cm="1">
        <f t="array" aca="1" ref="AF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2.1150086152835943E-3</v>
      </c>
      <c r="AG35" s="15" cm="1">
        <f t="array" aca="1" ref="AG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2.404739623201074E-3</v>
      </c>
      <c r="AH35" s="15" cm="1">
        <f t="array" aca="1" ref="AH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2.2437073912428209E-3</v>
      </c>
      <c r="AI35" s="15"/>
      <c r="AJ35" s="15" cm="1">
        <f t="array" aca="1" ref="AJ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2.8888484540988304E-3</v>
      </c>
      <c r="AK35" s="15" cm="1">
        <f t="array" aca="1" ref="AK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3.6024810044273537E-3</v>
      </c>
      <c r="AL35" s="15" cm="1">
        <f t="array" aca="1" ref="AL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2.4174572647275472E-3</v>
      </c>
      <c r="AM35" s="15" cm="1">
        <f t="array" aca="1" ref="AM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2.5061164067254936E-3</v>
      </c>
      <c r="AN35" s="15" cm="1">
        <f t="array" aca="1" ref="AN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2.451538944506938E-3</v>
      </c>
      <c r="AO35" s="15" cm="1">
        <f t="array" aca="1" ref="AO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4.1292601715419743E-3</v>
      </c>
      <c r="AP35" s="15" cm="1">
        <f t="array" aca="1" ref="AP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4.1305487527320542E-3</v>
      </c>
      <c r="AQ35" s="15" cm="1">
        <f t="array" aca="1" ref="AQ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6.9318562073588455E-3</v>
      </c>
      <c r="AR35" s="15" cm="1">
        <f t="array" aca="1" ref="AR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5.9650748487281718E-3</v>
      </c>
      <c r="AS35" s="15" cm="1">
        <f t="array" aca="1" ref="AS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6.5844243053868349E-3</v>
      </c>
      <c r="AT35" s="15" cm="1">
        <f t="array" aca="1" ref="AT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6.7705781590282343E-3</v>
      </c>
      <c r="AU35" s="15" cm="1">
        <f t="array" aca="1" ref="AU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6.8632241729696779E-3</v>
      </c>
      <c r="AV35" s="36" cm="1">
        <f t="array" aca="1" ref="AV3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8.3575787987995032E-3</v>
      </c>
    </row>
    <row r="36" spans="1:48">
      <c r="A36" t="str">
        <f t="shared" si="1"/>
        <v>AJ</v>
      </c>
      <c r="B36" s="11" t="s">
        <v>80</v>
      </c>
      <c r="C36" s="11" cm="1">
        <f t="array" aca="1" ref="C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1.2514830826251681E-2</v>
      </c>
      <c r="D36" cm="1">
        <f t="array" aca="1" ref="D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1.3414723133933241E-2</v>
      </c>
      <c r="E36" cm="1">
        <f t="array" aca="1" ref="E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1.3843443732178032E-2</v>
      </c>
      <c r="F36" cm="1">
        <f t="array" aca="1" ref="F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1.3560543156104337E-2</v>
      </c>
      <c r="G36" cm="1">
        <f t="array" aca="1" ref="G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1.2602862324810761E-2</v>
      </c>
      <c r="H36" cm="1">
        <f t="array" aca="1" ref="H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1.4686915906085243E-2</v>
      </c>
      <c r="I36" cm="1">
        <f t="array" aca="1" ref="I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1.1574039175589985E-2</v>
      </c>
      <c r="J36" cm="1">
        <f t="array" aca="1" ref="J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1.2698247947252137E-2</v>
      </c>
      <c r="K36" cm="1">
        <f t="array" aca="1" ref="K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1.3772473921929231E-2</v>
      </c>
      <c r="L36" cm="1">
        <f t="array" aca="1" ref="L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1.6993473101246916E-2</v>
      </c>
      <c r="M36" cm="1">
        <f t="array" aca="1" ref="M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1.3537057725106385E-2</v>
      </c>
      <c r="N36" cm="1">
        <f t="array" aca="1" ref="N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1.0842949587789162E-2</v>
      </c>
      <c r="O36" cm="1">
        <f t="array" aca="1" ref="O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1.0510183198460419E-2</v>
      </c>
      <c r="P36" cm="1">
        <f t="array" aca="1" ref="P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1.0554135295757359E-2</v>
      </c>
      <c r="Q36" cm="1">
        <f t="array" aca="1" ref="Q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1.0758607284743187E-2</v>
      </c>
      <c r="R36" s="1" cm="1">
        <f t="array" aca="1" ref="R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1.0640234702810777E-2</v>
      </c>
      <c r="S36" cm="1">
        <f t="array" aca="1" ref="S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1.3988683301439953E-2</v>
      </c>
      <c r="T36" cm="1">
        <f t="array" aca="1" ref="T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1.6638378155951809E-2</v>
      </c>
      <c r="U36" cm="1">
        <f t="array" aca="1" ref="U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1.278724463961666E-2</v>
      </c>
      <c r="V36" cm="1">
        <f t="array" aca="1" ref="V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1.6681469836158241E-2</v>
      </c>
      <c r="W36" cm="1">
        <f t="array" aca="1" ref="W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1.6613554496260747E-2</v>
      </c>
      <c r="X36" s="60" cm="1">
        <f t="array" aca="1" ref="X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1.3112597548437053E-2</v>
      </c>
      <c r="Y36" s="60" cm="1">
        <f t="array" aca="1" ref="Y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1.8663247579170796E-2</v>
      </c>
      <c r="Z36" s="60" cm="1">
        <f t="array" aca="1" ref="Z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1.0595470612848478E-2</v>
      </c>
      <c r="AA36" s="11" cm="1">
        <f t="array" aca="1" ref="AA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1.0128838048786743E-2</v>
      </c>
      <c r="AB36" cm="1">
        <f t="array" aca="1" ref="AB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1.1438821904197215E-2</v>
      </c>
      <c r="AC36" cm="1">
        <f t="array" aca="1" ref="AC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1.207619634849506E-2</v>
      </c>
      <c r="AD36" s="15" cm="1">
        <f t="array" aca="1" ref="AD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2.688653697641616E-3</v>
      </c>
      <c r="AE36" s="15" cm="1">
        <f t="array" aca="1" ref="AE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3.1790472568460778E-3</v>
      </c>
      <c r="AF36" s="15" cm="1">
        <f t="array" aca="1" ref="AF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2.7034013963325408E-3</v>
      </c>
      <c r="AG36" s="15" cm="1">
        <f t="array" aca="1" ref="AG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3.2390855596737883E-3</v>
      </c>
      <c r="AH36" s="15" cm="1">
        <f t="array" aca="1" ref="AH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2.83603146927707E-3</v>
      </c>
      <c r="AI36" s="15" cm="1">
        <f t="array" aca="1" ref="AI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2.8888484540988304E-3</v>
      </c>
      <c r="AJ36" s="15"/>
      <c r="AK36" s="15" cm="1">
        <f t="array" aca="1" ref="AK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2.409229035347064E-3</v>
      </c>
      <c r="AL36" s="15" cm="1">
        <f t="array" aca="1" ref="AL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3.7894326499789913E-3</v>
      </c>
      <c r="AM36" s="15" cm="1">
        <f t="array" aca="1" ref="AM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3.7813580184702178E-3</v>
      </c>
      <c r="AN36" s="15" cm="1">
        <f t="array" aca="1" ref="AN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3.9266388529282641E-3</v>
      </c>
      <c r="AO36" s="15" cm="1">
        <f t="array" aca="1" ref="AO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1.9007938006000596E-3</v>
      </c>
      <c r="AP36" s="15" cm="1">
        <f t="array" aca="1" ref="AP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2.0549956125838604E-3</v>
      </c>
      <c r="AQ36" s="15" cm="1">
        <f t="array" aca="1" ref="AQ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6.8510000265459073E-3</v>
      </c>
      <c r="AR36" s="15" cm="1">
        <f t="array" aca="1" ref="AR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6.0194045195387843E-3</v>
      </c>
      <c r="AS36" s="15" cm="1">
        <f t="array" aca="1" ref="AS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6.4060616746566832E-3</v>
      </c>
      <c r="AT36" s="15" cm="1">
        <f t="array" aca="1" ref="AT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6.4536328549098191E-3</v>
      </c>
      <c r="AU36" s="15" cm="1">
        <f t="array" aca="1" ref="AU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6.4182830979801365E-3</v>
      </c>
      <c r="AV36" s="36" cm="1">
        <f t="array" aca="1" ref="AV3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7.8481714877829609E-3</v>
      </c>
    </row>
    <row r="37" spans="1:48">
      <c r="A37" t="str">
        <f t="shared" si="1"/>
        <v>AK</v>
      </c>
      <c r="B37" s="11" t="s">
        <v>82</v>
      </c>
      <c r="C37" s="11" cm="1">
        <f t="array" aca="1" ref="C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1.1753678089566141E-2</v>
      </c>
      <c r="D37" cm="1">
        <f t="array" aca="1" ref="D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1.2671352996967077E-2</v>
      </c>
      <c r="E37" cm="1">
        <f t="array" aca="1" ref="E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1.2934093993843611E-2</v>
      </c>
      <c r="F37" cm="1">
        <f t="array" aca="1" ref="F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1.2799571354865719E-2</v>
      </c>
      <c r="G37" cm="1">
        <f t="array" aca="1" ref="G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1.1883842682271432E-2</v>
      </c>
      <c r="H37" cm="1">
        <f t="array" aca="1" ref="H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1.4093619071332239E-2</v>
      </c>
      <c r="I37" cm="1">
        <f t="array" aca="1" ref="I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1.0706222581155314E-2</v>
      </c>
      <c r="J37" cm="1">
        <f t="array" aca="1" ref="J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1.2386968907733971E-2</v>
      </c>
      <c r="K37" cm="1">
        <f t="array" aca="1" ref="K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1.359868812579829E-2</v>
      </c>
      <c r="L37" cm="1">
        <f t="array" aca="1" ref="L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1.7049662234568379E-2</v>
      </c>
      <c r="M37" cm="1">
        <f t="array" aca="1" ref="M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1.3384888971740788E-2</v>
      </c>
      <c r="N37" cm="1">
        <f t="array" aca="1" ref="N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9.9381546897570061E-3</v>
      </c>
      <c r="O37" cm="1">
        <f t="array" aca="1" ref="O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9.5644788807573034E-3</v>
      </c>
      <c r="P37" cm="1">
        <f t="array" aca="1" ref="P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9.6375168801767861E-3</v>
      </c>
      <c r="Q37" cm="1">
        <f t="array" aca="1" ref="Q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9.8162926321086526E-3</v>
      </c>
      <c r="R37" s="1" cm="1">
        <f t="array" aca="1" ref="R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9.7119525306563429E-3</v>
      </c>
      <c r="S37" cm="1">
        <f t="array" aca="1" ref="S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1.3352470928069167E-2</v>
      </c>
      <c r="T37" cm="1">
        <f t="array" aca="1" ref="T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1.6177843382998262E-2</v>
      </c>
      <c r="U37" cm="1">
        <f t="array" aca="1" ref="U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1.1966664266808031E-2</v>
      </c>
      <c r="V37" cm="1">
        <f t="array" aca="1" ref="V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1.6215853989954419E-2</v>
      </c>
      <c r="W37" cm="1">
        <f t="array" aca="1" ref="W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1.6148734525602351E-2</v>
      </c>
      <c r="X37" s="60" cm="1">
        <f t="array" aca="1" ref="X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1.2139412289177883E-2</v>
      </c>
      <c r="Y37" s="60" cm="1">
        <f t="array" aca="1" ref="Y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1.7930024106741344E-2</v>
      </c>
      <c r="Z37" s="60" cm="1">
        <f t="array" aca="1" ref="Z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1.0479321788627706E-2</v>
      </c>
      <c r="AA37" s="11" cm="1">
        <f t="array" aca="1" ref="AA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1.0312499683827027E-2</v>
      </c>
      <c r="AB37" cm="1">
        <f t="array" aca="1" ref="AB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1.1607283745182681E-2</v>
      </c>
      <c r="AC37" cm="1">
        <f t="array" aca="1" ref="AC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1.2204300094863623E-2</v>
      </c>
      <c r="AD37" s="15" cm="1">
        <f t="array" aca="1" ref="AD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3.5672603723135247E-3</v>
      </c>
      <c r="AE37" s="15" cm="1">
        <f t="array" aca="1" ref="AE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3.6805742342079341E-3</v>
      </c>
      <c r="AF37" s="15" cm="1">
        <f t="array" aca="1" ref="AF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3.469859863430898E-3</v>
      </c>
      <c r="AG37" s="15" cm="1">
        <f t="array" aca="1" ref="AG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4.0742813069672727E-3</v>
      </c>
      <c r="AH37" s="15" cm="1">
        <f t="array" aca="1" ref="AH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3.3838005712235383E-3</v>
      </c>
      <c r="AI37" s="15" cm="1">
        <f t="array" aca="1" ref="AI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3.6024810044273537E-3</v>
      </c>
      <c r="AJ37" s="15" cm="1">
        <f t="array" aca="1" ref="AJ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2.409229035347064E-3</v>
      </c>
      <c r="AK37" s="15"/>
      <c r="AL37" s="15" cm="1">
        <f t="array" aca="1" ref="AL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4.1783185335481947E-3</v>
      </c>
      <c r="AM37" s="15" cm="1">
        <f t="array" aca="1" ref="AM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4.0516665504616864E-3</v>
      </c>
      <c r="AN37" s="15" cm="1">
        <f t="array" aca="1" ref="AN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4.4289515884954021E-3</v>
      </c>
      <c r="AO37" s="15" cm="1">
        <f t="array" aca="1" ref="AO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3.2035288370812331E-3</v>
      </c>
      <c r="AP37" s="15" cm="1">
        <f t="array" aca="1" ref="AP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2.8683193704000234E-3</v>
      </c>
      <c r="AQ37" s="15" cm="1">
        <f t="array" aca="1" ref="AQ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5.5743960332432828E-3</v>
      </c>
      <c r="AR37" s="15" cm="1">
        <f t="array" aca="1" ref="AR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5.1310842311350618E-3</v>
      </c>
      <c r="AS37" s="15" cm="1">
        <f t="array" aca="1" ref="AS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5.3110942525468737E-3</v>
      </c>
      <c r="AT37" s="15" cm="1">
        <f t="array" aca="1" ref="AT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5.6604128427149725E-3</v>
      </c>
      <c r="AU37" s="15" cm="1">
        <f t="array" aca="1" ref="AU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5.7298260471646094E-3</v>
      </c>
      <c r="AV37" s="36" cm="1">
        <f t="array" aca="1" ref="AV3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7.1579008838930673E-3</v>
      </c>
    </row>
    <row r="38" spans="1:48">
      <c r="A38" t="str">
        <f t="shared" si="1"/>
        <v>AL</v>
      </c>
      <c r="B38" s="11" t="s">
        <v>84</v>
      </c>
      <c r="C38" s="11" cm="1">
        <f t="array" aca="1" ref="C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1.3427197450967685E-2</v>
      </c>
      <c r="D38" cm="1">
        <f t="array" aca="1" ref="D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1.3865835262965753E-2</v>
      </c>
      <c r="E38" cm="1">
        <f t="array" aca="1" ref="E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1.4599164847484561E-2</v>
      </c>
      <c r="F38" cm="1">
        <f t="array" aca="1" ref="F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1.3962408246940944E-2</v>
      </c>
      <c r="G38" cm="1">
        <f t="array" aca="1" ref="G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1.202744611825779E-2</v>
      </c>
      <c r="H38" cm="1">
        <f t="array" aca="1" ref="H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1.5465469349971351E-2</v>
      </c>
      <c r="I38" cm="1">
        <f t="array" aca="1" ref="I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1.2139082109638584E-2</v>
      </c>
      <c r="J38" cm="1">
        <f t="array" aca="1" ref="J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1.3071253288916066E-2</v>
      </c>
      <c r="K38" cm="1">
        <f t="array" aca="1" ref="K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1.4109634313282332E-2</v>
      </c>
      <c r="L38" cm="1">
        <f t="array" aca="1" ref="L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1.726653869507673E-2</v>
      </c>
      <c r="M38" cm="1">
        <f t="array" aca="1" ref="M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1.4045737486244061E-2</v>
      </c>
      <c r="N38" cm="1">
        <f t="array" aca="1" ref="N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1.1275642024477761E-2</v>
      </c>
      <c r="O38" cm="1">
        <f t="array" aca="1" ref="O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1.1069783981407118E-2</v>
      </c>
      <c r="P38" cm="1">
        <f t="array" aca="1" ref="P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1.1185651400454069E-2</v>
      </c>
      <c r="Q38" cm="1">
        <f t="array" aca="1" ref="Q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1.145103834543262E-2</v>
      </c>
      <c r="R38" s="1" cm="1">
        <f t="array" aca="1" ref="R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1.1432931479523574E-2</v>
      </c>
      <c r="S38" cm="1">
        <f t="array" aca="1" ref="S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1.2709307593393691E-2</v>
      </c>
      <c r="T38" cm="1">
        <f t="array" aca="1" ref="T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1.5389723084166631E-2</v>
      </c>
      <c r="U38" cm="1">
        <f t="array" aca="1" ref="U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1.2189700928139991E-2</v>
      </c>
      <c r="V38" cm="1">
        <f t="array" aca="1" ref="V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1.542609055825097E-2</v>
      </c>
      <c r="W38" cm="1">
        <f t="array" aca="1" ref="W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1.5351595041940046E-2</v>
      </c>
      <c r="X38" s="60" cm="1">
        <f t="array" aca="1" ref="X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1.3312673644004987E-2</v>
      </c>
      <c r="Y38" s="60" cm="1">
        <f t="array" aca="1" ref="Y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1.8732277528298546E-2</v>
      </c>
      <c r="Z38" s="60" cm="1">
        <f t="array" aca="1" ref="Z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1.0690101772333137E-2</v>
      </c>
      <c r="AA38" s="11" cm="1">
        <f t="array" aca="1" ref="AA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9.1237465785954375E-3</v>
      </c>
      <c r="AB38" cm="1">
        <f t="array" aca="1" ref="AB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1.0171815442435216E-2</v>
      </c>
      <c r="AC38" cm="1">
        <f t="array" aca="1" ref="AC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1.0764005608909078E-2</v>
      </c>
      <c r="AD38" s="15" cm="1">
        <f t="array" aca="1" ref="AD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2.4397384478560941E-3</v>
      </c>
      <c r="AE38" s="15" cm="1">
        <f t="array" aca="1" ref="AE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2.6438424621907037E-3</v>
      </c>
      <c r="AF38" s="15" cm="1">
        <f t="array" aca="1" ref="AF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2.1319969091986224E-3</v>
      </c>
      <c r="AG38" s="15" cm="1">
        <f t="array" aca="1" ref="AG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1.9893198308088499E-3</v>
      </c>
      <c r="AH38" s="15" cm="1">
        <f t="array" aca="1" ref="AH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2.3195990757968227E-3</v>
      </c>
      <c r="AI38" s="15" cm="1">
        <f t="array" aca="1" ref="AI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2.4174572647275472E-3</v>
      </c>
      <c r="AJ38" s="15" cm="1">
        <f t="array" aca="1" ref="AJ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3.7894326499789913E-3</v>
      </c>
      <c r="AK38" s="15" cm="1">
        <f t="array" aca="1" ref="AK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4.1783185335481947E-3</v>
      </c>
      <c r="AL38" s="15"/>
      <c r="AM38" s="15" cm="1">
        <f t="array" aca="1" ref="AM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1.182155080489834E-3</v>
      </c>
      <c r="AN38" s="15" cm="1">
        <f t="array" aca="1" ref="AN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5.3721272549502952E-4</v>
      </c>
      <c r="AO38" s="15" cm="1">
        <f t="array" aca="1" ref="AO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5.2855023877901716E-3</v>
      </c>
      <c r="AP38" s="15" cm="1">
        <f t="array" aca="1" ref="AP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5.3536575983538365E-3</v>
      </c>
      <c r="AQ38" s="15" cm="1">
        <f t="array" aca="1" ref="AQ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7.0346013428996268E-3</v>
      </c>
      <c r="AR38" s="15" cm="1">
        <f t="array" aca="1" ref="AR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5.6713097741098858E-3</v>
      </c>
      <c r="AS38" s="15" cm="1">
        <f t="array" aca="1" ref="AS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6.4599044456491112E-3</v>
      </c>
      <c r="AT38" s="15" cm="1">
        <f t="array" aca="1" ref="AT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6.3689450816207926E-3</v>
      </c>
      <c r="AU38" s="15" cm="1">
        <f t="array" aca="1" ref="AU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6.7957445482715994E-3</v>
      </c>
      <c r="AV38" s="36" cm="1">
        <f t="array" aca="1" ref="AV3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8.4462659892650775E-3</v>
      </c>
    </row>
    <row r="39" spans="1:48">
      <c r="A39" t="str">
        <f t="shared" si="1"/>
        <v>AM</v>
      </c>
      <c r="B39" s="11" t="s">
        <v>86</v>
      </c>
      <c r="C39" s="11" cm="1">
        <f t="array" aca="1" ref="C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1.3309567980708958E-2</v>
      </c>
      <c r="D39" cm="1">
        <f t="array" aca="1" ref="D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1.3940811536370336E-2</v>
      </c>
      <c r="E39" cm="1">
        <f t="array" aca="1" ref="E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1.4346152903732236E-2</v>
      </c>
      <c r="F39" cm="1">
        <f t="array" aca="1" ref="F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1.4060359884351288E-2</v>
      </c>
      <c r="G39" cm="1">
        <f t="array" aca="1" ref="G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1.2234240660837151E-2</v>
      </c>
      <c r="H39" cm="1">
        <f t="array" aca="1" ref="H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1.5190917585467058E-2</v>
      </c>
      <c r="I39" cm="1">
        <f t="array" aca="1" ref="I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1.1978789856164313E-2</v>
      </c>
      <c r="J39" cm="1">
        <f t="array" aca="1" ref="J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1.2931485215743294E-2</v>
      </c>
      <c r="K39" cm="1">
        <f t="array" aca="1" ref="K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1.3992070402059442E-2</v>
      </c>
      <c r="L39" cm="1">
        <f t="array" aca="1" ref="L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1.7191978201813098E-2</v>
      </c>
      <c r="M39" cm="1">
        <f t="array" aca="1" ref="M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1.3915446013869518E-2</v>
      </c>
      <c r="N39" cm="1">
        <f t="array" aca="1" ref="N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1.1098492237386251E-2</v>
      </c>
      <c r="O39" cm="1">
        <f t="array" aca="1" ref="O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1.0836085091980986E-2</v>
      </c>
      <c r="P39" cm="1">
        <f t="array" aca="1" ref="P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1.0959714235281307E-2</v>
      </c>
      <c r="Q39" cm="1">
        <f t="array" aca="1" ref="Q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1.1211659514160111E-2</v>
      </c>
      <c r="R39" s="1" cm="1">
        <f t="array" aca="1" ref="R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1.1217876733125848E-2</v>
      </c>
      <c r="S39" cm="1">
        <f t="array" aca="1" ref="S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1.2876972794001894E-2</v>
      </c>
      <c r="T39" cm="1">
        <f t="array" aca="1" ref="T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1.5617111035452059E-2</v>
      </c>
      <c r="U39" cm="1">
        <f t="array" aca="1" ref="U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1.215088696587437E-2</v>
      </c>
      <c r="V39" cm="1">
        <f t="array" aca="1" ref="V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1.5674372788791094E-2</v>
      </c>
      <c r="W39" cm="1">
        <f t="array" aca="1" ref="W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1.5590587249901667E-2</v>
      </c>
      <c r="X39" s="60" cm="1">
        <f t="array" aca="1" ref="X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1.3057639113573527E-2</v>
      </c>
      <c r="Y39" s="60" cm="1">
        <f t="array" aca="1" ref="Y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1.8415008582439336E-2</v>
      </c>
      <c r="Z39" s="60" cm="1">
        <f t="array" aca="1" ref="Z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1.0511243076978871E-2</v>
      </c>
      <c r="AA39" s="11" cm="1">
        <f t="array" aca="1" ref="AA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9.2590554605572039E-3</v>
      </c>
      <c r="AB39" cm="1">
        <f t="array" aca="1" ref="AB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1.0399815706052385E-2</v>
      </c>
      <c r="AC39" cm="1">
        <f t="array" aca="1" ref="AC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1.1096770236255934E-2</v>
      </c>
      <c r="AD39" s="15" cm="1">
        <f t="array" aca="1" ref="AD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2.4393999829699191E-3</v>
      </c>
      <c r="AE39" s="15" cm="1">
        <f t="array" aca="1" ref="AE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3.0760465199835144E-3</v>
      </c>
      <c r="AF39" s="15" cm="1">
        <f t="array" aca="1" ref="AF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2.4021625951658036E-3</v>
      </c>
      <c r="AG39" s="15" cm="1">
        <f t="array" aca="1" ref="AG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2.1240748381734934E-3</v>
      </c>
      <c r="AH39" s="15" cm="1">
        <f t="array" aca="1" ref="AH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2.2729606162870454E-3</v>
      </c>
      <c r="AI39" s="15" cm="1">
        <f t="array" aca="1" ref="AI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2.5061164067254936E-3</v>
      </c>
      <c r="AJ39" s="15" cm="1">
        <f t="array" aca="1" ref="AJ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3.7813580184702178E-3</v>
      </c>
      <c r="AK39" s="15" cm="1">
        <f t="array" aca="1" ref="AK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4.0516665504616864E-3</v>
      </c>
      <c r="AL39" s="15" cm="1">
        <f t="array" aca="1" ref="AL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1.182155080489834E-3</v>
      </c>
      <c r="AM39" s="15"/>
      <c r="AN39" s="15" cm="1">
        <f t="array" aca="1" ref="AN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1.0588018651400063E-3</v>
      </c>
      <c r="AO39" s="15" cm="1">
        <f t="array" aca="1" ref="AO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5.1188372646670532E-3</v>
      </c>
      <c r="AP39" s="15" cm="1">
        <f t="array" aca="1" ref="AP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5.1089560115085558E-3</v>
      </c>
      <c r="AQ39" s="15" cm="1">
        <f t="array" aca="1" ref="AQ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7.003555966095234E-3</v>
      </c>
      <c r="AR39" s="15" cm="1">
        <f t="array" aca="1" ref="AR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5.1899746493976788E-3</v>
      </c>
      <c r="AS39" s="15" cm="1">
        <f t="array" aca="1" ref="AS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6.0794826154610794E-3</v>
      </c>
      <c r="AT39" s="15" cm="1">
        <f t="array" aca="1" ref="AT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5.8431278185703565E-3</v>
      </c>
      <c r="AU39" s="15" cm="1">
        <f t="array" aca="1" ref="AU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6.3553995439184757E-3</v>
      </c>
      <c r="AV39" s="36" cm="1">
        <f t="array" aca="1" ref="AV39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8.0111116927417628E-3</v>
      </c>
    </row>
    <row r="40" spans="1:48">
      <c r="A40" t="str">
        <f t="shared" si="1"/>
        <v>AN</v>
      </c>
      <c r="B40" s="11" t="s">
        <v>88</v>
      </c>
      <c r="C40" s="11" cm="1">
        <f t="array" aca="1" ref="C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1.3593564006084949E-2</v>
      </c>
      <c r="D40" cm="1">
        <f t="array" aca="1" ref="D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1.3998520432467017E-2</v>
      </c>
      <c r="E40" cm="1">
        <f t="array" aca="1" ref="E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1.4763955900915471E-2</v>
      </c>
      <c r="F40" cm="1">
        <f t="array" aca="1" ref="F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1.4105130429679943E-2</v>
      </c>
      <c r="G40" cm="1">
        <f t="array" aca="1" ref="G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1.2214092952018359E-2</v>
      </c>
      <c r="H40" cm="1">
        <f t="array" aca="1" ref="H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1.5575705905743002E-2</v>
      </c>
      <c r="I40" cm="1">
        <f t="array" aca="1" ref="I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1.2279358067926857E-2</v>
      </c>
      <c r="J40" cm="1">
        <f t="array" aca="1" ref="J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1.32647800853105E-2</v>
      </c>
      <c r="K40" cm="1">
        <f t="array" aca="1" ref="K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1.4306420111237644E-2</v>
      </c>
      <c r="L40" cm="1">
        <f t="array" aca="1" ref="L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1.7458839492963993E-2</v>
      </c>
      <c r="M40" cm="1">
        <f t="array" aca="1" ref="M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1.4244018929036796E-2</v>
      </c>
      <c r="N40" cm="1">
        <f t="array" aca="1" ref="N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1.1420754001700123E-2</v>
      </c>
      <c r="O40" cm="1">
        <f t="array" aca="1" ref="O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1.1214647669636134E-2</v>
      </c>
      <c r="P40" cm="1">
        <f t="array" aca="1" ref="P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1.1336617925208035E-2</v>
      </c>
      <c r="Q40" cm="1">
        <f t="array" aca="1" ref="Q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1.1584476174260691E-2</v>
      </c>
      <c r="R40" s="1" cm="1">
        <f t="array" aca="1" ref="R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1.158108041220756E-2</v>
      </c>
      <c r="S40" cm="1">
        <f t="array" aca="1" ref="S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1.2907622296034581E-2</v>
      </c>
      <c r="T40" cm="1">
        <f t="array" aca="1" ref="T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1.5553094143864375E-2</v>
      </c>
      <c r="U40" cm="1">
        <f t="array" aca="1" ref="U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1.2386274353563903E-2</v>
      </c>
      <c r="V40" cm="1">
        <f t="array" aca="1" ref="V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1.5595956307791238E-2</v>
      </c>
      <c r="W40" cm="1">
        <f t="array" aca="1" ref="W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1.5519013938372754E-2</v>
      </c>
      <c r="X40" s="60" cm="1">
        <f t="array" aca="1" ref="X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1.3484061184618095E-2</v>
      </c>
      <c r="Y40" s="60" cm="1">
        <f t="array" aca="1" ref="Y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1.8808426843746427E-2</v>
      </c>
      <c r="Z40" s="60" cm="1">
        <f t="array" aca="1" ref="Z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1.0820073145598597E-2</v>
      </c>
      <c r="AA40" s="11" cm="1">
        <f t="array" aca="1" ref="AA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9.1535463794100054E-3</v>
      </c>
      <c r="AB40" cm="1">
        <f t="array" aca="1" ref="AB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1.0190439390109468E-2</v>
      </c>
      <c r="AC40" cm="1">
        <f t="array" aca="1" ref="AC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1.0810886163751305E-2</v>
      </c>
      <c r="AD40" s="15" cm="1">
        <f t="array" aca="1" ref="AD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2.4219298999387708E-3</v>
      </c>
      <c r="AE40" s="15" cm="1">
        <f t="array" aca="1" ref="AE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2.7386334617725623E-3</v>
      </c>
      <c r="AF40" s="15" cm="1">
        <f t="array" aca="1" ref="AF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2.1738869027858806E-3</v>
      </c>
      <c r="AG40" s="15" cm="1">
        <f t="array" aca="1" ref="AG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1.9415985697788906E-3</v>
      </c>
      <c r="AH40" s="15" cm="1">
        <f t="array" aca="1" ref="AH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2.3581588830502535E-3</v>
      </c>
      <c r="AI40" s="15" cm="1">
        <f t="array" aca="1" ref="AI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2.451538944506938E-3</v>
      </c>
      <c r="AJ40" s="15" cm="1">
        <f t="array" aca="1" ref="AJ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3.9266388529282641E-3</v>
      </c>
      <c r="AK40" s="15" cm="1">
        <f t="array" aca="1" ref="AK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4.4289515884954021E-3</v>
      </c>
      <c r="AL40" s="15" cm="1">
        <f t="array" aca="1" ref="AL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5.3721272549502952E-4</v>
      </c>
      <c r="AM40" s="15" cm="1">
        <f t="array" aca="1" ref="AM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1.0588018651400063E-3</v>
      </c>
      <c r="AN40" s="15"/>
      <c r="AO40" s="15" cm="1">
        <f t="array" aca="1" ref="AO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5.3315190270189815E-3</v>
      </c>
      <c r="AP40" s="15" cm="1">
        <f t="array" aca="1" ref="AP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5.4177746225931769E-3</v>
      </c>
      <c r="AQ40" s="15" cm="1">
        <f t="array" aca="1" ref="AQ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7.2854318135082306E-3</v>
      </c>
      <c r="AR40" s="15" cm="1">
        <f t="array" aca="1" ref="AR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5.7714983581324108E-3</v>
      </c>
      <c r="AS40" s="15" cm="1">
        <f t="array" aca="1" ref="AS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6.6116603405090117E-3</v>
      </c>
      <c r="AT40" s="15" cm="1">
        <f t="array" aca="1" ref="AT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6.4670025361912619E-3</v>
      </c>
      <c r="AU40" s="15" cm="1">
        <f t="array" aca="1" ref="AU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6.9242311399507596E-3</v>
      </c>
      <c r="AV40" s="36" cm="1">
        <f t="array" aca="1" ref="AV40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8.5634936979704524E-3</v>
      </c>
    </row>
    <row r="41" spans="1:48">
      <c r="A41" t="str">
        <f t="shared" si="1"/>
        <v>AO</v>
      </c>
      <c r="B41" s="11" t="s">
        <v>90</v>
      </c>
      <c r="C41" s="11" cm="1">
        <f t="array" aca="1" ref="C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1.2236414396430653E-2</v>
      </c>
      <c r="D41" cm="1">
        <f t="array" aca="1" ref="D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1.3278464683398546E-2</v>
      </c>
      <c r="E41" cm="1">
        <f t="array" aca="1" ref="E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1.3639073984327467E-2</v>
      </c>
      <c r="F41" cm="1">
        <f t="array" aca="1" ref="F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1.3465454195732255E-2</v>
      </c>
      <c r="G41" cm="1">
        <f t="array" aca="1" ref="G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1.3163567923295327E-2</v>
      </c>
      <c r="H41" cm="1">
        <f t="array" aca="1" ref="H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1.4471701911152822E-2</v>
      </c>
      <c r="I41" cm="1">
        <f t="array" aca="1" ref="I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1.1383319050917754E-2</v>
      </c>
      <c r="J41" cm="1">
        <f t="array" aca="1" ref="J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1.2669632238820274E-2</v>
      </c>
      <c r="K41" cm="1">
        <f t="array" aca="1" ref="K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1.3763094189841283E-2</v>
      </c>
      <c r="L41" cm="1">
        <f t="array" aca="1" ref="L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1.703245725017434E-2</v>
      </c>
      <c r="M41" cm="1">
        <f t="array" aca="1" ref="M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1.3484734909038957E-2</v>
      </c>
      <c r="N41" cm="1">
        <f t="array" aca="1" ref="N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1.0675980464206484E-2</v>
      </c>
      <c r="O41" cm="1">
        <f t="array" aca="1" ref="O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1.0314222336488254E-2</v>
      </c>
      <c r="P41" cm="1">
        <f t="array" aca="1" ref="P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1.0361964152147617E-2</v>
      </c>
      <c r="Q41" cm="1">
        <f t="array" aca="1" ref="Q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1.0511709776253117E-2</v>
      </c>
      <c r="R41" s="1" cm="1">
        <f t="array" aca="1" ref="R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1.0398346690793588E-2</v>
      </c>
      <c r="S41" cm="1">
        <f t="array" aca="1" ref="S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1.4942457351634207E-2</v>
      </c>
      <c r="T41" cm="1">
        <f t="array" aca="1" ref="T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1.7576232077329692E-2</v>
      </c>
      <c r="U41" cm="1">
        <f t="array" aca="1" ref="U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1.3460652053222251E-2</v>
      </c>
      <c r="V41" cm="1">
        <f t="array" aca="1" ref="V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1.7631052555808581E-2</v>
      </c>
      <c r="W41" cm="1">
        <f t="array" aca="1" ref="W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1.7557516111801726E-2</v>
      </c>
      <c r="X41" s="60" cm="1">
        <f t="array" aca="1" ref="X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1.3152703130047882E-2</v>
      </c>
      <c r="Y41" s="60" cm="1">
        <f t="array" aca="1" ref="Y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1.8615951129043282E-2</v>
      </c>
      <c r="Z41" s="60" cm="1">
        <f t="array" aca="1" ref="Z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1.0924041161445812E-2</v>
      </c>
      <c r="AA41" s="11" cm="1">
        <f t="array" aca="1" ref="AA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1.1022956390308784E-2</v>
      </c>
      <c r="AB41" cm="1">
        <f t="array" aca="1" ref="AB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1.2493531044011769E-2</v>
      </c>
      <c r="AC41" cm="1">
        <f t="array" aca="1" ref="AC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1.3172464360686129E-2</v>
      </c>
      <c r="AD41" s="15" cm="1">
        <f t="array" aca="1" ref="AD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3.7368430053745477E-3</v>
      </c>
      <c r="AE41" s="15" cm="1">
        <f t="array" aca="1" ref="AE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4.4111582062525048E-3</v>
      </c>
      <c r="AF41" s="15" cm="1">
        <f t="array" aca="1" ref="AF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3.9444974427312127E-3</v>
      </c>
      <c r="AG41" s="15" cm="1">
        <f t="array" aca="1" ref="AG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4.4224273031795531E-3</v>
      </c>
      <c r="AH41" s="15" cm="1">
        <f t="array" aca="1" ref="AH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3.9775683605013908E-3</v>
      </c>
      <c r="AI41" s="15" cm="1">
        <f t="array" aca="1" ref="AI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4.1292601715419743E-3</v>
      </c>
      <c r="AJ41" s="15" cm="1">
        <f t="array" aca="1" ref="AJ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1.9007938006000596E-3</v>
      </c>
      <c r="AK41" s="15" cm="1">
        <f t="array" aca="1" ref="AK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3.2035288370812331E-3</v>
      </c>
      <c r="AL41" s="15" cm="1">
        <f t="array" aca="1" ref="AL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5.2855023877901716E-3</v>
      </c>
      <c r="AM41" s="15" cm="1">
        <f t="array" aca="1" ref="AM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5.1188372646670532E-3</v>
      </c>
      <c r="AN41" s="15" cm="1">
        <f t="array" aca="1" ref="AN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5.3315190270189815E-3</v>
      </c>
      <c r="AO41" s="15"/>
      <c r="AP41" s="15" cm="1">
        <f t="array" aca="1" ref="AP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9.4802031018273144E-4</v>
      </c>
      <c r="AQ41" s="15" cm="1">
        <f t="array" aca="1" ref="AQ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7.4118354010337326E-3</v>
      </c>
      <c r="AR41" s="15" cm="1">
        <f t="array" aca="1" ref="AR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6.7035806046473884E-3</v>
      </c>
      <c r="AS41" s="15" cm="1">
        <f t="array" aca="1" ref="AS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6.9779894007175091E-3</v>
      </c>
      <c r="AT41" s="15" cm="1">
        <f t="array" aca="1" ref="AT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7.1353168000594484E-3</v>
      </c>
      <c r="AU41" s="15" cm="1">
        <f t="array" aca="1" ref="AU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6.9094636526254279E-3</v>
      </c>
      <c r="AV41" s="36" cm="1">
        <f t="array" aca="1" ref="AV41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8.1220443523331732E-3</v>
      </c>
    </row>
    <row r="42" spans="1:48">
      <c r="A42" t="str">
        <f t="shared" si="1"/>
        <v>AP</v>
      </c>
      <c r="B42" s="11" t="s">
        <v>92</v>
      </c>
      <c r="C42" s="11" cm="1">
        <f t="array" aca="1" ref="C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1.2364050435118715E-2</v>
      </c>
      <c r="D42" cm="1">
        <f t="array" aca="1" ref="D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1.3537015624663353E-2</v>
      </c>
      <c r="E42" cm="1">
        <f t="array" aca="1" ref="E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1.3691545154882228E-2</v>
      </c>
      <c r="F42" cm="1">
        <f t="array" aca="1" ref="F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1.3723484229772327E-2</v>
      </c>
      <c r="G42" cm="1">
        <f t="array" aca="1" ref="G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1.3240596221079443E-2</v>
      </c>
      <c r="H42" cm="1">
        <f t="array" aca="1" ref="H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1.4588126899426948E-2</v>
      </c>
      <c r="I42" cm="1">
        <f t="array" aca="1" ref="I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1.1531634311394456E-2</v>
      </c>
      <c r="J42" cm="1">
        <f t="array" aca="1" ref="J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1.2792371736197438E-2</v>
      </c>
      <c r="K42" cm="1">
        <f t="array" aca="1" ref="K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1.3883666040717857E-2</v>
      </c>
      <c r="L42" cm="1">
        <f t="array" aca="1" ref="L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1.7140518596726103E-2</v>
      </c>
      <c r="M42" cm="1">
        <f t="array" aca="1" ref="M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1.3607356427936859E-2</v>
      </c>
      <c r="N42" cm="1">
        <f t="array" aca="1" ref="N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1.0818090416759806E-2</v>
      </c>
      <c r="O42" cm="1">
        <f t="array" aca="1" ref="O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1.0408507781937852E-2</v>
      </c>
      <c r="P42" cm="1">
        <f t="array" aca="1" ref="P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1.0449818665282424E-2</v>
      </c>
      <c r="Q42" cm="1">
        <f t="array" aca="1" ref="Q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1.0616627859213443E-2</v>
      </c>
      <c r="R42" s="1" cm="1">
        <f t="array" aca="1" ref="R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1.0499603881973248E-2</v>
      </c>
      <c r="S42" cm="1">
        <f t="array" aca="1" ref="S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1.490349369090958E-2</v>
      </c>
      <c r="T42" cm="1">
        <f t="array" aca="1" ref="T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1.7483103414615401E-2</v>
      </c>
      <c r="U42" cm="1">
        <f t="array" aca="1" ref="U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1.338730699456264E-2</v>
      </c>
      <c r="V42" cm="1">
        <f t="array" aca="1" ref="V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1.7548483026272009E-2</v>
      </c>
      <c r="W42" cm="1">
        <f t="array" aca="1" ref="W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1.7469303550015424E-2</v>
      </c>
      <c r="X42" s="60" cm="1">
        <f t="array" aca="1" ref="X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1.323180036202852E-2</v>
      </c>
      <c r="Y42" s="60" cm="1">
        <f t="array" aca="1" ref="Y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1.8630071115318204E-2</v>
      </c>
      <c r="Z42" s="60" cm="1">
        <f t="array" aca="1" ref="Z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1.1167152919076264E-2</v>
      </c>
      <c r="AA42" s="11" cm="1">
        <f t="array" aca="1" ref="AA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1.1195336124352933E-2</v>
      </c>
      <c r="AB42" cm="1">
        <f t="array" aca="1" ref="AB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1.2652612455249852E-2</v>
      </c>
      <c r="AC42" cm="1">
        <f t="array" aca="1" ref="AC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1.3365243770970396E-2</v>
      </c>
      <c r="AD42" s="15" cm="1">
        <f t="array" aca="1" ref="AD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3.7256972084702784E-3</v>
      </c>
      <c r="AE42" s="15" cm="1">
        <f t="array" aca="1" ref="AE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4.5509099288220415E-3</v>
      </c>
      <c r="AF42" s="15" cm="1">
        <f t="array" aca="1" ref="AF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3.9885958301994207E-3</v>
      </c>
      <c r="AG42" s="15" cm="1">
        <f t="array" aca="1" ref="AG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4.4154657651513272E-3</v>
      </c>
      <c r="AH42" s="15" cm="1">
        <f t="array" aca="1" ref="AH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3.8773997297994406E-3</v>
      </c>
      <c r="AI42" s="15" cm="1">
        <f t="array" aca="1" ref="AI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4.1305487527320542E-3</v>
      </c>
      <c r="AJ42" s="15" cm="1">
        <f t="array" aca="1" ref="AJ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2.0549956125838604E-3</v>
      </c>
      <c r="AK42" s="15" cm="1">
        <f t="array" aca="1" ref="AK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2.8683193704000234E-3</v>
      </c>
      <c r="AL42" s="15" cm="1">
        <f t="array" aca="1" ref="AL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5.3536575983538365E-3</v>
      </c>
      <c r="AM42" s="15" cm="1">
        <f t="array" aca="1" ref="AM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5.1089560115085558E-3</v>
      </c>
      <c r="AN42" s="15" cm="1">
        <f t="array" aca="1" ref="AN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5.4177746225931769E-3</v>
      </c>
      <c r="AO42" s="15" cm="1">
        <f t="array" aca="1" ref="AO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9.4802031018273144E-4</v>
      </c>
      <c r="AP42" s="15"/>
      <c r="AQ42" s="15" cm="1">
        <f t="array" aca="1" ref="AQ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7.410782911256247E-3</v>
      </c>
      <c r="AR42" s="15" cm="1">
        <f t="array" aca="1" ref="AR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6.6126963717506714E-3</v>
      </c>
      <c r="AS42" s="15" cm="1">
        <f t="array" aca="1" ref="AS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6.8613325221786158E-3</v>
      </c>
      <c r="AT42" s="15" cm="1">
        <f t="array" aca="1" ref="AT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7.0939938669577485E-3</v>
      </c>
      <c r="AU42" s="15" cm="1">
        <f t="array" aca="1" ref="AU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6.8709106694476154E-3</v>
      </c>
      <c r="AV42" s="36" cm="1">
        <f t="array" aca="1" ref="AV42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7.9896842612253317E-3</v>
      </c>
    </row>
    <row r="43" spans="1:48">
      <c r="A43" t="str">
        <f t="shared" si="1"/>
        <v>AQ</v>
      </c>
      <c r="B43" s="11" t="s">
        <v>94</v>
      </c>
      <c r="C43" s="11" cm="1">
        <f t="array" aca="1" ref="C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1.1629679519751622E-2</v>
      </c>
      <c r="D43" cm="1">
        <f t="array" aca="1" ref="D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1.2764934893290933E-2</v>
      </c>
      <c r="E43" cm="1">
        <f t="array" aca="1" ref="E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1.2255753401933255E-2</v>
      </c>
      <c r="F43" cm="1">
        <f t="array" aca="1" ref="F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1.2905735873873244E-2</v>
      </c>
      <c r="G43" cm="1">
        <f t="array" aca="1" ref="G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1.3627611417826221E-2</v>
      </c>
      <c r="H43" cm="1">
        <f t="array" aca="1" ref="H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1.5318999121057839E-2</v>
      </c>
      <c r="I43" cm="1">
        <f t="array" aca="1" ref="I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9.6329830823448006E-3</v>
      </c>
      <c r="J43" cm="1">
        <f t="array" aca="1" ref="J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1.1082801932168103E-2</v>
      </c>
      <c r="K43" cm="1">
        <f t="array" aca="1" ref="K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1.2424314619809104E-2</v>
      </c>
      <c r="L43" cm="1">
        <f t="array" aca="1" ref="L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1.5877751949162577E-2</v>
      </c>
      <c r="M43" cm="1">
        <f t="array" aca="1" ref="M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1.2198929638655081E-2</v>
      </c>
      <c r="N43" cm="1">
        <f t="array" aca="1" ref="N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9.1404389671469986E-3</v>
      </c>
      <c r="O43" cm="1">
        <f t="array" aca="1" ref="O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8.9416427923757862E-3</v>
      </c>
      <c r="P43" cm="1">
        <f t="array" aca="1" ref="P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9.179049702462961E-3</v>
      </c>
      <c r="Q43" cm="1">
        <f t="array" aca="1" ref="Q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9.437763247598048E-3</v>
      </c>
      <c r="R43" s="1" cm="1">
        <f t="array" aca="1" ref="R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9.3260320024038581E-3</v>
      </c>
      <c r="S43" cm="1">
        <f t="array" aca="1" ref="S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1.4936666256641784E-2</v>
      </c>
      <c r="T43" cm="1">
        <f t="array" aca="1" ref="T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1.8714840338129684E-2</v>
      </c>
      <c r="U43" cm="1">
        <f t="array" aca="1" ref="U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1.3502148291921404E-2</v>
      </c>
      <c r="V43" cm="1">
        <f t="array" aca="1" ref="V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1.8701738157253352E-2</v>
      </c>
      <c r="W43" cm="1">
        <f t="array" aca="1" ref="W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1.865594108094925E-2</v>
      </c>
      <c r="X43" s="60" cm="1">
        <f t="array" aca="1" ref="X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1.0213203098385753E-2</v>
      </c>
      <c r="Y43" s="60" cm="1">
        <f t="array" aca="1" ref="Y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1.6991176912643891E-2</v>
      </c>
      <c r="Z43" s="60" cm="1">
        <f t="array" aca="1" ref="Z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8.4756429833713447E-3</v>
      </c>
      <c r="AA43" s="11" cm="1">
        <f t="array" aca="1" ref="AA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1.2382761109245728E-2</v>
      </c>
      <c r="AB43" cm="1">
        <f t="array" aca="1" ref="AB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1.3718483781205226E-2</v>
      </c>
      <c r="AC43" cm="1">
        <f t="array" aca="1" ref="AC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1.405573244752859E-2</v>
      </c>
      <c r="AD43" s="15" cm="1">
        <f t="array" aca="1" ref="AD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7.6449666789869626E-3</v>
      </c>
      <c r="AE43" s="15" cm="1">
        <f t="array" aca="1" ref="AE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7.1955816584973221E-3</v>
      </c>
      <c r="AF43" s="15" cm="1">
        <f t="array" aca="1" ref="AF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7.4181300233628657E-3</v>
      </c>
      <c r="AG43" s="15" cm="1">
        <f t="array" aca="1" ref="AG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8.0558644655533748E-3</v>
      </c>
      <c r="AH43" s="15" cm="1">
        <f t="array" aca="1" ref="AH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7.4265678895941174E-3</v>
      </c>
      <c r="AI43" s="15" cm="1">
        <f t="array" aca="1" ref="AI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6.9318562073588455E-3</v>
      </c>
      <c r="AJ43" s="15" cm="1">
        <f t="array" aca="1" ref="AJ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6.8510000265459073E-3</v>
      </c>
      <c r="AK43" s="15" cm="1">
        <f t="array" aca="1" ref="AK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5.5743960332432828E-3</v>
      </c>
      <c r="AL43" s="15" cm="1">
        <f t="array" aca="1" ref="AL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7.0346013428996268E-3</v>
      </c>
      <c r="AM43" s="15" cm="1">
        <f t="array" aca="1" ref="AM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7.003555966095234E-3</v>
      </c>
      <c r="AN43" s="15" cm="1">
        <f t="array" aca="1" ref="AN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7.2854318135082306E-3</v>
      </c>
      <c r="AO43" s="15" cm="1">
        <f t="array" aca="1" ref="AO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7.4118354010337326E-3</v>
      </c>
      <c r="AP43" s="15" cm="1">
        <f t="array" aca="1" ref="AP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7.410782911256247E-3</v>
      </c>
      <c r="AQ43" s="15"/>
      <c r="AR43" s="15" cm="1">
        <f t="array" aca="1" ref="AR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4.8089225822341795E-3</v>
      </c>
      <c r="AS43" s="15" cm="1">
        <f t="array" aca="1" ref="AS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4.434902560208529E-3</v>
      </c>
      <c r="AT43" s="15" cm="1">
        <f t="array" aca="1" ref="AT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5.5694911666444528E-3</v>
      </c>
      <c r="AU43" s="15" cm="1">
        <f t="array" aca="1" ref="AU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5.3481929557403192E-3</v>
      </c>
      <c r="AV43" s="36" cm="1">
        <f t="array" aca="1" ref="AV43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7.3524281321621955E-3</v>
      </c>
    </row>
    <row r="44" spans="1:48">
      <c r="A44" t="str">
        <f t="shared" si="1"/>
        <v>AR</v>
      </c>
      <c r="B44" s="11" t="s">
        <v>96</v>
      </c>
      <c r="C44" s="11" cm="1">
        <f t="array" aca="1" ref="C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1.1959102159560074E-2</v>
      </c>
      <c r="D44" cm="1">
        <f t="array" aca="1" ref="D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1.302595028115797E-2</v>
      </c>
      <c r="E44" cm="1">
        <f t="array" aca="1" ref="E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1.2497659286193532E-2</v>
      </c>
      <c r="F44" cm="1">
        <f t="array" aca="1" ref="F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1.3174727780957103E-2</v>
      </c>
      <c r="G44" cm="1">
        <f t="array" aca="1" ref="G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1.3067169161365397E-2</v>
      </c>
      <c r="H44" cm="1">
        <f t="array" aca="1" ref="H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1.4239252062544816E-2</v>
      </c>
      <c r="I44" cm="1">
        <f t="array" aca="1" ref="I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9.9055679410248402E-3</v>
      </c>
      <c r="J44" cm="1">
        <f t="array" aca="1" ref="J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1.1247533282312113E-2</v>
      </c>
      <c r="K44" cm="1">
        <f t="array" aca="1" ref="K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1.2531804086296288E-2</v>
      </c>
      <c r="L44" cm="1">
        <f t="array" aca="1" ref="L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1.6026782495640293E-2</v>
      </c>
      <c r="M44" cm="1">
        <f t="array" aca="1" ref="M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1.2326025869738331E-2</v>
      </c>
      <c r="N44" cm="1">
        <f t="array" aca="1" ref="N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9.1671023345248435E-3</v>
      </c>
      <c r="O44" cm="1">
        <f t="array" aca="1" ref="O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8.8615148531871208E-3</v>
      </c>
      <c r="P44" cm="1">
        <f t="array" aca="1" ref="P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8.965967887549442E-3</v>
      </c>
      <c r="Q44" cm="1">
        <f t="array" aca="1" ref="Q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9.2045307307717164E-3</v>
      </c>
      <c r="R44" s="1" cm="1">
        <f t="array" aca="1" ref="R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9.1514841787623952E-3</v>
      </c>
      <c r="S44" cm="1">
        <f t="array" aca="1" ref="S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1.4060422328999322E-2</v>
      </c>
      <c r="T44" cm="1">
        <f t="array" aca="1" ref="T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1.7636968861586787E-2</v>
      </c>
      <c r="U44" cm="1">
        <f t="array" aca="1" ref="U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1.2687146274749575E-2</v>
      </c>
      <c r="V44" cm="1">
        <f t="array" aca="1" ref="V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1.7671034309817153E-2</v>
      </c>
      <c r="W44" cm="1">
        <f t="array" aca="1" ref="W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1.7606213434672252E-2</v>
      </c>
      <c r="X44" s="60" cm="1">
        <f t="array" aca="1" ref="X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1.1564925381937496E-2</v>
      </c>
      <c r="Y44" s="60" cm="1">
        <f t="array" aca="1" ref="Y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1.6733461687670429E-2</v>
      </c>
      <c r="Z44" s="60" cm="1">
        <f t="array" aca="1" ref="Z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8.7698372301288196E-3</v>
      </c>
      <c r="AA44" s="11" cm="1">
        <f t="array" aca="1" ref="AA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1.1343428649026429E-2</v>
      </c>
      <c r="AB44" cm="1">
        <f t="array" aca="1" ref="AB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1.2692283779315918E-2</v>
      </c>
      <c r="AC44" cm="1">
        <f t="array" aca="1" ref="AC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1.3281606150575264E-2</v>
      </c>
      <c r="AD44" s="15" cm="1">
        <f t="array" aca="1" ref="AD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6.4499012821398315E-3</v>
      </c>
      <c r="AE44" s="15" cm="1">
        <f t="array" aca="1" ref="AE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6.3385690699547933E-3</v>
      </c>
      <c r="AF44" s="15" cm="1">
        <f t="array" aca="1" ref="AF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6.2456232296493712E-3</v>
      </c>
      <c r="AG44" s="15" cm="1">
        <f t="array" aca="1" ref="AG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6.5719669795734903E-3</v>
      </c>
      <c r="AH44" s="15" cm="1">
        <f t="array" aca="1" ref="AH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6.2176138579986186E-3</v>
      </c>
      <c r="AI44" s="15" cm="1">
        <f t="array" aca="1" ref="AI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5.9650748487281718E-3</v>
      </c>
      <c r="AJ44" s="15" cm="1">
        <f t="array" aca="1" ref="AJ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6.0194045195387843E-3</v>
      </c>
      <c r="AK44" s="15" cm="1">
        <f t="array" aca="1" ref="AK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5.1310842311350618E-3</v>
      </c>
      <c r="AL44" s="15" cm="1">
        <f t="array" aca="1" ref="AL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5.6713097741098858E-3</v>
      </c>
      <c r="AM44" s="15" cm="1">
        <f t="array" aca="1" ref="AM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5.1899746493976788E-3</v>
      </c>
      <c r="AN44" s="15" cm="1">
        <f t="array" aca="1" ref="AN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5.7714983581324108E-3</v>
      </c>
      <c r="AO44" s="15" cm="1">
        <f t="array" aca="1" ref="AO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6.7035806046473884E-3</v>
      </c>
      <c r="AP44" s="15" cm="1">
        <f t="array" aca="1" ref="AP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6.6126963717506714E-3</v>
      </c>
      <c r="AQ44" s="15" cm="1">
        <f t="array" aca="1" ref="AQ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4.8089225822341795E-3</v>
      </c>
      <c r="AR44" s="15"/>
      <c r="AS44" s="15" cm="1">
        <f t="array" aca="1" ref="AS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1.4825205571343217E-3</v>
      </c>
      <c r="AT44" s="15" cm="1">
        <f t="array" aca="1" ref="AT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2.2035952162973572E-3</v>
      </c>
      <c r="AU44" s="15" cm="1">
        <f t="array" aca="1" ref="AU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2.154168482623045E-3</v>
      </c>
      <c r="AV44" s="36" cm="1">
        <f t="array" aca="1" ref="AV44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4.5158738651322177E-3</v>
      </c>
    </row>
    <row r="45" spans="1:48">
      <c r="A45" t="str">
        <f t="shared" si="1"/>
        <v>AS</v>
      </c>
      <c r="B45" s="11" t="s">
        <v>98</v>
      </c>
      <c r="C45" s="11" cm="1">
        <f t="array" aca="1" ref="C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1.1590379704430078E-2</v>
      </c>
      <c r="D45" cm="1">
        <f t="array" aca="1" ref="D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1.2912877039582316E-2</v>
      </c>
      <c r="E45" cm="1">
        <f t="array" aca="1" ref="E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1.2052403893726849E-2</v>
      </c>
      <c r="F45" cm="1">
        <f t="array" aca="1" ref="F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1.3050827085134983E-2</v>
      </c>
      <c r="G45" cm="1">
        <f t="array" aca="1" ref="G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1.3079922628202342E-2</v>
      </c>
      <c r="H45" cm="1">
        <f t="array" aca="1" ref="H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1.4194213167158132E-2</v>
      </c>
      <c r="I45" cm="1">
        <f t="array" aca="1" ref="I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9.7213798146470083E-3</v>
      </c>
      <c r="J45" cm="1">
        <f t="array" aca="1" ref="J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1.1148368246301445E-2</v>
      </c>
      <c r="K45" cm="1">
        <f t="array" aca="1" ref="K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1.2435326318304235E-2</v>
      </c>
      <c r="L45" cm="1">
        <f t="array" aca="1" ref="L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1.5943052034450591E-2</v>
      </c>
      <c r="M45" cm="1">
        <f t="array" aca="1" ref="M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1.2186456785179683E-2</v>
      </c>
      <c r="N45" cm="1">
        <f t="array" aca="1" ref="N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9.0435103517624866E-3</v>
      </c>
      <c r="O45" cm="1">
        <f t="array" aca="1" ref="O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8.7612409491011258E-3</v>
      </c>
      <c r="P45" cm="1">
        <f t="array" aca="1" ref="P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8.797061294187598E-3</v>
      </c>
      <c r="Q45" cm="1">
        <f t="array" aca="1" ref="Q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9.0532664825698755E-3</v>
      </c>
      <c r="R45" s="1" cm="1">
        <f t="array" aca="1" ref="R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8.8999255288518733E-3</v>
      </c>
      <c r="S45" cm="1">
        <f t="array" aca="1" ref="S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1.4084563190787014E-2</v>
      </c>
      <c r="T45" cm="1">
        <f t="array" aca="1" ref="T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1.7749542254539646E-2</v>
      </c>
      <c r="U45" cm="1">
        <f t="array" aca="1" ref="U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1.2538568264556373E-2</v>
      </c>
      <c r="V45" cm="1">
        <f t="array" aca="1" ref="V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1.7776324318569639E-2</v>
      </c>
      <c r="W45" cm="1">
        <f t="array" aca="1" ref="W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1.7714150960009122E-2</v>
      </c>
      <c r="X45" s="60" cm="1">
        <f t="array" aca="1" ref="X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1.1172546216898872E-2</v>
      </c>
      <c r="Y45" s="60" cm="1">
        <f t="array" aca="1" ref="Y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1.6451813259478552E-2</v>
      </c>
      <c r="Z45" s="60" cm="1">
        <f t="array" aca="1" ref="Z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8.598276614091252E-3</v>
      </c>
      <c r="AA45" s="11" cm="1">
        <f t="array" aca="1" ref="AA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1.1823010244675599E-2</v>
      </c>
      <c r="AB45" cm="1">
        <f t="array" aca="1" ref="AB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1.3237366614303853E-2</v>
      </c>
      <c r="AC45" cm="1">
        <f t="array" aca="1" ref="AC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1.3811665982523536E-2</v>
      </c>
      <c r="AD45" s="15" cm="1">
        <f t="array" aca="1" ref="AD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7.106867092697677E-3</v>
      </c>
      <c r="AE45" s="15" cm="1">
        <f t="array" aca="1" ref="AE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6.771743317443478E-3</v>
      </c>
      <c r="AF45" s="15" cm="1">
        <f t="array" aca="1" ref="AF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6.7971246712109886E-3</v>
      </c>
      <c r="AG45" s="15" cm="1">
        <f t="array" aca="1" ref="AG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7.2757276519087215E-3</v>
      </c>
      <c r="AH45" s="15" cm="1">
        <f t="array" aca="1" ref="AH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6.8362754659716408E-3</v>
      </c>
      <c r="AI45" s="15" cm="1">
        <f t="array" aca="1" ref="AI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6.5844243053868349E-3</v>
      </c>
      <c r="AJ45" s="15" cm="1">
        <f t="array" aca="1" ref="AJ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6.4060616746566832E-3</v>
      </c>
      <c r="AK45" s="15" cm="1">
        <f t="array" aca="1" ref="AK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5.3110942525468737E-3</v>
      </c>
      <c r="AL45" s="15" cm="1">
        <f t="array" aca="1" ref="AL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6.4599044456491112E-3</v>
      </c>
      <c r="AM45" s="15" cm="1">
        <f t="array" aca="1" ref="AM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6.0794826154610794E-3</v>
      </c>
      <c r="AN45" s="15" cm="1">
        <f t="array" aca="1" ref="AN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6.6116603405090117E-3</v>
      </c>
      <c r="AO45" s="15" cm="1">
        <f t="array" aca="1" ref="AO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6.9779894007175091E-3</v>
      </c>
      <c r="AP45" s="15" cm="1">
        <f t="array" aca="1" ref="AP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6.8613325221786158E-3</v>
      </c>
      <c r="AQ45" s="15" cm="1">
        <f t="array" aca="1" ref="AQ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4.434902560208529E-3</v>
      </c>
      <c r="AR45" s="15" cm="1">
        <f t="array" aca="1" ref="AR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1.4825205571343217E-3</v>
      </c>
      <c r="AS45" s="15"/>
      <c r="AT45" s="15" cm="1">
        <f t="array" aca="1" ref="AT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2.3865854435083838E-3</v>
      </c>
      <c r="AU45" s="15" cm="1">
        <f t="array" aca="1" ref="AU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2.1945473664305658E-3</v>
      </c>
      <c r="AV45" s="36" cm="1">
        <f t="array" aca="1" ref="AV45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3.8621934891264987E-3</v>
      </c>
    </row>
    <row r="46" spans="1:48">
      <c r="A46" t="str">
        <f t="shared" si="1"/>
        <v>AT</v>
      </c>
      <c r="B46" s="11" t="s">
        <v>100</v>
      </c>
      <c r="C46" s="11" cm="1">
        <f t="array" aca="1" ref="C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1.1563169678263277E-2</v>
      </c>
      <c r="D46" cm="1">
        <f t="array" aca="1" ref="D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1.2731083911849083E-2</v>
      </c>
      <c r="E46" cm="1">
        <f t="array" aca="1" ref="E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1.1888084196601253E-2</v>
      </c>
      <c r="F46" cm="1">
        <f t="array" aca="1" ref="F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1.2861965100864146E-2</v>
      </c>
      <c r="G46" cm="1">
        <f t="array" aca="1" ref="G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1.2762356592549807E-2</v>
      </c>
      <c r="H46" cm="1">
        <f t="array" aca="1" ref="H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1.3154579570202033E-2</v>
      </c>
      <c r="I46" cm="1">
        <f t="array" aca="1" ref="I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9.5870475590158696E-3</v>
      </c>
      <c r="J46" cm="1">
        <f t="array" aca="1" ref="J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1.0960463963473877E-2</v>
      </c>
      <c r="K46" cm="1">
        <f t="array" aca="1" ref="K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1.2227266451267389E-2</v>
      </c>
      <c r="L46" cm="1">
        <f t="array" aca="1" ref="L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1.5741598647569483E-2</v>
      </c>
      <c r="M46" cm="1">
        <f t="array" aca="1" ref="M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1.2012838155561936E-2</v>
      </c>
      <c r="N46" cm="1">
        <f t="array" aca="1" ref="N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8.9226950685705499E-3</v>
      </c>
      <c r="O46" cm="1">
        <f t="array" aca="1" ref="O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8.6570994245680783E-3</v>
      </c>
      <c r="P46" cm="1">
        <f t="array" aca="1" ref="P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8.6764998810706113E-3</v>
      </c>
      <c r="Q46" cm="1">
        <f t="array" aca="1" ref="Q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8.9669993725699781E-3</v>
      </c>
      <c r="R46" s="1" cm="1">
        <f t="array" aca="1" ref="R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8.8691800214384491E-3</v>
      </c>
      <c r="S46" cm="1">
        <f t="array" aca="1" ref="S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1.374629179535786E-2</v>
      </c>
      <c r="T46" cm="1">
        <f t="array" aca="1" ref="T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1.7419268799194951E-2</v>
      </c>
      <c r="U46" cm="1">
        <f t="array" aca="1" ref="U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1.2172701571138787E-2</v>
      </c>
      <c r="V46" cm="1">
        <f t="array" aca="1" ref="V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1.7444210007344991E-2</v>
      </c>
      <c r="W46" cm="1">
        <f t="array" aca="1" ref="W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1.7388106405161849E-2</v>
      </c>
      <c r="X46" s="60" cm="1">
        <f t="array" aca="1" ref="X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1.142681971956694E-2</v>
      </c>
      <c r="Y46" s="60" cm="1">
        <f t="array" aca="1" ref="Y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1.610212258206031E-2</v>
      </c>
      <c r="Z46" s="60" cm="1">
        <f t="array" aca="1" ref="Z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8.2139919327729079E-3</v>
      </c>
      <c r="AA46" s="11" cm="1">
        <f t="array" aca="1" ref="AA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1.1217837348364916E-2</v>
      </c>
      <c r="AB46" cm="1">
        <f t="array" aca="1" ref="AB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1.2529280552821927E-2</v>
      </c>
      <c r="AC46" cm="1">
        <f t="array" aca="1" ref="AC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1.3157837658237239E-2</v>
      </c>
      <c r="AD46" s="15" cm="1">
        <f t="array" aca="1" ref="AD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6.9988512295756367E-3</v>
      </c>
      <c r="AE46" s="15" cm="1">
        <f t="array" aca="1" ref="AE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6.6347148095516149E-3</v>
      </c>
      <c r="AF46" s="15" cm="1">
        <f t="array" aca="1" ref="AF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6.7243178384776888E-3</v>
      </c>
      <c r="AG46" s="15" cm="1">
        <f t="array" aca="1" ref="AG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7.1387148207945929E-3</v>
      </c>
      <c r="AH46" s="15" cm="1">
        <f t="array" aca="1" ref="AH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6.810810802932863E-3</v>
      </c>
      <c r="AI46" s="15" cm="1">
        <f t="array" aca="1" ref="AI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6.7705781590282343E-3</v>
      </c>
      <c r="AJ46" s="15" cm="1">
        <f t="array" aca="1" ref="AJ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6.4536328549098191E-3</v>
      </c>
      <c r="AK46" s="15" cm="1">
        <f t="array" aca="1" ref="AK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5.6604128427149725E-3</v>
      </c>
      <c r="AL46" s="15" cm="1">
        <f t="array" aca="1" ref="AL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6.3689450816207926E-3</v>
      </c>
      <c r="AM46" s="15" cm="1">
        <f t="array" aca="1" ref="AM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5.8431278185703565E-3</v>
      </c>
      <c r="AN46" s="15" cm="1">
        <f t="array" aca="1" ref="AN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6.4670025361912619E-3</v>
      </c>
      <c r="AO46" s="15" cm="1">
        <f t="array" aca="1" ref="AO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7.1353168000594484E-3</v>
      </c>
      <c r="AP46" s="15" cm="1">
        <f t="array" aca="1" ref="AP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7.0939938669577485E-3</v>
      </c>
      <c r="AQ46" s="15" cm="1">
        <f t="array" aca="1" ref="AQ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5.5694911666444528E-3</v>
      </c>
      <c r="AR46" s="15" cm="1">
        <f t="array" aca="1" ref="AR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2.2035952162973572E-3</v>
      </c>
      <c r="AS46" s="15" cm="1">
        <f t="array" aca="1" ref="AS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2.3865854435083838E-3</v>
      </c>
      <c r="AT46" s="15"/>
      <c r="AU46" s="15" cm="1">
        <f t="array" aca="1" ref="AU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2.8930658394209106E-3</v>
      </c>
      <c r="AV46" s="36" cm="1">
        <f t="array" aca="1" ref="AV46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4.7220566729563908E-3</v>
      </c>
    </row>
    <row r="47" spans="1:48">
      <c r="A47" t="str">
        <f t="shared" si="1"/>
        <v>AU</v>
      </c>
      <c r="B47" s="11" t="s">
        <v>102</v>
      </c>
      <c r="C47" s="11" cm="1">
        <f t="array" aca="1" ref="C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1.1394181468161527E-2</v>
      </c>
      <c r="D47" cm="1">
        <f t="array" aca="1" ref="D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1.2631773925512573E-2</v>
      </c>
      <c r="E47" cm="1">
        <f t="array" aca="1" ref="E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1.2041263098206372E-2</v>
      </c>
      <c r="F47" cm="1">
        <f t="array" aca="1" ref="F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1.278214357437792E-2</v>
      </c>
      <c r="G47" cm="1">
        <f t="array" aca="1" ref="G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1.306443418757648E-2</v>
      </c>
      <c r="H47" cm="1">
        <f t="array" aca="1" ref="H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1.37015972777577E-2</v>
      </c>
      <c r="I47" cm="1">
        <f t="array" aca="1" ref="I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9.5694276210957045E-3</v>
      </c>
      <c r="J47" cm="1">
        <f t="array" aca="1" ref="J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1.085790253886333E-2</v>
      </c>
      <c r="K47" cm="1">
        <f t="array" aca="1" ref="K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1.2170581522032483E-2</v>
      </c>
      <c r="L47" cm="1">
        <f t="array" aca="1" ref="L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1.5691390929306354E-2</v>
      </c>
      <c r="M47" cm="1">
        <f t="array" aca="1" ref="M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1.1857826186127372E-2</v>
      </c>
      <c r="N47" cm="1">
        <f t="array" aca="1" ref="N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8.8278367980934545E-3</v>
      </c>
      <c r="O47" cm="1">
        <f t="array" aca="1" ref="O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8.461281563693003E-3</v>
      </c>
      <c r="P47" cm="1">
        <f t="array" aca="1" ref="P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8.5068439078454638E-3</v>
      </c>
      <c r="Q47" cm="1">
        <f t="array" aca="1" ref="Q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8.663420434120838E-3</v>
      </c>
      <c r="R47" s="1" cm="1">
        <f t="array" aca="1" ref="R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8.5618529652674632E-3</v>
      </c>
      <c r="S47" cm="1">
        <f t="array" aca="1" ref="S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1.4281443727478277E-2</v>
      </c>
      <c r="T47" cm="1">
        <f t="array" aca="1" ref="T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1.7917028653133795E-2</v>
      </c>
      <c r="U47" cm="1">
        <f t="array" aca="1" ref="U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1.2741883791020482E-2</v>
      </c>
      <c r="V47" cm="1">
        <f t="array" aca="1" ref="V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1.7942314665177352E-2</v>
      </c>
      <c r="W47" cm="1">
        <f t="array" aca="1" ref="W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1.7886546697734276E-2</v>
      </c>
      <c r="X47" s="60" cm="1">
        <f t="array" aca="1" ref="X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1.1322751472944308E-2</v>
      </c>
      <c r="Y47" s="60" cm="1">
        <f t="array" aca="1" ref="Y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1.6898946979119322E-2</v>
      </c>
      <c r="Z47" s="60" cm="1">
        <f t="array" aca="1" ref="Z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8.6452660581152977E-3</v>
      </c>
      <c r="AA47" s="11" cm="1">
        <f t="array" aca="1" ref="AA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1.1584222097362382E-2</v>
      </c>
      <c r="AB47" cm="1">
        <f t="array" aca="1" ref="AB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1.3009440503102458E-2</v>
      </c>
      <c r="AC47" cm="1">
        <f t="array" aca="1" ref="AC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1.3576481071915695E-2</v>
      </c>
      <c r="AD47" s="15" cm="1">
        <f t="array" aca="1" ref="AD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7.4157962305717601E-3</v>
      </c>
      <c r="AE47" s="15" cm="1">
        <f t="array" aca="1" ref="AE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7.3106305061910026E-3</v>
      </c>
      <c r="AF47" s="15" cm="1">
        <f t="array" aca="1" ref="AF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7.2245518071277865E-3</v>
      </c>
      <c r="AG47" s="15" cm="1">
        <f t="array" aca="1" ref="AG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7.5345664313500203E-3</v>
      </c>
      <c r="AH47" s="15" cm="1">
        <f t="array" aca="1" ref="AH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7.2179046606729632E-3</v>
      </c>
      <c r="AI47" s="15" cm="1">
        <f t="array" aca="1" ref="AI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6.8632241729696779E-3</v>
      </c>
      <c r="AJ47" s="15" cm="1">
        <f t="array" aca="1" ref="AJ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6.4182830979801365E-3</v>
      </c>
      <c r="AK47" s="15" cm="1">
        <f t="array" aca="1" ref="AK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5.7298260471646094E-3</v>
      </c>
      <c r="AL47" s="15" cm="1">
        <f t="array" aca="1" ref="AL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6.7957445482715994E-3</v>
      </c>
      <c r="AM47" s="15" cm="1">
        <f t="array" aca="1" ref="AM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6.3553995439184757E-3</v>
      </c>
      <c r="AN47" s="15" cm="1">
        <f t="array" aca="1" ref="AN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6.9242311399507596E-3</v>
      </c>
      <c r="AO47" s="15" cm="1">
        <f t="array" aca="1" ref="AO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6.9094636526254279E-3</v>
      </c>
      <c r="AP47" s="15" cm="1">
        <f t="array" aca="1" ref="AP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6.8709106694476154E-3</v>
      </c>
      <c r="AQ47" s="15" cm="1">
        <f t="array" aca="1" ref="AQ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5.3481929557403192E-3</v>
      </c>
      <c r="AR47" s="15" cm="1">
        <f t="array" aca="1" ref="AR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2.154168482623045E-3</v>
      </c>
      <c r="AS47" s="15" cm="1">
        <f t="array" aca="1" ref="AS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2.1945473664305658E-3</v>
      </c>
      <c r="AT47" s="15" cm="1">
        <f t="array" aca="1" ref="AT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2.8930658394209106E-3</v>
      </c>
      <c r="AU47" s="15"/>
      <c r="AV47" s="36" cm="1">
        <f t="array" aca="1" ref="AV47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3.6549989615594657E-3</v>
      </c>
    </row>
    <row r="48" spans="1:48" ht="15" thickBot="1">
      <c r="A48" t="str">
        <f t="shared" si="1"/>
        <v>AV</v>
      </c>
      <c r="B48" s="12" t="s">
        <v>104</v>
      </c>
      <c r="C48" s="12" cm="1">
        <f t="array" aca="1" ref="C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1.1651377202739552E-2</v>
      </c>
      <c r="D48" s="3" cm="1">
        <f t="array" aca="1" ref="D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1.3430315063000894E-2</v>
      </c>
      <c r="E48" s="3" cm="1">
        <f t="array" aca="1" ref="E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1.205125817975587E-2</v>
      </c>
      <c r="F48" s="3" cm="1">
        <f t="array" aca="1" ref="F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1.3546622619030899E-2</v>
      </c>
      <c r="G48" s="3" cm="1">
        <f t="array" aca="1" ref="G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1.342623503393982E-2</v>
      </c>
      <c r="H48" s="3" cm="1">
        <f t="array" aca="1" ref="H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1.4158866682984593E-2</v>
      </c>
      <c r="I48" s="3" cm="1">
        <f t="array" aca="1" ref="I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1.0364378950042072E-2</v>
      </c>
      <c r="J48" s="3" cm="1">
        <f t="array" aca="1" ref="J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1.182214002307635E-2</v>
      </c>
      <c r="K48" s="3" cm="1">
        <f t="array" aca="1" ref="K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1.2989260299269507E-2</v>
      </c>
      <c r="L48" s="3" cm="1">
        <f t="array" aca="1" ref="L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1.6444199152683494E-2</v>
      </c>
      <c r="M48" s="3" cm="1">
        <f t="array" aca="1" ref="M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1.2601749662071405E-2</v>
      </c>
      <c r="N48" s="3" cm="1">
        <f t="array" aca="1" ref="N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9.6332432328479142E-3</v>
      </c>
      <c r="O48" s="3" cm="1">
        <f t="array" aca="1" ref="O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9.3703160129258497E-3</v>
      </c>
      <c r="P48" s="3" cm="1">
        <f t="array" aca="1" ref="P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9.1374966783400614E-3</v>
      </c>
      <c r="Q48" s="3" cm="1">
        <f t="array" aca="1" ref="Q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9.3104650160022798E-3</v>
      </c>
      <c r="R48" s="4" cm="1">
        <f t="array" aca="1" ref="R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9.0184073361694317E-3</v>
      </c>
      <c r="S48" cm="1">
        <f t="array" aca="1" ref="S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1.4353306615689225E-2</v>
      </c>
      <c r="T48" cm="1">
        <f t="array" aca="1" ref="T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1.7841469953835842E-2</v>
      </c>
      <c r="U48" cm="1">
        <f t="array" aca="1" ref="U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1.2673119489712394E-2</v>
      </c>
      <c r="V48" cm="1">
        <f t="array" aca="1" ref="V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1.7892088425926492E-2</v>
      </c>
      <c r="W48" cm="1">
        <f t="array" aca="1" ref="W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1.7820904056950873E-2</v>
      </c>
      <c r="X48" s="60" cm="1">
        <f t="array" aca="1" ref="X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1.1754672519762617E-2</v>
      </c>
      <c r="Y48" s="60" cm="1">
        <f t="array" aca="1" ref="Y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1.6940315297091193E-2</v>
      </c>
      <c r="Z48" s="60" cm="1">
        <f t="array" aca="1" ref="Z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9.2969283550621215E-3</v>
      </c>
      <c r="AA48" s="11" cm="1">
        <f t="array" aca="1" ref="AA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1.2736258580428431E-2</v>
      </c>
      <c r="AB48" cm="1">
        <f t="array" aca="1" ref="AB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1.4334574499933313E-2</v>
      </c>
      <c r="AC48" cm="1">
        <f t="array" aca="1" ref="AC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1.5013690258205339E-2</v>
      </c>
      <c r="AD48" s="15" cm="1">
        <f t="array" aca="1" ref="AD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8.9146083874667645E-3</v>
      </c>
      <c r="AE48" s="15" cm="1">
        <f t="array" aca="1" ref="AE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8.6733091698454005E-3</v>
      </c>
      <c r="AF48" s="15" cm="1">
        <f t="array" aca="1" ref="AF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8.5808460277611819E-3</v>
      </c>
      <c r="AG48" s="15" cm="1">
        <f t="array" aca="1" ref="AG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8.9571389195274905E-3</v>
      </c>
      <c r="AH48" s="15" cm="1">
        <f t="array" aca="1" ref="AH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8.7229856215931233E-3</v>
      </c>
      <c r="AI48" s="15" cm="1">
        <f t="array" aca="1" ref="AI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8.3575787987995032E-3</v>
      </c>
      <c r="AJ48" s="15" cm="1">
        <f t="array" aca="1" ref="AJ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7.8481714877829609E-3</v>
      </c>
      <c r="AK48" s="15" cm="1">
        <f t="array" aca="1" ref="AK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7.1579008838930673E-3</v>
      </c>
      <c r="AL48" s="15" cm="1">
        <f t="array" aca="1" ref="AL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8.4462659892650775E-3</v>
      </c>
      <c r="AM48" s="15" cm="1">
        <f t="array" aca="1" ref="AM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8.0111116927417628E-3</v>
      </c>
      <c r="AN48" s="15" cm="1">
        <f t="array" aca="1" ref="AN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8.5634936979704524E-3</v>
      </c>
      <c r="AO48" s="15" cm="1">
        <f t="array" aca="1" ref="AO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8.1220443523331732E-3</v>
      </c>
      <c r="AP48" s="15" cm="1">
        <f t="array" aca="1" ref="AP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7.9896842612253317E-3</v>
      </c>
      <c r="AQ48" s="15" cm="1">
        <f t="array" aca="1" ref="AQ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7.3524281321621955E-3</v>
      </c>
      <c r="AR48" s="15" cm="1">
        <f t="array" aca="1" ref="AR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4.5158738651322177E-3</v>
      </c>
      <c r="AS48" s="15" cm="1">
        <f t="array" aca="1" ref="AS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3.8621934891264987E-3</v>
      </c>
      <c r="AT48" s="15" cm="1">
        <f t="array" aca="1" ref="AT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4.7220566729563908E-3</v>
      </c>
      <c r="AU48" s="15" cm="1">
        <f t="array" aca="1" ref="AU48" ca="1">SQRT(SUMSQ(INDIRECT("'Raw_amino acid'!"&amp;SUBSTITUTE(ADDRESS(1,ROW(),4),1,"")&amp;5&amp;":"&amp;SUBSTITUTE(ADDRESS(1,ROW(),4),1,"")&amp;24)-INDIRECT("'Raw_amino acid'!"&amp;SUBSTITUTE(ADDRESS(1,COLUMN(),4),1,"")&amp;5&amp;":"&amp;SUBSTITUTE(ADDRESS(1,COLUMN(),4),1,"")&amp;24))/ COUNTA('Raw_amino acid'!$B$5:$B$24))</f>
        <v>3.6549989615594657E-3</v>
      </c>
      <c r="AV48" s="36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59D8-1592-4F53-9C3A-5C5E0838C9AC}">
  <dimension ref="B1:AF27"/>
  <sheetViews>
    <sheetView zoomScale="70" zoomScaleNormal="70" workbookViewId="0">
      <selection activeCell="C5" sqref="C5"/>
    </sheetView>
  </sheetViews>
  <sheetFormatPr defaultColWidth="8.88671875" defaultRowHeight="14.4"/>
  <cols>
    <col min="1" max="1" width="8.88671875" style="87"/>
    <col min="2" max="2" width="16" style="87" customWidth="1"/>
    <col min="3" max="27" width="17.109375" style="87" customWidth="1"/>
    <col min="28" max="32" width="14.21875" style="87" customWidth="1"/>
    <col min="33" max="34" width="8.88671875" style="87"/>
    <col min="35" max="35" width="20.5546875" style="87" customWidth="1"/>
    <col min="36" max="16384" width="8.88671875" style="87"/>
  </cols>
  <sheetData>
    <row r="1" spans="2:18" ht="15" thickBot="1"/>
    <row r="2" spans="2:18">
      <c r="B2" s="88"/>
      <c r="C2" s="179" t="s">
        <v>145</v>
      </c>
      <c r="D2" s="180"/>
      <c r="E2" s="180"/>
      <c r="F2" s="180"/>
      <c r="G2" s="180"/>
      <c r="H2" s="181"/>
      <c r="I2" s="182" t="s">
        <v>53</v>
      </c>
      <c r="J2" s="183"/>
      <c r="K2" s="183"/>
      <c r="L2" s="183"/>
      <c r="M2" s="183"/>
      <c r="N2" s="183"/>
      <c r="O2" s="184"/>
      <c r="P2" s="176" t="s">
        <v>64</v>
      </c>
      <c r="Q2" s="177"/>
      <c r="R2" s="178"/>
    </row>
    <row r="3" spans="2:18">
      <c r="B3" s="89"/>
      <c r="C3" s="62" t="s">
        <v>146</v>
      </c>
      <c r="D3" s="62" t="s">
        <v>147</v>
      </c>
      <c r="E3" s="62" t="s">
        <v>148</v>
      </c>
      <c r="F3" s="62" t="s">
        <v>149</v>
      </c>
      <c r="G3" s="62" t="s">
        <v>150</v>
      </c>
      <c r="H3" s="62" t="s">
        <v>151</v>
      </c>
      <c r="I3" s="62" t="s">
        <v>152</v>
      </c>
      <c r="J3" s="62" t="s">
        <v>153</v>
      </c>
      <c r="K3" s="62" t="s">
        <v>154</v>
      </c>
      <c r="L3" s="62" t="s">
        <v>155</v>
      </c>
      <c r="M3" s="62" t="s">
        <v>156</v>
      </c>
      <c r="N3" s="62" t="s">
        <v>157</v>
      </c>
      <c r="O3" s="62" t="s">
        <v>158</v>
      </c>
      <c r="P3" s="62" t="s">
        <v>159</v>
      </c>
      <c r="Q3" s="62" t="s">
        <v>160</v>
      </c>
      <c r="R3" s="63" t="s">
        <v>161</v>
      </c>
    </row>
    <row r="4" spans="2:18" s="93" customFormat="1" ht="15" thickBot="1">
      <c r="B4" s="90"/>
      <c r="C4" s="91" t="s">
        <v>25</v>
      </c>
      <c r="D4" s="91" t="s">
        <v>0</v>
      </c>
      <c r="E4" s="91" t="s">
        <v>162</v>
      </c>
      <c r="F4" s="91" t="s">
        <v>163</v>
      </c>
      <c r="G4" s="91" t="s">
        <v>164</v>
      </c>
      <c r="H4" s="91" t="s">
        <v>165</v>
      </c>
      <c r="I4" s="91" t="s">
        <v>25</v>
      </c>
      <c r="J4" s="91" t="s">
        <v>0</v>
      </c>
      <c r="K4" s="91" t="s">
        <v>166</v>
      </c>
      <c r="L4" s="91" t="s">
        <v>167</v>
      </c>
      <c r="M4" s="91" t="s">
        <v>168</v>
      </c>
      <c r="N4" s="91" t="s">
        <v>169</v>
      </c>
      <c r="O4" s="91" t="s">
        <v>170</v>
      </c>
      <c r="P4" s="91" t="s">
        <v>25</v>
      </c>
      <c r="Q4" s="92" t="s">
        <v>0</v>
      </c>
      <c r="R4" s="92" t="s">
        <v>171</v>
      </c>
    </row>
    <row r="5" spans="2:18" ht="15" thickBot="1">
      <c r="B5" s="94" t="s">
        <v>172</v>
      </c>
      <c r="C5" s="95">
        <f>AVERAGE(C22:D22)</f>
        <v>0.240081071012436</v>
      </c>
      <c r="D5" s="96">
        <v>0.24619295026856799</v>
      </c>
      <c r="E5" s="96">
        <v>0.23363544813695875</v>
      </c>
      <c r="F5" s="96">
        <v>0.23923923923923923</v>
      </c>
      <c r="G5" s="96">
        <v>0.26190476190476192</v>
      </c>
      <c r="H5" s="97">
        <v>0.25701298296958203</v>
      </c>
      <c r="I5" s="96">
        <f>AVERAGE(J22:O22)</f>
        <v>0.2904675180899407</v>
      </c>
      <c r="J5" s="96">
        <v>0.30980502765660201</v>
      </c>
      <c r="K5" s="96">
        <v>0.26626626626626598</v>
      </c>
      <c r="L5" s="96">
        <v>0.23287671232876711</v>
      </c>
      <c r="M5" s="96">
        <v>0.26513256628314158</v>
      </c>
      <c r="N5" s="96">
        <f>PRODUCT(25,1/(25+26+20+26))</f>
        <v>0.25773195876288657</v>
      </c>
      <c r="O5" s="96">
        <v>0.25600000000000001</v>
      </c>
      <c r="P5" s="96">
        <f>AVERAGE(V22:AD22)</f>
        <v>0.24496970257805201</v>
      </c>
      <c r="Q5" s="98">
        <v>0.29332235999329997</v>
      </c>
      <c r="R5" s="98">
        <v>0.26790000218605098</v>
      </c>
    </row>
    <row r="6" spans="2:18" ht="15" thickBot="1">
      <c r="B6" s="99" t="s">
        <v>173</v>
      </c>
      <c r="C6" s="95">
        <f t="shared" ref="C6:C8" si="0">AVERAGE(C23:D23)</f>
        <v>0.23540183757161748</v>
      </c>
      <c r="D6" s="85">
        <v>0.24589995113808602</v>
      </c>
      <c r="E6" s="85">
        <v>0.21047331319234644</v>
      </c>
      <c r="F6" s="85">
        <v>0.21821821821821824</v>
      </c>
      <c r="G6" s="85">
        <v>0.21587301587301588</v>
      </c>
      <c r="H6" s="100">
        <v>0.20262150129206999</v>
      </c>
      <c r="I6" s="96">
        <f t="shared" ref="I6:I8" si="1">AVERAGE(J23:O23)</f>
        <v>0.29473113653888089</v>
      </c>
      <c r="J6" s="85">
        <v>0.308711036006802</v>
      </c>
      <c r="K6" s="85">
        <v>0.26526526526526523</v>
      </c>
      <c r="L6" s="85">
        <v>0.30593607305936077</v>
      </c>
      <c r="M6" s="85">
        <v>0.27063531765882942</v>
      </c>
      <c r="N6" s="85">
        <f>PRODUCT(26,1/(25+26+20+26))</f>
        <v>0.26804123711340205</v>
      </c>
      <c r="O6" s="85">
        <v>0.26700000000000002</v>
      </c>
      <c r="P6" s="96">
        <f t="shared" ref="P6:P8" si="2">AVERAGE(V23:AD23)</f>
        <v>0.26416937681255576</v>
      </c>
      <c r="Q6" s="101">
        <v>0.293005629141324</v>
      </c>
      <c r="R6" s="101">
        <v>0.21879999875961401</v>
      </c>
    </row>
    <row r="7" spans="2:18" ht="15" thickBot="1">
      <c r="B7" s="99" t="s">
        <v>174</v>
      </c>
      <c r="C7" s="95">
        <f t="shared" si="0"/>
        <v>0.26228909484429597</v>
      </c>
      <c r="D7" s="85">
        <v>0.25366765970391503</v>
      </c>
      <c r="E7" s="85">
        <v>0.32628398791540791</v>
      </c>
      <c r="F7" s="85">
        <v>0.32032032032032037</v>
      </c>
      <c r="G7" s="85">
        <v>0.32222222222222224</v>
      </c>
      <c r="H7" s="85">
        <v>0.31523397366044997</v>
      </c>
      <c r="I7" s="96">
        <f t="shared" si="1"/>
        <v>0.20812924710149791</v>
      </c>
      <c r="J7" s="85">
        <v>0.19059316885292202</v>
      </c>
      <c r="K7" s="85">
        <v>0.26726726726726724</v>
      </c>
      <c r="L7" s="85">
        <v>0.23287671232876711</v>
      </c>
      <c r="M7" s="85">
        <v>0.27263631815907952</v>
      </c>
      <c r="N7" s="85">
        <f>PRODUCT(26,1/(25+26+20+26))</f>
        <v>0.26804123711340205</v>
      </c>
      <c r="O7" s="85">
        <v>0.28199999999999997</v>
      </c>
      <c r="P7" s="96">
        <f t="shared" si="2"/>
        <v>0.23646195050183857</v>
      </c>
      <c r="Q7" s="101">
        <v>0.20678452605724901</v>
      </c>
      <c r="R7" s="101">
        <v>0.26379999914403202</v>
      </c>
    </row>
    <row r="8" spans="2:18" ht="15" thickBot="1">
      <c r="B8" s="102" t="s">
        <v>175</v>
      </c>
      <c r="C8" s="95">
        <f t="shared" si="0"/>
        <v>0.26222799657164902</v>
      </c>
      <c r="D8" s="86">
        <v>0.25423943888942901</v>
      </c>
      <c r="E8" s="86">
        <v>0.22960725075528707</v>
      </c>
      <c r="F8" s="86">
        <v>0.22222222222222224</v>
      </c>
      <c r="G8" s="86">
        <v>0.2</v>
      </c>
      <c r="H8" s="86">
        <v>0.22513154207789801</v>
      </c>
      <c r="I8" s="96">
        <f t="shared" si="1"/>
        <v>0.2066720982696805</v>
      </c>
      <c r="J8" s="86">
        <v>0.19089076748367201</v>
      </c>
      <c r="K8" s="86">
        <v>0.201201201201201</v>
      </c>
      <c r="L8" s="86">
        <v>0.22831050228310504</v>
      </c>
      <c r="M8" s="86">
        <v>0.19159579789894945</v>
      </c>
      <c r="N8" s="86">
        <f>PRODUCT(20,1/(25+26+20+26))</f>
        <v>0.20618556701030927</v>
      </c>
      <c r="O8" s="86">
        <v>0.19500000000000001</v>
      </c>
      <c r="P8" s="96">
        <f t="shared" si="2"/>
        <v>0.25439897010755169</v>
      </c>
      <c r="Q8" s="103">
        <v>0.20688748480812499</v>
      </c>
      <c r="R8" s="103">
        <v>0.249499999910303</v>
      </c>
    </row>
    <row r="10" spans="2:18" ht="15" thickBot="1"/>
    <row r="11" spans="2:18" s="112" customFormat="1">
      <c r="B11" s="125" t="s">
        <v>106</v>
      </c>
      <c r="C11" s="126" t="s">
        <v>176</v>
      </c>
      <c r="D11" s="126" t="s">
        <v>177</v>
      </c>
      <c r="E11" s="126" t="s">
        <v>178</v>
      </c>
      <c r="F11" s="126" t="s">
        <v>179</v>
      </c>
      <c r="G11" s="126" t="s">
        <v>180</v>
      </c>
      <c r="H11" s="126" t="s">
        <v>181</v>
      </c>
      <c r="I11" s="126" t="s">
        <v>211</v>
      </c>
      <c r="J11" s="126" t="s">
        <v>212</v>
      </c>
      <c r="K11" s="126" t="s">
        <v>213</v>
      </c>
      <c r="L11" s="127" t="s">
        <v>214</v>
      </c>
    </row>
    <row r="12" spans="2:18" s="112" customFormat="1">
      <c r="B12" s="134"/>
      <c r="C12" s="93" t="s">
        <v>182</v>
      </c>
      <c r="D12" s="93" t="s">
        <v>183</v>
      </c>
      <c r="E12" s="93" t="s">
        <v>184</v>
      </c>
      <c r="F12" s="93" t="s">
        <v>185</v>
      </c>
      <c r="G12" s="93" t="s">
        <v>186</v>
      </c>
      <c r="H12" s="93" t="s">
        <v>187</v>
      </c>
      <c r="I12" s="93" t="s">
        <v>215</v>
      </c>
      <c r="J12" s="93" t="s">
        <v>216</v>
      </c>
      <c r="K12" s="93" t="s">
        <v>217</v>
      </c>
      <c r="L12" s="128" t="s">
        <v>218</v>
      </c>
    </row>
    <row r="13" spans="2:18" s="112" customFormat="1">
      <c r="B13" s="134" t="s">
        <v>172</v>
      </c>
      <c r="C13" s="112">
        <v>0.26800000000000002</v>
      </c>
      <c r="D13" s="112">
        <v>0.27200000000000002</v>
      </c>
      <c r="E13" s="112">
        <v>0.23</v>
      </c>
      <c r="F13" s="112">
        <v>0.248</v>
      </c>
      <c r="G13" s="112">
        <v>0.27100000000000002</v>
      </c>
      <c r="H13" s="112">
        <v>0.24</v>
      </c>
      <c r="I13" s="185">
        <v>0.22832980972515857</v>
      </c>
      <c r="J13" s="112">
        <v>0.25700000000000001</v>
      </c>
      <c r="K13" s="112">
        <v>0.25</v>
      </c>
      <c r="L13" s="129">
        <v>0.246</v>
      </c>
    </row>
    <row r="14" spans="2:18" s="112" customFormat="1">
      <c r="B14" s="134" t="s">
        <v>173</v>
      </c>
      <c r="C14" s="112">
        <v>0.254</v>
      </c>
      <c r="D14" s="112">
        <v>0.254</v>
      </c>
      <c r="E14" s="112">
        <v>0.22600000000000001</v>
      </c>
      <c r="F14" s="112">
        <v>0.22600000000000001</v>
      </c>
      <c r="G14" s="112">
        <v>0.254</v>
      </c>
      <c r="H14" s="112">
        <v>0.24399999999999999</v>
      </c>
      <c r="I14" s="185">
        <v>0.23467230443974632</v>
      </c>
      <c r="J14" s="112">
        <v>0.20799999999999999</v>
      </c>
      <c r="K14" s="112">
        <v>0.20699999999999999</v>
      </c>
      <c r="L14" s="129">
        <v>0.20799999999999999</v>
      </c>
    </row>
    <row r="15" spans="2:18" s="112" customFormat="1">
      <c r="B15" s="134" t="s">
        <v>174</v>
      </c>
      <c r="C15" s="112">
        <v>0.19600000000000001</v>
      </c>
      <c r="D15" s="112">
        <v>0.20199999999999999</v>
      </c>
      <c r="E15" s="112">
        <v>0.23199999999999998</v>
      </c>
      <c r="F15" s="112">
        <v>0.24</v>
      </c>
      <c r="G15" s="112">
        <v>0.21899999999999997</v>
      </c>
      <c r="H15" s="112">
        <v>0.23100000000000001</v>
      </c>
      <c r="I15" s="185">
        <v>0.2536997885835095</v>
      </c>
      <c r="J15" s="112">
        <v>0.222</v>
      </c>
      <c r="K15" s="112">
        <v>0.22600000000000001</v>
      </c>
      <c r="L15" s="129">
        <v>0.22600000000000001</v>
      </c>
    </row>
    <row r="16" spans="2:18" s="112" customFormat="1" ht="15" thickBot="1">
      <c r="B16" s="135" t="s">
        <v>175</v>
      </c>
      <c r="C16" s="131">
        <v>0.28199999999999997</v>
      </c>
      <c r="D16" s="131">
        <v>0.27200000000000002</v>
      </c>
      <c r="E16" s="131">
        <v>0.313</v>
      </c>
      <c r="F16" s="131">
        <v>0.28600000000000003</v>
      </c>
      <c r="G16" s="131">
        <v>0.25600000000000001</v>
      </c>
      <c r="H16" s="131">
        <v>0.28399999999999997</v>
      </c>
      <c r="I16" s="132">
        <v>0.28329809725158567</v>
      </c>
      <c r="J16" s="131">
        <v>0.313</v>
      </c>
      <c r="K16" s="131">
        <v>0.317</v>
      </c>
      <c r="L16" s="133">
        <v>0.32</v>
      </c>
    </row>
    <row r="17" spans="2:32" s="112" customFormat="1" ht="15" thickBot="1">
      <c r="B17" s="186" t="s">
        <v>219</v>
      </c>
      <c r="C17" s="187" t="s">
        <v>166</v>
      </c>
      <c r="D17" s="187" t="s">
        <v>166</v>
      </c>
      <c r="E17" s="187" t="s">
        <v>166</v>
      </c>
      <c r="F17" s="187" t="s">
        <v>166</v>
      </c>
      <c r="G17" s="187" t="s">
        <v>166</v>
      </c>
      <c r="H17" s="187" t="s">
        <v>166</v>
      </c>
      <c r="I17" s="188" t="s">
        <v>248</v>
      </c>
      <c r="J17" s="188" t="s">
        <v>249</v>
      </c>
      <c r="K17" s="188" t="s">
        <v>249</v>
      </c>
      <c r="L17" s="189" t="s">
        <v>249</v>
      </c>
    </row>
    <row r="18" spans="2:32" s="112" customFormat="1" ht="15" thickBot="1">
      <c r="B18" s="190"/>
      <c r="C18" s="191"/>
      <c r="D18" s="191"/>
      <c r="E18" s="191"/>
      <c r="F18" s="191"/>
      <c r="G18" s="191"/>
      <c r="H18" s="191"/>
      <c r="I18" s="192"/>
      <c r="J18" s="192"/>
      <c r="K18" s="192"/>
      <c r="L18" s="192"/>
    </row>
    <row r="19" spans="2:32" s="104" customFormat="1" ht="14.4" customHeight="1">
      <c r="B19" s="193"/>
      <c r="C19" s="194" t="s">
        <v>145</v>
      </c>
      <c r="D19" s="194"/>
      <c r="E19" s="194"/>
      <c r="F19" s="194"/>
      <c r="G19" s="194"/>
      <c r="H19" s="194"/>
      <c r="I19" s="194"/>
      <c r="J19" s="195" t="s">
        <v>53</v>
      </c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74" t="s">
        <v>64</v>
      </c>
      <c r="W19" s="174"/>
      <c r="X19" s="174"/>
      <c r="Y19" s="174"/>
      <c r="Z19" s="174"/>
      <c r="AA19" s="174"/>
      <c r="AB19" s="174"/>
      <c r="AC19" s="174"/>
      <c r="AD19" s="174"/>
      <c r="AE19" s="174"/>
      <c r="AF19" s="196"/>
    </row>
    <row r="20" spans="2:32" s="104" customFormat="1" ht="14.4" customHeight="1">
      <c r="B20" s="130"/>
      <c r="C20" s="104" t="s">
        <v>146</v>
      </c>
      <c r="D20" s="104" t="s">
        <v>147</v>
      </c>
      <c r="E20" s="104" t="s">
        <v>188</v>
      </c>
      <c r="F20" s="104" t="s">
        <v>148</v>
      </c>
      <c r="G20" s="104" t="s">
        <v>149</v>
      </c>
      <c r="H20" s="104" t="s">
        <v>150</v>
      </c>
      <c r="I20" s="104" t="s">
        <v>151</v>
      </c>
      <c r="J20" s="104" t="s">
        <v>152</v>
      </c>
      <c r="K20" s="104" t="s">
        <v>153</v>
      </c>
      <c r="L20" s="104" t="s">
        <v>189</v>
      </c>
      <c r="M20" s="104" t="s">
        <v>190</v>
      </c>
      <c r="N20" s="104" t="s">
        <v>191</v>
      </c>
      <c r="O20" s="104" t="s">
        <v>192</v>
      </c>
      <c r="P20" s="104" t="s">
        <v>193</v>
      </c>
      <c r="Q20" s="104" t="s">
        <v>154</v>
      </c>
      <c r="R20" s="104" t="s">
        <v>155</v>
      </c>
      <c r="S20" s="104" t="s">
        <v>156</v>
      </c>
      <c r="T20" s="104" t="s">
        <v>157</v>
      </c>
      <c r="U20" s="104" t="s">
        <v>158</v>
      </c>
      <c r="V20" s="122" t="s">
        <v>159</v>
      </c>
      <c r="W20" s="105" t="s">
        <v>160</v>
      </c>
      <c r="X20" s="105" t="s">
        <v>194</v>
      </c>
      <c r="Y20" s="105" t="s">
        <v>195</v>
      </c>
      <c r="Z20" s="105" t="s">
        <v>196</v>
      </c>
      <c r="AA20" s="105" t="s">
        <v>197</v>
      </c>
      <c r="AB20" s="105" t="s">
        <v>198</v>
      </c>
      <c r="AC20" s="105" t="s">
        <v>199</v>
      </c>
      <c r="AD20" s="105" t="s">
        <v>200</v>
      </c>
      <c r="AE20" s="105" t="s">
        <v>201</v>
      </c>
      <c r="AF20" s="109" t="s">
        <v>161</v>
      </c>
    </row>
    <row r="21" spans="2:32" s="108" customFormat="1" ht="14.4" customHeight="1">
      <c r="B21" s="130"/>
      <c r="C21" s="108" t="s">
        <v>202</v>
      </c>
      <c r="D21" s="108" t="s">
        <v>203</v>
      </c>
      <c r="E21" s="108" t="s">
        <v>0</v>
      </c>
      <c r="F21" s="108" t="s">
        <v>162</v>
      </c>
      <c r="G21" s="108" t="s">
        <v>163</v>
      </c>
      <c r="H21" s="108" t="s">
        <v>164</v>
      </c>
      <c r="I21" s="108" t="s">
        <v>229</v>
      </c>
      <c r="J21" s="108" t="s">
        <v>204</v>
      </c>
      <c r="K21" s="108" t="s">
        <v>205</v>
      </c>
      <c r="L21" s="108" t="s">
        <v>206</v>
      </c>
      <c r="M21" s="108" t="s">
        <v>207</v>
      </c>
      <c r="N21" s="108" t="s">
        <v>208</v>
      </c>
      <c r="O21" s="108" t="s">
        <v>209</v>
      </c>
      <c r="P21" s="108" t="s">
        <v>0</v>
      </c>
      <c r="Q21" s="108" t="s">
        <v>166</v>
      </c>
      <c r="R21" s="108" t="s">
        <v>167</v>
      </c>
      <c r="S21" s="108" t="s">
        <v>230</v>
      </c>
      <c r="T21" s="108" t="s">
        <v>169</v>
      </c>
      <c r="U21" s="108" t="s">
        <v>170</v>
      </c>
      <c r="V21" s="123" t="s">
        <v>220</v>
      </c>
      <c r="W21" s="106" t="s">
        <v>221</v>
      </c>
      <c r="X21" s="106" t="s">
        <v>222</v>
      </c>
      <c r="Y21" s="106" t="s">
        <v>223</v>
      </c>
      <c r="Z21" s="106" t="s">
        <v>224</v>
      </c>
      <c r="AA21" s="106" t="s">
        <v>225</v>
      </c>
      <c r="AB21" s="106" t="s">
        <v>226</v>
      </c>
      <c r="AC21" s="106" t="s">
        <v>227</v>
      </c>
      <c r="AD21" s="106" t="s">
        <v>228</v>
      </c>
      <c r="AE21" s="107" t="s">
        <v>0</v>
      </c>
      <c r="AF21" s="107" t="s">
        <v>231</v>
      </c>
    </row>
    <row r="22" spans="2:32" s="104" customFormat="1" ht="14.4" customHeight="1">
      <c r="B22" s="130" t="s">
        <v>172</v>
      </c>
      <c r="C22" s="104">
        <v>0.240300823068722</v>
      </c>
      <c r="D22" s="104">
        <v>0.23986131895615001</v>
      </c>
      <c r="E22" s="104">
        <v>0.24619295026856799</v>
      </c>
      <c r="F22" s="104">
        <v>0.23363544813695875</v>
      </c>
      <c r="G22" s="104">
        <v>0.23923923923923923</v>
      </c>
      <c r="H22" s="104">
        <v>0.26190476190476192</v>
      </c>
      <c r="I22" s="197">
        <v>0.25701298296958203</v>
      </c>
      <c r="J22" s="104">
        <v>0.29214240406617048</v>
      </c>
      <c r="K22" s="104">
        <v>0.29002883230117305</v>
      </c>
      <c r="L22" s="104">
        <v>0.29148235352081941</v>
      </c>
      <c r="M22" s="104">
        <v>0.28948986719564246</v>
      </c>
      <c r="N22" s="104">
        <v>0.28958218408867364</v>
      </c>
      <c r="O22" s="104">
        <v>0.29007946736716506</v>
      </c>
      <c r="P22" s="104">
        <v>0.30980502765660201</v>
      </c>
      <c r="Q22" s="104">
        <v>0.26626626626626598</v>
      </c>
      <c r="R22" s="104">
        <v>0.23287671232876711</v>
      </c>
      <c r="S22" s="104">
        <v>0.26513256628314158</v>
      </c>
      <c r="T22" s="104">
        <f>PRODUCT(25,1/(25+26+20+26))</f>
        <v>0.25773195876288657</v>
      </c>
      <c r="U22" s="104">
        <v>0.25600000000000001</v>
      </c>
      <c r="V22" s="122">
        <v>0.24579344747161</v>
      </c>
      <c r="W22" s="105">
        <v>0.25465856887494298</v>
      </c>
      <c r="X22" s="105">
        <v>0.25367139171132502</v>
      </c>
      <c r="Y22" s="105">
        <v>0.234557487448702</v>
      </c>
      <c r="Z22" s="105">
        <v>0.24892340881083699</v>
      </c>
      <c r="AA22" s="105">
        <v>0.24618536341257299</v>
      </c>
      <c r="AB22" s="105">
        <v>0.23848439261227</v>
      </c>
      <c r="AC22" s="105">
        <v>0.24229752065619001</v>
      </c>
      <c r="AD22" s="105">
        <v>0.240155742204018</v>
      </c>
      <c r="AE22" s="109">
        <v>0.29332235999329997</v>
      </c>
      <c r="AF22" s="109">
        <v>0.26790000218605098</v>
      </c>
    </row>
    <row r="23" spans="2:32" s="104" customFormat="1" ht="14.4" customHeight="1">
      <c r="B23" s="130" t="s">
        <v>173</v>
      </c>
      <c r="C23" s="104">
        <v>0.23612814177409899</v>
      </c>
      <c r="D23" s="104">
        <v>0.23467553336913599</v>
      </c>
      <c r="E23" s="104">
        <v>0.24589995113808602</v>
      </c>
      <c r="F23" s="104">
        <v>0.21047331319234644</v>
      </c>
      <c r="G23" s="104">
        <v>0.21821821821821824</v>
      </c>
      <c r="H23" s="104">
        <v>0.21587301587301588</v>
      </c>
      <c r="I23" s="197">
        <v>0.20262150129206999</v>
      </c>
      <c r="J23" s="104">
        <v>0.2950368020570604</v>
      </c>
      <c r="K23" s="104">
        <v>0.29375406329502046</v>
      </c>
      <c r="L23" s="104">
        <v>0.29475464164432552</v>
      </c>
      <c r="M23" s="104">
        <v>0.29294103400243199</v>
      </c>
      <c r="N23" s="104">
        <v>0.29347405594963388</v>
      </c>
      <c r="O23" s="104">
        <v>0.2984262222848133</v>
      </c>
      <c r="P23" s="104">
        <v>0.308711036006802</v>
      </c>
      <c r="Q23" s="104">
        <v>0.26526526526526523</v>
      </c>
      <c r="R23" s="104">
        <v>0.30593607305936077</v>
      </c>
      <c r="S23" s="104">
        <v>0.27063531765882942</v>
      </c>
      <c r="T23" s="104">
        <f>PRODUCT(26,1/(25+26+20+26))</f>
        <v>0.26804123711340205</v>
      </c>
      <c r="U23" s="104">
        <v>0.26700000000000002</v>
      </c>
      <c r="V23" s="122">
        <v>0.26572526392058099</v>
      </c>
      <c r="W23" s="105">
        <v>0.27190150578285099</v>
      </c>
      <c r="X23" s="105">
        <v>0.27187147927134198</v>
      </c>
      <c r="Y23" s="105">
        <v>0.25953364825908298</v>
      </c>
      <c r="Z23" s="105">
        <v>0.26708999586749099</v>
      </c>
      <c r="AA23" s="105">
        <v>0.25854340734658898</v>
      </c>
      <c r="AB23" s="105">
        <v>0.260057303688423</v>
      </c>
      <c r="AC23" s="105">
        <v>0.256057565050617</v>
      </c>
      <c r="AD23" s="105">
        <v>0.266744222126025</v>
      </c>
      <c r="AE23" s="109">
        <v>0.293005629141324</v>
      </c>
      <c r="AF23" s="109">
        <v>0.21879999875961401</v>
      </c>
    </row>
    <row r="24" spans="2:32" s="104" customFormat="1" ht="14.4" customHeight="1">
      <c r="B24" s="130" t="s">
        <v>174</v>
      </c>
      <c r="C24" s="104">
        <v>0.26207974415288299</v>
      </c>
      <c r="D24" s="104">
        <v>0.262498445535709</v>
      </c>
      <c r="E24" s="104">
        <v>0.25366765970391503</v>
      </c>
      <c r="F24" s="104">
        <v>0.32628398791540791</v>
      </c>
      <c r="G24" s="104">
        <v>0.32032032032032037</v>
      </c>
      <c r="H24" s="104">
        <v>0.32222222222222224</v>
      </c>
      <c r="I24" s="104">
        <v>0.31523397366044997</v>
      </c>
      <c r="J24" s="104">
        <v>0.20720837001040576</v>
      </c>
      <c r="K24" s="104">
        <v>0.20883110697810769</v>
      </c>
      <c r="L24" s="104">
        <v>0.20784910529427003</v>
      </c>
      <c r="M24" s="104">
        <v>0.20990585967364009</v>
      </c>
      <c r="N24" s="104">
        <v>0.20914660898096821</v>
      </c>
      <c r="O24" s="104">
        <v>0.2058344316715956</v>
      </c>
      <c r="P24" s="104">
        <v>0.19059316885292202</v>
      </c>
      <c r="Q24" s="104">
        <v>0.26726726726726724</v>
      </c>
      <c r="R24" s="104">
        <v>0.23287671232876711</v>
      </c>
      <c r="S24" s="104">
        <v>0.27263631815907952</v>
      </c>
      <c r="T24" s="104">
        <f>PRODUCT(26,1/(25+26+20+26))</f>
        <v>0.26804123711340205</v>
      </c>
      <c r="U24" s="104">
        <v>0.28199999999999997</v>
      </c>
      <c r="V24" s="122">
        <v>0.23666701034222301</v>
      </c>
      <c r="W24" s="105">
        <v>0.22920962220202301</v>
      </c>
      <c r="X24" s="105">
        <v>0.227550302063868</v>
      </c>
      <c r="Y24" s="105">
        <v>0.241383172350881</v>
      </c>
      <c r="Z24" s="105">
        <v>0.23170309072075501</v>
      </c>
      <c r="AA24" s="105">
        <v>0.23994579623200901</v>
      </c>
      <c r="AB24" s="105">
        <v>0.242592743735903</v>
      </c>
      <c r="AC24" s="105">
        <v>0.24247709089035599</v>
      </c>
      <c r="AD24" s="105">
        <v>0.23662872597852899</v>
      </c>
      <c r="AE24" s="109">
        <v>0.20678452605724901</v>
      </c>
      <c r="AF24" s="109">
        <v>0.26379999914403202</v>
      </c>
    </row>
    <row r="25" spans="2:32" s="104" customFormat="1" ht="15" customHeight="1" thickBot="1">
      <c r="B25" s="198" t="s">
        <v>175</v>
      </c>
      <c r="C25" s="199">
        <v>0.26149129100429502</v>
      </c>
      <c r="D25" s="199">
        <v>0.26296470213900303</v>
      </c>
      <c r="E25" s="199">
        <v>0.25423943888942901</v>
      </c>
      <c r="F25" s="199">
        <v>0.22960725075528707</v>
      </c>
      <c r="G25" s="199">
        <v>0.22222222222222224</v>
      </c>
      <c r="H25" s="199">
        <v>0.2</v>
      </c>
      <c r="I25" s="199">
        <v>0.22513154207789801</v>
      </c>
      <c r="J25" s="199">
        <v>0.20561242386636333</v>
      </c>
      <c r="K25" s="199">
        <v>0.2073859974256988</v>
      </c>
      <c r="L25" s="199">
        <v>0.205913899540585</v>
      </c>
      <c r="M25" s="199">
        <v>0.20766323912828552</v>
      </c>
      <c r="N25" s="199">
        <v>0.20779715098072424</v>
      </c>
      <c r="O25" s="199">
        <v>0.20565987867642604</v>
      </c>
      <c r="P25" s="199">
        <v>0.19089076748367201</v>
      </c>
      <c r="Q25" s="199">
        <v>0.201201201201201</v>
      </c>
      <c r="R25" s="199">
        <v>0.22831050228310504</v>
      </c>
      <c r="S25" s="199">
        <v>0.19159579789894945</v>
      </c>
      <c r="T25" s="199">
        <f>PRODUCT(20,1/(25+26+20+26))</f>
        <v>0.20618556701030927</v>
      </c>
      <c r="U25" s="199">
        <v>0.19500000000000001</v>
      </c>
      <c r="V25" s="124">
        <v>0.251814278265585</v>
      </c>
      <c r="W25" s="110">
        <v>0.24423030314018099</v>
      </c>
      <c r="X25" s="110">
        <v>0.246906826953463</v>
      </c>
      <c r="Y25" s="110">
        <v>0.26452569194133202</v>
      </c>
      <c r="Z25" s="110">
        <v>0.25228350460091498</v>
      </c>
      <c r="AA25" s="110">
        <v>0.25532543300882599</v>
      </c>
      <c r="AB25" s="110">
        <v>0.25886555996340199</v>
      </c>
      <c r="AC25" s="110">
        <v>0.25916782340283501</v>
      </c>
      <c r="AD25" s="110">
        <v>0.25647130969142601</v>
      </c>
      <c r="AE25" s="111">
        <v>0.20688748480812499</v>
      </c>
      <c r="AF25" s="111">
        <v>0.249499999910303</v>
      </c>
    </row>
    <row r="27" spans="2:32">
      <c r="D27" s="175"/>
      <c r="E27" s="175"/>
      <c r="F27" s="175"/>
    </row>
  </sheetData>
  <mergeCells count="7">
    <mergeCell ref="D27:F27"/>
    <mergeCell ref="P2:R2"/>
    <mergeCell ref="C2:H2"/>
    <mergeCell ref="I2:O2"/>
    <mergeCell ref="C19:I19"/>
    <mergeCell ref="J19:U19"/>
    <mergeCell ref="V19:AF19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57B0-B4CC-4D48-8F6E-D519390AC652}">
  <dimension ref="B1:AD18"/>
  <sheetViews>
    <sheetView zoomScale="70" zoomScaleNormal="70" workbookViewId="0">
      <selection activeCell="D3" sqref="D3"/>
    </sheetView>
  </sheetViews>
  <sheetFormatPr defaultColWidth="8.88671875" defaultRowHeight="14.4"/>
  <cols>
    <col min="6" max="6" width="12" bestFit="1" customWidth="1"/>
    <col min="7" max="7" width="11" bestFit="1" customWidth="1"/>
    <col min="20" max="21" width="11" bestFit="1" customWidth="1"/>
  </cols>
  <sheetData>
    <row r="1" spans="2:30" ht="15" thickBot="1">
      <c r="D1" t="str">
        <f>ADDRESS(1,COLUMN(),4)</f>
        <v>D1</v>
      </c>
    </row>
    <row r="2" spans="2:30" ht="15" thickBot="1">
      <c r="B2" s="13"/>
      <c r="C2" s="46" t="s">
        <v>146</v>
      </c>
      <c r="D2" s="47" t="s">
        <v>147</v>
      </c>
      <c r="E2" s="47" t="s">
        <v>148</v>
      </c>
      <c r="F2" s="47" t="s">
        <v>149</v>
      </c>
      <c r="G2" s="47" t="s">
        <v>150</v>
      </c>
      <c r="H2" s="48" t="s">
        <v>151</v>
      </c>
      <c r="I2" s="49" t="s">
        <v>152</v>
      </c>
      <c r="J2" s="47" t="s">
        <v>153</v>
      </c>
      <c r="K2" s="47" t="s">
        <v>154</v>
      </c>
      <c r="L2" s="47" t="s">
        <v>155</v>
      </c>
      <c r="M2" s="47" t="s">
        <v>156</v>
      </c>
      <c r="N2" s="47" t="s">
        <v>157</v>
      </c>
      <c r="O2" s="50" t="s">
        <v>158</v>
      </c>
      <c r="P2" s="46" t="s">
        <v>159</v>
      </c>
      <c r="Q2" s="47" t="s">
        <v>160</v>
      </c>
      <c r="R2" s="48" t="s">
        <v>161</v>
      </c>
      <c r="U2" s="66"/>
      <c r="V2" s="49" t="s">
        <v>148</v>
      </c>
      <c r="W2" s="47" t="s">
        <v>149</v>
      </c>
      <c r="X2" s="47" t="s">
        <v>150</v>
      </c>
      <c r="Y2" s="48" t="s">
        <v>151</v>
      </c>
      <c r="Z2" s="47" t="s">
        <v>154</v>
      </c>
      <c r="AA2" s="47" t="s">
        <v>155</v>
      </c>
      <c r="AB2" s="47" t="s">
        <v>156</v>
      </c>
      <c r="AC2" s="47" t="s">
        <v>157</v>
      </c>
      <c r="AD2" s="48" t="s">
        <v>158</v>
      </c>
    </row>
    <row r="3" spans="2:30">
      <c r="B3" s="52" t="s">
        <v>146</v>
      </c>
      <c r="C3" s="13"/>
      <c r="D3" s="9" cm="1">
        <f t="array" aca="1" ref="D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8.4515036268400061E-3</v>
      </c>
      <c r="E3" s="33" cm="1">
        <f t="array" aca="1" ref="E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3.8152446772060158E-2</v>
      </c>
      <c r="F3" s="54" cm="1">
        <f t="array" aca="1" ref="F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3.6276957446715809E-2</v>
      </c>
      <c r="G3" s="33" cm="1">
        <f t="array" aca="1" ref="G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4.5612365855432942E-2</v>
      </c>
      <c r="H3" s="34" cm="1">
        <f t="array" aca="1" ref="H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3.7217426086407879E-2</v>
      </c>
      <c r="I3" s="9" cm="1">
        <f t="array" aca="1" ref="I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5.4951129898990342E-2</v>
      </c>
      <c r="J3" s="9" cm="1">
        <f t="array" aca="1" ref="J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7.1527922455216539E-2</v>
      </c>
      <c r="K3" s="44" cm="1">
        <f t="array" aca="1" ref="K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3.6491576829298211E-2</v>
      </c>
      <c r="L3" s="44" cm="1">
        <f t="array" aca="1" ref="L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4.1959700380056877E-2</v>
      </c>
      <c r="M3" s="44" cm="1">
        <f t="array" aca="1" ref="M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4.1728132159311447E-2</v>
      </c>
      <c r="N3" s="44" cm="1">
        <f t="array" aca="1" ref="N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3.3729531914366298E-2</v>
      </c>
      <c r="O3" s="44" cm="1">
        <f t="array" aca="1" ref="O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3.9242768359458155E-2</v>
      </c>
      <c r="P3" s="13" cm="1">
        <f t="array" aca="1" ref="P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1.9873380895213365E-2</v>
      </c>
      <c r="Q3" s="9" cm="1">
        <f t="array" aca="1" ref="Q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5.5444028204205249E-2</v>
      </c>
      <c r="R3" s="45" cm="1">
        <f t="array" aca="1" ref="R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1.7419807076976112E-2</v>
      </c>
      <c r="U3" s="22" t="s">
        <v>211</v>
      </c>
      <c r="V3" s="64" cm="1">
        <f t="array" ref="V3">SQRT(SUMSQ(Raw_ribonucleotides!$I$13:$I$16-Raw_ribonucleotides!E$5:E$8) / COUNTA(Raw_ribonucleotides!$C$5:$C$8))</f>
        <v>4.6810559616635557E-2</v>
      </c>
      <c r="W3" s="64" cm="1">
        <f t="array" ref="W3">SQRT(SUMSQ(Raw_ribonucleotides!$I$13:$I$16-Raw_ribonucleotides!F$5:F$8) / COUNTA(Raw_ribonucleotides!$C$5:$C$8))</f>
        <v>4.6255568219420937E-2</v>
      </c>
      <c r="X3" s="64" cm="1">
        <f t="array" ref="X3">SQRT(SUMSQ(Raw_ribonucleotides!$I$13:$I$16-Raw_ribonucleotides!G$5:G$8) / COUNTA(Raw_ribonucleotides!$C$5:$C$8))</f>
        <v>5.7259469919796385E-2</v>
      </c>
      <c r="Y3" s="64" cm="1">
        <f t="array" ref="Y3">SQRT(SUMSQ(Raw_ribonucleotides!$I$13:$I$16-Raw_ribonucleotides!H$5:H$8) / COUNTA(Raw_ribonucleotides!$C$5:$C$8))</f>
        <v>4.7486267708774302E-2</v>
      </c>
      <c r="Z3" s="65"/>
      <c r="AA3" s="65"/>
      <c r="AB3" s="65"/>
      <c r="AC3" s="65"/>
      <c r="AD3" s="68"/>
    </row>
    <row r="4" spans="2:30">
      <c r="B4" s="17" t="s">
        <v>147</v>
      </c>
      <c r="C4" s="11" cm="1">
        <f t="array" aca="1" ref="C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8.4515036268400061E-3</v>
      </c>
      <c r="E4" s="8" cm="1">
        <f t="array" aca="1" ref="E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4.2698399709821991E-2</v>
      </c>
      <c r="F4" s="19" cm="1">
        <f t="array" aca="1" ref="F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3.9630517801584664E-2</v>
      </c>
      <c r="G4" s="8" cm="1">
        <f t="array" aca="1" ref="G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4.6877826953210369E-2</v>
      </c>
      <c r="H4" s="14" cm="1">
        <f t="array" aca="1" ref="H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4.0705583154250796E-2</v>
      </c>
      <c r="I4" cm="1">
        <f t="array" aca="1" ref="I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4.6586266590593235E-2</v>
      </c>
      <c r="J4" cm="1">
        <f t="array" aca="1" ref="J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6.321228981968785E-2</v>
      </c>
      <c r="K4" s="42" cm="1">
        <f t="array" aca="1" ref="K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3.0724409633619984E-2</v>
      </c>
      <c r="L4" s="42" cm="1">
        <f t="array" aca="1" ref="L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3.4950791745347119E-2</v>
      </c>
      <c r="M4" s="42" cm="1">
        <f t="array" aca="1" ref="M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3.6244251860908169E-2</v>
      </c>
      <c r="N4" s="42" cm="1">
        <f t="array" aca="1" ref="N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2.8014101769439505E-2</v>
      </c>
      <c r="O4" s="42" cm="1">
        <f t="array" aca="1" ref="O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3.4833256067289674E-2</v>
      </c>
      <c r="P4" s="11" cm="1">
        <f t="array" aca="1" ref="P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1.2563141811896623E-2</v>
      </c>
      <c r="Q4" cm="1">
        <f t="array" aca="1" ref="Q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4.7117836158389825E-2</v>
      </c>
      <c r="R4" s="43" cm="1">
        <f t="array" aca="1" ref="R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1.8239586797885267E-2</v>
      </c>
      <c r="U4" s="22" t="s">
        <v>212</v>
      </c>
      <c r="V4" s="64" cm="1">
        <f t="array" ref="V4">SQRT(SUMSQ(Raw_ribonucleotides!$J$13:$J$16-Raw_ribonucleotides!E$5:E$8) / COUNTA(Raw_ribonucleotides!$C$5:$C$8))</f>
        <v>6.7789232780805037E-2</v>
      </c>
      <c r="W4" s="64" cm="1">
        <f t="array" ref="W4">SQRT(SUMSQ(Raw_ribonucleotides!$J$13:$J$16-Raw_ribonucleotides!F$5:F$8) / COUNTA(Raw_ribonucleotides!$C$5:$C$8))</f>
        <v>6.7689266011159613E-2</v>
      </c>
      <c r="X4" s="64" cm="1">
        <f t="array" ref="X4">SQRT(SUMSQ(Raw_ribonucleotides!$J$13:$J$16-Raw_ribonucleotides!G$5:G$8) / COUNTA(Raw_ribonucleotides!$C$5:$C$8))</f>
        <v>7.5662961373844692E-2</v>
      </c>
      <c r="Y4" s="64" cm="1">
        <f t="array" ref="Y4">SQRT(SUMSQ(Raw_ribonucleotides!$J$13:$J$16-Raw_ribonucleotides!H$5:H$8) / COUNTA(Raw_ribonucleotides!$C$5:$C$8))</f>
        <v>6.4113898959263102E-2</v>
      </c>
      <c r="Z4" s="65"/>
      <c r="AA4" s="65"/>
      <c r="AB4" s="65"/>
      <c r="AC4" s="65"/>
      <c r="AD4" s="68"/>
    </row>
    <row r="5" spans="2:30">
      <c r="B5" s="17" t="s">
        <v>148</v>
      </c>
      <c r="C5" s="11" cm="1">
        <f t="array" aca="1" ref="C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3.8152446772060158E-2</v>
      </c>
      <c r="D5" cm="1">
        <f t="array" aca="1" ref="D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4.2698399709821991E-2</v>
      </c>
      <c r="E5" s="15"/>
      <c r="F5" s="15" cm="1">
        <f t="array" aca="1" ref="F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6.7359113376857021E-3</v>
      </c>
      <c r="G5" s="15" cm="1">
        <f t="array" aca="1" ref="G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2.0744867604873506E-2</v>
      </c>
      <c r="H5" s="36" cm="1">
        <f t="array" aca="1" ref="H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1.3695755438889335E-2</v>
      </c>
      <c r="I5" cm="1">
        <f t="array" aca="1" ref="I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7.8765203241305606E-2</v>
      </c>
      <c r="J5" cm="1">
        <f t="array" aca="1" ref="J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9.402582023404342E-2</v>
      </c>
      <c r="K5" s="38" cm="1">
        <f t="array" aca="1" ref="K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4.5707781807583989E-2</v>
      </c>
      <c r="L5" s="38" cm="1">
        <f t="array" aca="1" ref="L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6.6783820814948588E-2</v>
      </c>
      <c r="M5" s="38" cm="1">
        <f t="array" aca="1" ref="M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4.7261184526716446E-2</v>
      </c>
      <c r="N5" s="38" cm="1">
        <f t="array" aca="1" ref="N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4.4259182604743763E-2</v>
      </c>
      <c r="O5" s="38" cm="1">
        <f t="array" aca="1" ref="O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4.1394966155368855E-2</v>
      </c>
      <c r="P5" s="11" cm="1">
        <f t="array" aca="1" ref="P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5.407023285877155E-2</v>
      </c>
      <c r="Q5" cm="1">
        <f t="array" aca="1" ref="Q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7.9325941173004538E-2</v>
      </c>
      <c r="R5" s="39" cm="1">
        <f t="array" aca="1" ref="R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3.7226884366157745E-2</v>
      </c>
      <c r="U5" s="22" t="s">
        <v>213</v>
      </c>
      <c r="V5" s="64" cm="1">
        <f t="array" ref="V5">SQRT(SUMSQ(Raw_ribonucleotides!$K$13:$K$16-Raw_ribonucleotides!E$5:E$8) / COUNTA(Raw_ribonucleotides!$C$5:$C$8))</f>
        <v>6.7034008747383689E-2</v>
      </c>
      <c r="W5" s="64" cm="1">
        <f t="array" ref="W5">SQRT(SUMSQ(Raw_ribonucleotides!$K$13:$K$16-Raw_ribonucleotides!F$5:F$8) / COUNTA(Raw_ribonucleotides!$C$5:$C$8))</f>
        <v>6.7306746277701529E-2</v>
      </c>
      <c r="X5" s="64" cm="1">
        <f t="array" ref="X5">SQRT(SUMSQ(Raw_ribonucleotides!$K$13:$K$16-Raw_ribonucleotides!G$5:G$8) / COUNTA(Raw_ribonucleotides!$C$5:$C$8))</f>
        <v>7.6105469277960858E-2</v>
      </c>
      <c r="Y5" s="64" cm="1">
        <f t="array" ref="Y5">SQRT(SUMSQ(Raw_ribonucleotides!$K$13:$K$16-Raw_ribonucleotides!H$5:H$8) / COUNTA(Raw_ribonucleotides!$C$5:$C$8))</f>
        <v>6.4169441320004295E-2</v>
      </c>
      <c r="Z5" s="65"/>
      <c r="AA5" s="65"/>
      <c r="AB5" s="65"/>
      <c r="AC5" s="65"/>
      <c r="AD5" s="68"/>
    </row>
    <row r="6" spans="2:30">
      <c r="B6" s="17" t="s">
        <v>149</v>
      </c>
      <c r="C6" s="11" cm="1">
        <f t="array" aca="1" ref="C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3.6276957446715809E-2</v>
      </c>
      <c r="D6" cm="1">
        <f t="array" aca="1" ref="D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3.9630517801584664E-2</v>
      </c>
      <c r="E6" s="15" cm="1">
        <f t="array" aca="1" ref="E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6.7359113376857021E-3</v>
      </c>
      <c r="F6" s="15"/>
      <c r="G6" s="15" cm="1">
        <f t="array" aca="1" ref="G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1.5942633746338392E-2</v>
      </c>
      <c r="H6" s="36" cm="1">
        <f t="array" aca="1" ref="H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1.2180913445153686E-2</v>
      </c>
      <c r="I6" cm="1">
        <f t="array" aca="1" ref="I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7.2984941064715897E-2</v>
      </c>
      <c r="J6" cm="1">
        <f t="array" aca="1" ref="J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8.8004651084702581E-2</v>
      </c>
      <c r="K6" s="38" cm="1">
        <f t="array" aca="1" ref="K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3.9371292170765029E-2</v>
      </c>
      <c r="L6" s="38" cm="1">
        <f t="array" aca="1" ref="L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6.2085335505452525E-2</v>
      </c>
      <c r="M6" s="38" cm="1">
        <f t="array" aca="1" ref="M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4.0711664876641261E-2</v>
      </c>
      <c r="N6" s="38" cm="1">
        <f t="array" aca="1" ref="N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3.8126731890341041E-2</v>
      </c>
      <c r="O6" s="38" cm="1">
        <f t="array" aca="1" ref="O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3.4892985209253893E-2</v>
      </c>
      <c r="P6" s="11" cm="1">
        <f t="array" aca="1" ref="P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5.0527013763255267E-2</v>
      </c>
      <c r="Q6" cm="1">
        <f t="array" aca="1" ref="Q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7.3558941559788607E-2</v>
      </c>
      <c r="R6" s="39" cm="1">
        <f t="array" aca="1" ref="R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3.4497832043343064E-2</v>
      </c>
      <c r="U6" s="22" t="s">
        <v>214</v>
      </c>
      <c r="V6" s="64" cm="1">
        <f t="array" ref="V6">SQRT(SUMSQ(Raw_ribonucleotides!$L$13:$L$16-Raw_ribonucleotides!E$5:E$8) / COUNTA(Raw_ribonucleotides!$C$5:$C$8))</f>
        <v>6.7798832528953815E-2</v>
      </c>
      <c r="W6" s="64" cm="1">
        <f t="array" ref="W6">SQRT(SUMSQ(Raw_ribonucleotides!$L$13:$L$16-Raw_ribonucleotides!F$5:F$8) / COUNTA(Raw_ribonucleotides!$C$5:$C$8))</f>
        <v>6.8203622561612706E-2</v>
      </c>
      <c r="X6" s="64" cm="1">
        <f t="array" ref="X6">SQRT(SUMSQ(Raw_ribonucleotides!$L$13:$L$16-Raw_ribonucleotides!G$5:G$8) / COUNTA(Raw_ribonucleotides!$C$5:$C$8))</f>
        <v>7.7417152297741237E-2</v>
      </c>
      <c r="Y6" s="64" cm="1">
        <f t="array" ref="Y6">SQRT(SUMSQ(Raw_ribonucleotides!$L$13:$L$16-Raw_ribonucleotides!H$5:H$8) / COUNTA(Raw_ribonucleotides!$C$5:$C$8))</f>
        <v>6.5408218913969488E-2</v>
      </c>
      <c r="Z6" s="65"/>
      <c r="AA6" s="65"/>
      <c r="AB6" s="65"/>
      <c r="AC6" s="65"/>
      <c r="AD6" s="68"/>
    </row>
    <row r="7" spans="2:30">
      <c r="B7" s="17" t="s">
        <v>150</v>
      </c>
      <c r="C7" s="11" cm="1">
        <f t="array" aca="1" ref="C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4.5612365855432942E-2</v>
      </c>
      <c r="D7" cm="1">
        <f t="array" aca="1" ref="D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4.6877826953210369E-2</v>
      </c>
      <c r="E7" s="15" cm="1">
        <f t="array" aca="1" ref="E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2.0744867604873506E-2</v>
      </c>
      <c r="F7" s="15" cm="1">
        <f t="array" aca="1" ref="F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1.5942633746338392E-2</v>
      </c>
      <c r="G7" s="15"/>
      <c r="H7" s="36" cm="1">
        <f t="array" aca="1" ref="H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1.4832078116484227E-2</v>
      </c>
      <c r="I7" cm="1">
        <f t="array" aca="1" ref="I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7.0880459407132432E-2</v>
      </c>
      <c r="J7" cm="1">
        <f t="array" aca="1" ref="J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8.4146478312215764E-2</v>
      </c>
      <c r="K7" s="38" cm="1">
        <f t="array" aca="1" ref="K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3.7013872327643846E-2</v>
      </c>
      <c r="L7" s="38" cm="1">
        <f t="array" aca="1" ref="L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6.6592204141288996E-2</v>
      </c>
      <c r="M7" s="38" cm="1">
        <f t="array" aca="1" ref="M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3.7211291675713506E-2</v>
      </c>
      <c r="N7" s="38" cm="1">
        <f t="array" aca="1" ref="N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3.7791453994415011E-2</v>
      </c>
      <c r="O7" s="38" cm="1">
        <f t="array" aca="1" ref="O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3.275538841002594E-2</v>
      </c>
      <c r="P7" s="11" cm="1">
        <f t="array" aca="1" ref="P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5.6862568682565326E-2</v>
      </c>
      <c r="Q7" cm="1">
        <f t="array" aca="1" ref="Q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7.1256235941337301E-2</v>
      </c>
      <c r="R7" s="39" cm="1">
        <f t="array" aca="1" ref="R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3.8431485384273947E-2</v>
      </c>
      <c r="U7" s="67" t="s">
        <v>176</v>
      </c>
      <c r="V7" s="65"/>
      <c r="W7" s="65"/>
      <c r="X7" s="65"/>
      <c r="Y7" s="65"/>
      <c r="Z7" s="64" cm="1">
        <f t="array" ref="Z7">SQRT(SUMSQ(Raw_ribonucleotides!$C$13:$C$16-Raw_ribonucleotides!K$5:K$8) / COUNTA(Raw_ribonucleotides!$C$5:$C$8))</f>
        <v>5.4169597804555408E-2</v>
      </c>
      <c r="AA7" s="64" cm="1">
        <f t="array" ref="AA7">SQRT(SUMSQ(Raw_ribonucleotides!$C$13:$C$16-Raw_ribonucleotides!L$5:L$8) / COUNTA(Raw_ribonucleotides!$C$5:$C$8))</f>
        <v>4.5203581437023743E-2</v>
      </c>
      <c r="AB7" s="64" cm="1">
        <f t="array" ref="AB7">SQRT(SUMSQ(Raw_ribonucleotides!$C$13:$C$16-Raw_ribonucleotides!M$5:M$8) / COUNTA(Raw_ribonucleotides!$C$5:$C$8))</f>
        <v>5.9856079449455223E-2</v>
      </c>
      <c r="AC7" s="64" cm="1">
        <f t="array" ref="AC7">SQRT(SUMSQ(Raw_ribonucleotides!$C$13:$C$16-Raw_ribonucleotides!N$5:N$8) / COUNTA(Raw_ribonucleotides!$C$5:$C$8))</f>
        <v>5.3010275194766629E-2</v>
      </c>
      <c r="AD7" s="27" cm="1">
        <f t="array" ref="AD7">SQRT(SUMSQ(Raw_ribonucleotides!$C$13:$C$16-Raw_ribonucleotides!O$5:O$8) / COUNTA(Raw_ribonucleotides!$C$5:$C$8))</f>
        <v>6.1802103524071068E-2</v>
      </c>
    </row>
    <row r="8" spans="2:30" ht="15" thickBot="1">
      <c r="B8" s="18" t="s">
        <v>151</v>
      </c>
      <c r="C8" s="12" cm="1">
        <f t="array" aca="1" ref="C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3.7217426086407879E-2</v>
      </c>
      <c r="D8" s="3" cm="1">
        <f t="array" aca="1" ref="D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4.0705583154250796E-2</v>
      </c>
      <c r="E8" s="37" cm="1">
        <f t="array" aca="1" ref="E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1.3695755438889335E-2</v>
      </c>
      <c r="F8" s="37" cm="1">
        <f t="array" aca="1" ref="F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1.2180913445153686E-2</v>
      </c>
      <c r="G8" s="37" cm="1">
        <f t="array" aca="1" ref="G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1.4832078116484227E-2</v>
      </c>
      <c r="H8" s="53"/>
      <c r="I8" s="3" cm="1">
        <f t="array" aca="1" ref="I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7.3170288270575534E-2</v>
      </c>
      <c r="J8" s="3" cm="1">
        <f t="array" aca="1" ref="J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8.7678033489160673E-2</v>
      </c>
      <c r="K8" s="40" cm="1">
        <f t="array" aca="1" ref="K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4.14829198381177E-2</v>
      </c>
      <c r="L8" s="40" cm="1">
        <f t="array" aca="1" ref="L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6.7173812944380962E-2</v>
      </c>
      <c r="M8" s="40" cm="1">
        <f t="array" aca="1" ref="M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4.36778354597799E-2</v>
      </c>
      <c r="N8" s="40" cm="1">
        <f t="array" aca="1" ref="N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4.1431760508048053E-2</v>
      </c>
      <c r="O8" s="40" cm="1">
        <f t="array" aca="1" ref="O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3.9236539295786632E-2</v>
      </c>
      <c r="P8" s="12" cm="1">
        <f t="array" aca="1" ref="P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5.2428035342853521E-2</v>
      </c>
      <c r="Q8" s="3" cm="1">
        <f t="array" aca="1" ref="Q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7.3453709467294737E-2</v>
      </c>
      <c r="R8" s="41" cm="1">
        <f t="array" aca="1" ref="R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3.0081333245936443E-2</v>
      </c>
      <c r="U8" s="67" t="s">
        <v>177</v>
      </c>
      <c r="V8" s="65"/>
      <c r="W8" s="65"/>
      <c r="X8" s="65"/>
      <c r="Y8" s="65"/>
      <c r="Z8" s="64" cm="1">
        <f t="array" ref="Z8">SQRT(SUMSQ(Raw_ribonucleotides!$D$13:$D$16-Raw_ribonucleotides!K$5:K$8) / COUNTA(Raw_ribonucleotides!$C$5:$C$8))</f>
        <v>4.8559417191508469E-2</v>
      </c>
      <c r="AA8" s="64" cm="1">
        <f t="array" ref="AA8">SQRT(SUMSQ(Raw_ribonucleotides!$D$13:$D$16-Raw_ribonucleotides!L$5:L$8) / COUNTA(Raw_ribonucleotides!$C$5:$C$8))</f>
        <v>4.210145751046309E-2</v>
      </c>
      <c r="AB8" s="64" cm="1">
        <f t="array" ref="AB8">SQRT(SUMSQ(Raw_ribonucleotides!$D$13:$D$16-Raw_ribonucleotides!M$5:M$8) / COUNTA(Raw_ribonucleotides!$C$5:$C$8))</f>
        <v>5.4263755394468642E-2</v>
      </c>
      <c r="AC8" s="64" cm="1">
        <f t="array" ref="AC8">SQRT(SUMSQ(Raw_ribonucleotides!$D$13:$D$16-Raw_ribonucleotides!N$5:N$8) / COUNTA(Raw_ribonucleotides!$C$5:$C$8))</f>
        <v>4.7680493730774841E-2</v>
      </c>
      <c r="AD8" s="27" cm="1">
        <f t="array" ref="AD8">SQRT(SUMSQ(Raw_ribonucleotides!$D$13:$D$16-Raw_ribonucleotides!O$5:O$8) / COUNTA(Raw_ribonucleotides!$C$5:$C$8))</f>
        <v>5.6466804407545507E-2</v>
      </c>
    </row>
    <row r="9" spans="2:30">
      <c r="B9" s="52" t="s">
        <v>152</v>
      </c>
      <c r="C9" s="13" cm="1">
        <f t="array" aca="1" ref="C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5.4951129898990342E-2</v>
      </c>
      <c r="D9" s="9" cm="1">
        <f t="array" aca="1" ref="D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4.6586266590593235E-2</v>
      </c>
      <c r="E9" s="44" cm="1">
        <f t="array" aca="1" ref="E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7.8765203241305606E-2</v>
      </c>
      <c r="F9" s="44" cm="1">
        <f t="array" aca="1" ref="F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7.2984941064715897E-2</v>
      </c>
      <c r="G9" s="44" cm="1">
        <f t="array" aca="1" ref="G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7.0880459407132432E-2</v>
      </c>
      <c r="H9" s="45" cm="1">
        <f t="array" aca="1" ref="H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7.3170288270575534E-2</v>
      </c>
      <c r="I9" s="9"/>
      <c r="J9" s="9" cm="1">
        <f t="array" aca="1" ref="J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1.6777524453055449E-2</v>
      </c>
      <c r="K9" s="33" cm="1">
        <f t="array" aca="1" ref="K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3.5288717402333587E-2</v>
      </c>
      <c r="L9" s="33" cm="1">
        <f t="array" aca="1" ref="L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3.3626288354769003E-2</v>
      </c>
      <c r="M9" s="33" cm="1">
        <f t="array" aca="1" ref="M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3.7453055015076765E-2</v>
      </c>
      <c r="N9" s="33" cm="1">
        <f t="array" aca="1" ref="N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3.6652594845556649E-2</v>
      </c>
      <c r="O9" s="33" cm="1">
        <f t="array" aca="1" ref="O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4.3445804598450793E-2</v>
      </c>
      <c r="P9" s="13" cm="1">
        <f t="array" aca="1" ref="P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3.9002143374831807E-2</v>
      </c>
      <c r="Q9" s="9" cm="1">
        <f t="array" aca="1" ref="Q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1.8015385174891846E-3</v>
      </c>
      <c r="R9" s="45" cm="1">
        <f t="array" aca="1" ref="R9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5.2934611197321728E-2</v>
      </c>
      <c r="U9" s="67" t="s">
        <v>178</v>
      </c>
      <c r="V9" s="65"/>
      <c r="W9" s="65"/>
      <c r="X9" s="65"/>
      <c r="Y9" s="65"/>
      <c r="Z9" s="64" cm="1">
        <f t="array" ref="Z9">SQRT(SUMSQ(Raw_ribonucleotides!$E$13:$E$16-Raw_ribonucleotides!K$5:K$8) / COUNTA(Raw_ribonucleotides!$C$5:$C$8))</f>
        <v>6.4420017616037925E-2</v>
      </c>
      <c r="AA9" s="64" cm="1">
        <f t="array" ref="AA9">SQRT(SUMSQ(Raw_ribonucleotides!$E$13:$E$16-Raw_ribonucleotides!L$5:L$8) / COUNTA(Raw_ribonucleotides!$C$5:$C$8))</f>
        <v>5.8247598444101774E-2</v>
      </c>
      <c r="AB9" s="64" cm="1">
        <f t="array" ref="AB9">SQRT(SUMSQ(Raw_ribonucleotides!$E$13:$E$16-Raw_ribonucleotides!M$5:M$8) / COUNTA(Raw_ribonucleotides!$C$5:$C$8))</f>
        <v>7.0030171064803581E-2</v>
      </c>
      <c r="AC9" s="64" cm="1">
        <f t="array" ref="AC9">SQRT(SUMSQ(Raw_ribonucleotides!$E$13:$E$16-Raw_ribonucleotides!N$5:N$8) / COUNTA(Raw_ribonucleotides!$C$5:$C$8))</f>
        <v>6.17349597522047E-2</v>
      </c>
      <c r="AD9" s="27" cm="1">
        <f t="array" ref="AD9">SQRT(SUMSQ(Raw_ribonucleotides!$E$13:$E$16-Raw_ribonucleotides!O$5:O$8) / COUNTA(Raw_ribonucleotides!$C$5:$C$8))</f>
        <v>6.8521894311234566E-2</v>
      </c>
    </row>
    <row r="10" spans="2:30">
      <c r="B10" s="17" t="s">
        <v>153</v>
      </c>
      <c r="C10" s="11" cm="1">
        <f t="array" aca="1" ref="C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7.1527922455216539E-2</v>
      </c>
      <c r="D10" cm="1">
        <f t="array" aca="1" ref="D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6.321228981968785E-2</v>
      </c>
      <c r="E10" s="42" cm="1">
        <f t="array" aca="1" ref="E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9.402582023404342E-2</v>
      </c>
      <c r="F10" s="42" cm="1">
        <f t="array" aca="1" ref="F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8.8004651084702581E-2</v>
      </c>
      <c r="G10" s="42" cm="1">
        <f t="array" aca="1" ref="G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8.4146478312215764E-2</v>
      </c>
      <c r="H10" s="43" cm="1">
        <f t="array" aca="1" ref="H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8.7678033489160673E-2</v>
      </c>
      <c r="I10" cm="1">
        <f t="array" aca="1" ref="I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1.6777524453055449E-2</v>
      </c>
      <c r="K10" s="8" cm="1">
        <f t="array" aca="1" ref="K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4.9417560517054669E-2</v>
      </c>
      <c r="L10" s="8" cm="1">
        <f t="array" aca="1" ref="L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4.7733114082029182E-2</v>
      </c>
      <c r="M10" s="8" cm="1">
        <f t="array" aca="1" ref="M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5.0440471223107061E-2</v>
      </c>
      <c r="N10" s="8" cm="1">
        <f t="array" aca="1" ref="N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5.1472738454154607E-2</v>
      </c>
      <c r="O10" s="8" cm="1">
        <f t="array" aca="1" ref="O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5.7023868024959748E-2</v>
      </c>
      <c r="P10" s="11" cm="1">
        <f t="array" aca="1" ref="P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5.5508593281332071E-2</v>
      </c>
      <c r="Q10" cm="1">
        <f t="array" aca="1" ref="Q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1.6096530304584522E-2</v>
      </c>
      <c r="R10" s="43" cm="1">
        <f t="array" aca="1" ref="R10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6.8253768953558516E-2</v>
      </c>
      <c r="U10" s="67" t="s">
        <v>179</v>
      </c>
      <c r="V10" s="65"/>
      <c r="W10" s="65"/>
      <c r="X10" s="65"/>
      <c r="Y10" s="65"/>
      <c r="Z10" s="64" cm="1">
        <f t="array" ref="Z10">SQRT(SUMSQ(Raw_ribonucleotides!$F$13:$F$16-Raw_ribonucleotides!K$5:K$8) / COUNTA(Raw_ribonucleotides!$C$5:$C$8))</f>
        <v>4.9522110419502406E-2</v>
      </c>
      <c r="AA10" s="64" cm="1">
        <f t="array" ref="AA10">SQRT(SUMSQ(Raw_ribonucleotides!$F$13:$F$16-Raw_ribonucleotides!L$5:L$8) / COUNTA(Raw_ribonucleotides!$C$5:$C$8))</f>
        <v>4.9993271997872617E-2</v>
      </c>
      <c r="AB10" s="64" cm="1">
        <f t="array" ref="AB10">SQRT(SUMSQ(Raw_ribonucleotides!$F$13:$F$16-Raw_ribonucleotides!M$5:M$8) / COUNTA(Raw_ribonucleotides!$C$5:$C$8))</f>
        <v>5.5369484030618157E-2</v>
      </c>
      <c r="AC10" s="64" cm="1">
        <f t="array" ref="AC10">SQRT(SUMSQ(Raw_ribonucleotides!$F$13:$F$16-Raw_ribonucleotides!N$5:N$8) / COUNTA(Raw_ribonucleotides!$C$5:$C$8))</f>
        <v>4.7483763887521839E-2</v>
      </c>
      <c r="AD10" s="27" cm="1">
        <f t="array" ref="AD10">SQRT(SUMSQ(Raw_ribonucleotides!$F$13:$F$16-Raw_ribonucleotides!O$5:O$8) / COUNTA(Raw_ribonucleotides!$C$5:$C$8))</f>
        <v>5.4290883212561585E-2</v>
      </c>
    </row>
    <row r="11" spans="2:30" ht="15" thickBot="1">
      <c r="B11" s="17" t="s">
        <v>154</v>
      </c>
      <c r="C11" s="11" cm="1">
        <f t="array" aca="1" ref="C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3.6491576829298211E-2</v>
      </c>
      <c r="D11" cm="1">
        <f t="array" aca="1" ref="D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3.0724409633619984E-2</v>
      </c>
      <c r="E11" s="38" cm="1">
        <f t="array" aca="1" ref="E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4.5707781807583989E-2</v>
      </c>
      <c r="F11" s="38" cm="1">
        <f t="array" aca="1" ref="F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3.9371292170765029E-2</v>
      </c>
      <c r="G11" s="38" cm="1">
        <f t="array" aca="1" ref="G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3.7013872327643846E-2</v>
      </c>
      <c r="H11" s="39" cm="1">
        <f t="array" aca="1" ref="H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4.14829198381177E-2</v>
      </c>
      <c r="I11" cm="1">
        <f t="array" aca="1" ref="I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3.5288717402333587E-2</v>
      </c>
      <c r="J11" cm="1">
        <f t="array" aca="1" ref="J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4.9417560517054669E-2</v>
      </c>
      <c r="K11" s="15"/>
      <c r="L11" s="15" cm="1">
        <f t="array" aca="1" ref="L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3.422937843759629E-2</v>
      </c>
      <c r="M11" s="15" cm="1">
        <f t="array" aca="1" ref="M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6.1484392011130727E-3</v>
      </c>
      <c r="N11" s="15" cm="1">
        <f t="array" aca="1" ref="N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5.1474109051449311E-3</v>
      </c>
      <c r="O11" s="15" cm="1">
        <f t="array" aca="1" ref="O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9.5382629152492605E-3</v>
      </c>
      <c r="P11" s="11" cm="1">
        <f t="array" aca="1" ref="P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3.2533501018407275E-2</v>
      </c>
      <c r="Q11" cm="1">
        <f t="array" aca="1" ref="Q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3.602796067389398E-2</v>
      </c>
      <c r="R11" s="39" cm="1">
        <f t="array" aca="1" ref="R11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3.3565182814478851E-2</v>
      </c>
      <c r="U11" s="69" t="s">
        <v>180</v>
      </c>
      <c r="V11" s="61"/>
      <c r="W11" s="61"/>
      <c r="X11" s="61"/>
      <c r="Y11" s="61"/>
      <c r="Z11" s="28" cm="1">
        <f t="array" ref="Z11">SQRT(SUMSQ(Raw_ribonucleotides!$G$13:$G$16-Raw_ribonucleotides!K$5:K$8) / COUNTA(Raw_ribonucleotides!$C$5:$C$8))</f>
        <v>3.7020102227707817E-2</v>
      </c>
      <c r="AA11" s="28" cm="1">
        <f t="array" ref="AA11">SQRT(SUMSQ(Raw_ribonucleotides!$G$13:$G$16-Raw_ribonucleotides!L$5:L$8) / COUNTA(Raw_ribonucleotides!$C$5:$C$8))</f>
        <v>3.5742174586054949E-2</v>
      </c>
      <c r="AB11" s="28" cm="1">
        <f t="array" ref="AB11">SQRT(SUMSQ(Raw_ribonucleotides!$G$13:$G$16-Raw_ribonucleotides!M$5:M$8) / COUNTA(Raw_ribonucleotides!$C$5:$C$8))</f>
        <v>4.2824982329146562E-2</v>
      </c>
      <c r="AC11" s="28" cm="1">
        <f t="array" ref="AC11">SQRT(SUMSQ(Raw_ribonucleotides!$G$13:$G$16-Raw_ribonucleotides!N$5:N$8) / COUNTA(Raw_ribonucleotides!$C$5:$C$8))</f>
        <v>3.6261956406273214E-2</v>
      </c>
      <c r="AD11" s="29" cm="1">
        <f t="array" ref="AD11">SQRT(SUMSQ(Raw_ribonucleotides!$G$13:$G$16-Raw_ribonucleotides!O$5:O$8) / COUNTA(Raw_ribonucleotides!$C$5:$C$8))</f>
        <v>4.495553358597805E-2</v>
      </c>
    </row>
    <row r="12" spans="2:30">
      <c r="B12" s="17" t="s">
        <v>155</v>
      </c>
      <c r="C12" s="11" cm="1">
        <f t="array" aca="1" ref="C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4.1959700380056877E-2</v>
      </c>
      <c r="D12" cm="1">
        <f t="array" aca="1" ref="D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3.4950791745347119E-2</v>
      </c>
      <c r="E12" s="38" cm="1">
        <f t="array" aca="1" ref="E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6.6783820814948588E-2</v>
      </c>
      <c r="F12" s="38" cm="1">
        <f t="array" aca="1" ref="F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6.2085335505452525E-2</v>
      </c>
      <c r="G12" s="38" cm="1">
        <f t="array" aca="1" ref="G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6.6592204141288996E-2</v>
      </c>
      <c r="H12" s="39" cm="1">
        <f t="array" aca="1" ref="H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6.7173812944380962E-2</v>
      </c>
      <c r="I12" cm="1">
        <f t="array" aca="1" ref="I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3.3626288354769003E-2</v>
      </c>
      <c r="J12" cm="1">
        <f t="array" aca="1" ref="J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4.7733114082029182E-2</v>
      </c>
      <c r="K12" s="15" cm="1">
        <f t="array" aca="1" ref="K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3.422937843759629E-2</v>
      </c>
      <c r="L12" s="15"/>
      <c r="M12" s="15" cm="1">
        <f t="array" aca="1" ref="M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3.6108791242479385E-2</v>
      </c>
      <c r="N12" s="15" cm="1">
        <f t="array" aca="1" ref="N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3.0740276636794198E-2</v>
      </c>
      <c r="O12" s="15" cm="1">
        <f t="array" aca="1" ref="O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3.732757416439593E-2</v>
      </c>
      <c r="P12" s="11" cm="1">
        <f t="array" aca="1" ref="P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2.5417314053254196E-2</v>
      </c>
      <c r="Q12" cm="1">
        <f t="array" aca="1" ref="Q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3.5215836507398346E-2</v>
      </c>
      <c r="R12" s="39" cm="1">
        <f t="array" aca="1" ref="R12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5.0558309786696967E-2</v>
      </c>
    </row>
    <row r="13" spans="2:30">
      <c r="B13" s="17" t="s">
        <v>156</v>
      </c>
      <c r="C13" s="11" cm="1">
        <f t="array" aca="1" ref="C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4.1728132159311447E-2</v>
      </c>
      <c r="D13" cm="1">
        <f t="array" aca="1" ref="D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3.6244251860908169E-2</v>
      </c>
      <c r="E13" s="38" cm="1">
        <f t="array" aca="1" ref="E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4.7261184526716446E-2</v>
      </c>
      <c r="F13" s="38" cm="1">
        <f t="array" aca="1" ref="F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4.0711664876641261E-2</v>
      </c>
      <c r="G13" s="38" cm="1">
        <f t="array" aca="1" ref="G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3.7211291675713506E-2</v>
      </c>
      <c r="H13" s="39" cm="1">
        <f t="array" aca="1" ref="H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4.36778354597799E-2</v>
      </c>
      <c r="I13" cm="1">
        <f t="array" aca="1" ref="I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3.7453055015076765E-2</v>
      </c>
      <c r="J13" cm="1">
        <f t="array" aca="1" ref="J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5.0440471223107061E-2</v>
      </c>
      <c r="K13" s="15" cm="1">
        <f t="array" aca="1" ref="K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6.1484392011130727E-3</v>
      </c>
      <c r="L13" s="15" cm="1">
        <f t="array" aca="1" ref="L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3.6108791242479385E-2</v>
      </c>
      <c r="M13" s="15"/>
      <c r="N13" s="15" cm="1">
        <f t="array" aca="1" ref="N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8.5946840850049996E-3</v>
      </c>
      <c r="O13" s="15" cm="1">
        <f t="array" aca="1" ref="O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6.9979716875561834E-3</v>
      </c>
      <c r="P13" s="11" cm="1">
        <f t="array" aca="1" ref="P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3.7753055434898632E-2</v>
      </c>
      <c r="Q13" cm="1">
        <f t="array" aca="1" ref="Q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3.8292915522313238E-2</v>
      </c>
      <c r="R13" s="39" cm="1">
        <f t="array" aca="1" ref="R13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3.9132902176964211E-2</v>
      </c>
    </row>
    <row r="14" spans="2:30">
      <c r="B14" s="17" t="s">
        <v>157</v>
      </c>
      <c r="C14" s="11" cm="1">
        <f t="array" aca="1" ref="C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3.3729531914366298E-2</v>
      </c>
      <c r="D14" cm="1">
        <f t="array" aca="1" ref="D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2.8014101769439505E-2</v>
      </c>
      <c r="E14" s="38" cm="1">
        <f t="array" aca="1" ref="E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4.4259182604743763E-2</v>
      </c>
      <c r="F14" s="38" cm="1">
        <f t="array" aca="1" ref="F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3.8126731890341041E-2</v>
      </c>
      <c r="G14" s="38" cm="1">
        <f t="array" aca="1" ref="G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3.7791453994415011E-2</v>
      </c>
      <c r="H14" s="39" cm="1">
        <f t="array" aca="1" ref="H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4.1431760508048053E-2</v>
      </c>
      <c r="I14" cm="1">
        <f t="array" aca="1" ref="I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3.6652594845556649E-2</v>
      </c>
      <c r="J14" cm="1">
        <f t="array" aca="1" ref="J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5.1472738454154607E-2</v>
      </c>
      <c r="K14" s="15" cm="1">
        <f t="array" aca="1" ref="K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5.1474109051449311E-3</v>
      </c>
      <c r="L14" s="15" cm="1">
        <f t="array" aca="1" ref="L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3.0740276636794198E-2</v>
      </c>
      <c r="M14" s="15" cm="1">
        <f t="array" aca="1" ref="M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8.5946840850049996E-3</v>
      </c>
      <c r="N14" s="15"/>
      <c r="O14" s="15" cm="1">
        <f t="array" aca="1" ref="O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9.0006642331142382E-3</v>
      </c>
      <c r="P14" s="11" cm="1">
        <f t="array" aca="1" ref="P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2.9578920138457875E-2</v>
      </c>
      <c r="Q14" cm="1">
        <f t="array" aca="1" ref="Q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3.7559202823933505E-2</v>
      </c>
      <c r="R14" s="39" cm="1">
        <f t="array" aca="1" ref="R14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3.3249875408153072E-2</v>
      </c>
    </row>
    <row r="15" spans="2:30" ht="15" thickBot="1">
      <c r="B15" s="18" t="s">
        <v>158</v>
      </c>
      <c r="C15" s="12" cm="1">
        <f t="array" aca="1" ref="C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3.9242768359458155E-2</v>
      </c>
      <c r="D15" s="3" cm="1">
        <f t="array" aca="1" ref="D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3.4833256067289674E-2</v>
      </c>
      <c r="E15" s="40" cm="1">
        <f t="array" aca="1" ref="E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4.1394966155368855E-2</v>
      </c>
      <c r="F15" s="40" cm="1">
        <f t="array" aca="1" ref="F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3.4892985209253893E-2</v>
      </c>
      <c r="G15" s="40" cm="1">
        <f t="array" aca="1" ref="G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3.275538841002594E-2</v>
      </c>
      <c r="H15" s="41" cm="1">
        <f t="array" aca="1" ref="H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3.9236539295786632E-2</v>
      </c>
      <c r="I15" s="3" cm="1">
        <f t="array" aca="1" ref="I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4.3445804598450793E-2</v>
      </c>
      <c r="J15" s="3" cm="1">
        <f t="array" aca="1" ref="J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5.7023868024959748E-2</v>
      </c>
      <c r="K15" s="37" cm="1">
        <f t="array" aca="1" ref="K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9.5382629152492605E-3</v>
      </c>
      <c r="L15" s="37" cm="1">
        <f t="array" aca="1" ref="L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3.732757416439593E-2</v>
      </c>
      <c r="M15" s="37" cm="1">
        <f t="array" aca="1" ref="M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6.9979716875561834E-3</v>
      </c>
      <c r="N15" s="37" cm="1">
        <f t="array" aca="1" ref="N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9.0006642331142382E-3</v>
      </c>
      <c r="O15" s="37"/>
      <c r="P15" s="12" cm="1">
        <f t="array" aca="1" ref="P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3.7853769596899942E-2</v>
      </c>
      <c r="Q15" s="3" cm="1">
        <f t="array" aca="1" ref="Q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4.4350679583298407E-2</v>
      </c>
      <c r="R15" s="41" cm="1">
        <f t="array" aca="1" ref="R15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3.7968211022451043E-2</v>
      </c>
    </row>
    <row r="16" spans="2:30">
      <c r="B16" s="51" t="s">
        <v>159</v>
      </c>
      <c r="C16" s="11" cm="1">
        <f t="array" aca="1" ref="C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1.9873380895213365E-2</v>
      </c>
      <c r="D16" cm="1">
        <f t="array" aca="1" ref="D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1.2563141811896623E-2</v>
      </c>
      <c r="E16" s="42" cm="1">
        <f t="array" aca="1" ref="E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5.407023285877155E-2</v>
      </c>
      <c r="F16" s="42" cm="1">
        <f t="array" aca="1" ref="F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5.0527013763255267E-2</v>
      </c>
      <c r="G16" s="42" cm="1">
        <f t="array" aca="1" ref="G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5.6862568682565326E-2</v>
      </c>
      <c r="H16" s="43" cm="1">
        <f t="array" aca="1" ref="H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5.2428035342853521E-2</v>
      </c>
      <c r="I16" cm="1">
        <f t="array" aca="1" ref="I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3.9002143374831807E-2</v>
      </c>
      <c r="J16" cm="1">
        <f t="array" aca="1" ref="J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5.5508593281332071E-2</v>
      </c>
      <c r="K16" s="42" cm="1">
        <f t="array" aca="1" ref="K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3.2533501018407275E-2</v>
      </c>
      <c r="L16" s="42" cm="1">
        <f t="array" aca="1" ref="L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2.5417314053254196E-2</v>
      </c>
      <c r="M16" s="42" cm="1">
        <f t="array" aca="1" ref="M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3.7753055434898632E-2</v>
      </c>
      <c r="N16" s="42" cm="1">
        <f t="array" aca="1" ref="N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2.9578920138457875E-2</v>
      </c>
      <c r="O16" s="42" cm="1">
        <f t="array" aca="1" ref="O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3.7853769596899942E-2</v>
      </c>
      <c r="P16" s="11"/>
      <c r="Q16" cm="1">
        <f t="array" aca="1" ref="Q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3.9710199207844223E-2</v>
      </c>
      <c r="R16" s="14" cm="1">
        <f t="array" aca="1" ref="R16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2.896354569791057E-2</v>
      </c>
    </row>
    <row r="17" spans="2:18">
      <c r="B17" s="17" t="s">
        <v>160</v>
      </c>
      <c r="C17" s="11" cm="1">
        <f t="array" aca="1" ref="C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5.5444028204205249E-2</v>
      </c>
      <c r="D17" cm="1">
        <f t="array" aca="1" ref="D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4.7117836158389825E-2</v>
      </c>
      <c r="E17" s="42" cm="1">
        <f t="array" aca="1" ref="E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7.9325941173004538E-2</v>
      </c>
      <c r="F17" s="42" cm="1">
        <f t="array" aca="1" ref="F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7.3558941559788607E-2</v>
      </c>
      <c r="G17" s="42" cm="1">
        <f t="array" aca="1" ref="G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7.1256235941337301E-2</v>
      </c>
      <c r="H17" s="43" cm="1">
        <f t="array" aca="1" ref="H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7.3453709467294737E-2</v>
      </c>
      <c r="I17" cm="1">
        <f t="array" aca="1" ref="I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1.8015385174891846E-3</v>
      </c>
      <c r="J17" cm="1">
        <f t="array" aca="1" ref="J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1.6096530304584522E-2</v>
      </c>
      <c r="K17" s="42" cm="1">
        <f t="array" aca="1" ref="K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3.602796067389398E-2</v>
      </c>
      <c r="L17" s="42" cm="1">
        <f t="array" aca="1" ref="L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3.5215836507398346E-2</v>
      </c>
      <c r="M17" s="42" cm="1">
        <f t="array" aca="1" ref="M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3.8292915522313238E-2</v>
      </c>
      <c r="N17" s="42" cm="1">
        <f t="array" aca="1" ref="N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3.7559202823933505E-2</v>
      </c>
      <c r="O17" s="42" cm="1">
        <f t="array" aca="1" ref="O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4.4350679583298407E-2</v>
      </c>
      <c r="P17" s="11" cm="1">
        <f t="array" aca="1" ref="P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3.9710199207844223E-2</v>
      </c>
      <c r="R17" s="14" cm="1">
        <f t="array" aca="1" ref="R17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5.2960746009355318E-2</v>
      </c>
    </row>
    <row r="18" spans="2:18" ht="15" thickBot="1">
      <c r="B18" s="18" t="s">
        <v>161</v>
      </c>
      <c r="C18" s="12" cm="1">
        <f t="array" aca="1" ref="C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1.7419807076976112E-2</v>
      </c>
      <c r="D18" s="3" cm="1">
        <f t="array" aca="1" ref="D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1.8239586797885267E-2</v>
      </c>
      <c r="E18" s="40" cm="1">
        <f t="array" aca="1" ref="E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3.7226884366157745E-2</v>
      </c>
      <c r="F18" s="40" cm="1">
        <f t="array" aca="1" ref="F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3.4497832043343064E-2</v>
      </c>
      <c r="G18" s="40" cm="1">
        <f t="array" aca="1" ref="G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3.8431485384273947E-2</v>
      </c>
      <c r="H18" s="41" cm="1">
        <f t="array" aca="1" ref="H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3.0081333245936443E-2</v>
      </c>
      <c r="I18" s="3" cm="1">
        <f t="array" aca="1" ref="I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5.2934611197321728E-2</v>
      </c>
      <c r="J18" s="3" cm="1">
        <f t="array" aca="1" ref="J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6.8253768953558516E-2</v>
      </c>
      <c r="K18" s="40" cm="1">
        <f t="array" aca="1" ref="K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3.3565182814478851E-2</v>
      </c>
      <c r="L18" s="40" cm="1">
        <f t="array" aca="1" ref="L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5.0558309786696967E-2</v>
      </c>
      <c r="M18" s="40" cm="1">
        <f t="array" aca="1" ref="M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3.9132902176964211E-2</v>
      </c>
      <c r="N18" s="40" cm="1">
        <f t="array" aca="1" ref="N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3.3249875408153072E-2</v>
      </c>
      <c r="O18" s="40" cm="1">
        <f t="array" aca="1" ref="O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3.7968211022451043E-2</v>
      </c>
      <c r="P18" s="12" cm="1">
        <f t="array" aca="1" ref="P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2.896354569791057E-2</v>
      </c>
      <c r="Q18" s="3" cm="1">
        <f t="array" aca="1" ref="Q18" ca="1">SQRT(SUMSQ(INDIRECT("'Raw_ribonucleotides'!"&amp;SUBSTITUTE(ADDRESS(1,ROW(),4),1,"")&amp;5&amp;":"&amp;SUBSTITUTE(ADDRESS(1,ROW(),4),1,"")&amp;8)-INDIRECT("'Raw_ribonucleotides'!"&amp;SUBSTITUTE(ADDRESS(1,COLUMN(),4),1,"")&amp;5&amp;":"&amp;SUBSTITUTE(ADDRESS(1,COLUMN(),4),1,"")&amp;8))/ COUNTA(Raw_ribonucleotides!$B$5:$B$8))</f>
        <v>5.2960746009355318E-2</v>
      </c>
      <c r="R18" s="53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2611-9EEA-4742-8ABB-D26B750AD2FB}">
  <dimension ref="B2:B18"/>
  <sheetViews>
    <sheetView workbookViewId="0">
      <selection activeCell="G13" sqref="G13"/>
    </sheetView>
  </sheetViews>
  <sheetFormatPr defaultRowHeight="14.4"/>
  <sheetData>
    <row r="2" spans="2:2">
      <c r="B2" t="s">
        <v>236</v>
      </c>
    </row>
    <row r="3" spans="2:2">
      <c r="B3" t="s">
        <v>242</v>
      </c>
    </row>
    <row r="4" spans="2:2">
      <c r="B4" t="s">
        <v>245</v>
      </c>
    </row>
    <row r="5" spans="2:2">
      <c r="B5" t="s">
        <v>246</v>
      </c>
    </row>
    <row r="6" spans="2:2">
      <c r="B6" t="s">
        <v>237</v>
      </c>
    </row>
    <row r="7" spans="2:2">
      <c r="B7" t="s">
        <v>250</v>
      </c>
    </row>
    <row r="8" spans="2:2">
      <c r="B8" t="s">
        <v>247</v>
      </c>
    </row>
    <row r="9" spans="2:2">
      <c r="B9" t="s">
        <v>234</v>
      </c>
    </row>
    <row r="10" spans="2:2">
      <c r="B10" t="s">
        <v>251</v>
      </c>
    </row>
    <row r="11" spans="2:2">
      <c r="B11" t="s">
        <v>241</v>
      </c>
    </row>
    <row r="12" spans="2:2">
      <c r="B12" t="s">
        <v>240</v>
      </c>
    </row>
    <row r="13" spans="2:2">
      <c r="B13" t="s">
        <v>244</v>
      </c>
    </row>
    <row r="14" spans="2:2">
      <c r="B14" t="s">
        <v>239</v>
      </c>
    </row>
    <row r="15" spans="2:2">
      <c r="B15" t="s">
        <v>233</v>
      </c>
    </row>
    <row r="16" spans="2:2">
      <c r="B16" t="s">
        <v>243</v>
      </c>
    </row>
    <row r="17" spans="2:2">
      <c r="B17" t="s">
        <v>243</v>
      </c>
    </row>
    <row r="18" spans="2:2">
      <c r="B18" t="s">
        <v>238</v>
      </c>
    </row>
  </sheetData>
  <sortState xmlns:xlrd2="http://schemas.microsoft.com/office/spreadsheetml/2017/richdata2" ref="B2:B18">
    <sortCondition ref="B1:B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F8B7C-473F-4A36-8E9D-352BF31D3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Summary</vt:lpstr>
      <vt:lpstr>Raw_amino acid</vt:lpstr>
      <vt:lpstr>Distance matrix_amino acid</vt:lpstr>
      <vt:lpstr>Raw_ribonucleotides</vt:lpstr>
      <vt:lpstr>Distance matrix_ribonucleotides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Yoonmi Choi</dc:creator>
  <cp:keywords/>
  <dc:description/>
  <cp:lastModifiedBy>Yoonmi Choi</cp:lastModifiedBy>
  <cp:revision/>
  <dcterms:created xsi:type="dcterms:W3CDTF">2021-12-29T10:04:55Z</dcterms:created>
  <dcterms:modified xsi:type="dcterms:W3CDTF">2022-07-15T04:42:07Z</dcterms:modified>
  <cp:category/>
  <cp:contentStatus/>
</cp:coreProperties>
</file>