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https://cagonline-my.sharepoint.com/personal/emelie_holmberg_cag_se/Documents/SKL/SRS/"/>
    </mc:Choice>
  </mc:AlternateContent>
  <xr:revisionPtr revIDLastSave="44" documentId="8_{BC9AE29A-A8A6-4664-952B-1B8ED74D618C}" xr6:coauthVersionLast="43" xr6:coauthVersionMax="43" xr10:uidLastSave="{0425945C-CE73-4D04-AF12-70215361E56E}"/>
  <bookViews>
    <workbookView xWindow="-120" yWindow="-120" windowWidth="25440" windowHeight="15270" activeTab="2" xr2:uid="{00000000-000D-0000-FFFF-FFFF00000000}"/>
  </bookViews>
  <sheets>
    <sheet name="Pilotdiagnoser" sheetId="30" state="hidden" r:id="rId1"/>
    <sheet name="Per diagnos" sheetId="26" state="hidden" r:id="rId2"/>
    <sheet name="Kopplingstabell" sheetId="32" r:id="rId3"/>
    <sheet name="OBS_REK" sheetId="22" r:id="rId4"/>
    <sheet name="SRS_DIAGNOSER" sheetId="34" r:id="rId5"/>
  </sheets>
  <externalReferences>
    <externalReference r:id="rId6"/>
  </externalReferences>
  <definedNames>
    <definedName name="_xlnm._FilterDatabase" localSheetId="3" hidden="1">OBS_REK!$A$2:$D$841</definedName>
    <definedName name="_Hlk489954883" localSheetId="3">OBS_REK!#REF!</definedName>
    <definedName name="_Hlk490485438" localSheetId="3">OBS_REK!#REF!</definedName>
    <definedName name="_Hlk490490300" localSheetId="3">OBS_REK!#REF!</definedName>
    <definedName name="_Toc497097736" localSheetId="3">OBS_REK!$D$47</definedName>
    <definedName name="OLE_LINK14" localSheetId="3">OBS_REK!#REF!</definedName>
    <definedName name="Typ" localSheetId="2">Kopplingstabell!#REF!</definedName>
    <definedName name="Typ" localSheetId="3">[1]åtgärdspaket!#REF!</definedName>
    <definedName name="Typ" localSheetId="1">'Per diagnos'!#REF!</definedName>
    <definedName name="Typ" localSheetId="0">#REF!</definedName>
    <definedName name="Typ" localSheetId="4">#REF!</definedName>
    <definedName name="Typ">#REF!</definedName>
    <definedName name="_xlnm.Print_Area" localSheetId="4">SRS_DIAGNOSER!$A$1:$D$38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660" i="32" l="1"/>
  <c r="F660" i="32"/>
  <c r="E660" i="32"/>
  <c r="C660" i="32"/>
  <c r="G659" i="32"/>
  <c r="F659" i="32"/>
  <c r="E659" i="32"/>
  <c r="C659" i="32"/>
  <c r="G658" i="32"/>
  <c r="F658" i="32"/>
  <c r="E658" i="32"/>
  <c r="C658" i="32"/>
  <c r="G657" i="32"/>
  <c r="F657" i="32"/>
  <c r="E657" i="32"/>
  <c r="C657" i="32"/>
  <c r="G656" i="32"/>
  <c r="F656" i="32"/>
  <c r="E656" i="32"/>
  <c r="C656" i="32"/>
  <c r="G495" i="32"/>
  <c r="F495" i="32"/>
  <c r="E495" i="32"/>
  <c r="C495" i="32"/>
  <c r="G494" i="32"/>
  <c r="F494" i="32"/>
  <c r="E494" i="32"/>
  <c r="C494" i="32"/>
  <c r="G493" i="32"/>
  <c r="F493" i="32"/>
  <c r="E493" i="32"/>
  <c r="C493" i="32"/>
  <c r="G492" i="32"/>
  <c r="F492" i="32"/>
  <c r="E492" i="32"/>
  <c r="C492" i="32"/>
  <c r="G491" i="32"/>
  <c r="F491" i="32"/>
  <c r="E491" i="32"/>
  <c r="C491" i="32"/>
  <c r="G496" i="32"/>
  <c r="G665" i="32"/>
  <c r="F665" i="32"/>
  <c r="E665" i="32"/>
  <c r="C665" i="32"/>
  <c r="G664" i="32"/>
  <c r="F664" i="32"/>
  <c r="E664" i="32"/>
  <c r="C664" i="32"/>
  <c r="G663" i="32"/>
  <c r="F663" i="32"/>
  <c r="E663" i="32"/>
  <c r="C663" i="32"/>
  <c r="G662" i="32"/>
  <c r="F662" i="32"/>
  <c r="E662" i="32"/>
  <c r="C662" i="32"/>
  <c r="G661" i="32"/>
  <c r="F661" i="32"/>
  <c r="E661" i="32"/>
  <c r="C661" i="32"/>
  <c r="G655" i="32"/>
  <c r="F655" i="32"/>
  <c r="E655" i="32"/>
  <c r="C655" i="32"/>
  <c r="G654" i="32"/>
  <c r="F654" i="32"/>
  <c r="E654" i="32"/>
  <c r="C654" i="32"/>
  <c r="G653" i="32"/>
  <c r="F653" i="32"/>
  <c r="E653" i="32"/>
  <c r="C653" i="32"/>
  <c r="G652" i="32"/>
  <c r="F652" i="32"/>
  <c r="E652" i="32"/>
  <c r="C652" i="32"/>
  <c r="G651" i="32"/>
  <c r="F651" i="32"/>
  <c r="E651" i="32"/>
  <c r="C651" i="32"/>
  <c r="G650" i="32"/>
  <c r="F650" i="32"/>
  <c r="E650" i="32"/>
  <c r="C650" i="32"/>
  <c r="G649" i="32"/>
  <c r="F649" i="32"/>
  <c r="E649" i="32"/>
  <c r="C649" i="32"/>
  <c r="G648" i="32"/>
  <c r="F648" i="32"/>
  <c r="E648" i="32"/>
  <c r="C648" i="32"/>
  <c r="G647" i="32"/>
  <c r="F647" i="32"/>
  <c r="E647" i="32"/>
  <c r="C647" i="32"/>
  <c r="G646" i="32"/>
  <c r="F646" i="32"/>
  <c r="E646" i="32"/>
  <c r="C646" i="32"/>
  <c r="G645" i="32"/>
  <c r="F645" i="32"/>
  <c r="E645" i="32"/>
  <c r="C645" i="32"/>
  <c r="G644" i="32"/>
  <c r="F644" i="32"/>
  <c r="E644" i="32"/>
  <c r="C644" i="32"/>
  <c r="G643" i="32"/>
  <c r="F643" i="32"/>
  <c r="E643" i="32"/>
  <c r="C643" i="32"/>
  <c r="G642" i="32"/>
  <c r="F642" i="32"/>
  <c r="E642" i="32"/>
  <c r="C642" i="32"/>
  <c r="G641" i="32"/>
  <c r="F641" i="32"/>
  <c r="E641" i="32"/>
  <c r="C641" i="32"/>
  <c r="G640" i="32"/>
  <c r="F640" i="32"/>
  <c r="E640" i="32"/>
  <c r="C640" i="32"/>
  <c r="G639" i="32"/>
  <c r="F639" i="32"/>
  <c r="E639" i="32"/>
  <c r="C639" i="32"/>
  <c r="G638" i="32"/>
  <c r="F638" i="32"/>
  <c r="E638" i="32"/>
  <c r="C638" i="32"/>
  <c r="G637" i="32"/>
  <c r="F637" i="32"/>
  <c r="E637" i="32"/>
  <c r="C637" i="32"/>
  <c r="G636" i="32"/>
  <c r="F636" i="32"/>
  <c r="E636" i="32"/>
  <c r="C636" i="32"/>
  <c r="G635" i="32"/>
  <c r="F635" i="32"/>
  <c r="E635" i="32"/>
  <c r="C635" i="32"/>
  <c r="G634" i="32"/>
  <c r="F634" i="32"/>
  <c r="E634" i="32"/>
  <c r="C634" i="32"/>
  <c r="G633" i="32"/>
  <c r="F633" i="32"/>
  <c r="E633" i="32"/>
  <c r="C633" i="32"/>
  <c r="G632" i="32"/>
  <c r="F632" i="32"/>
  <c r="E632" i="32"/>
  <c r="C632" i="32"/>
  <c r="G631" i="32"/>
  <c r="F631" i="32"/>
  <c r="E631" i="32"/>
  <c r="C631" i="32"/>
  <c r="G630" i="32"/>
  <c r="F630" i="32"/>
  <c r="E630" i="32"/>
  <c r="C630" i="32"/>
  <c r="G629" i="32"/>
  <c r="F629" i="32"/>
  <c r="E629" i="32"/>
  <c r="C629" i="32"/>
  <c r="G628" i="32"/>
  <c r="F628" i="32"/>
  <c r="E628" i="32"/>
  <c r="C628" i="32"/>
  <c r="G627" i="32"/>
  <c r="F627" i="32"/>
  <c r="E627" i="32"/>
  <c r="C627" i="32"/>
  <c r="G626" i="32"/>
  <c r="F626" i="32"/>
  <c r="E626" i="32"/>
  <c r="C626" i="32"/>
  <c r="G625" i="32"/>
  <c r="F625" i="32"/>
  <c r="E625" i="32"/>
  <c r="C625" i="32"/>
  <c r="G624" i="32"/>
  <c r="F624" i="32"/>
  <c r="E624" i="32"/>
  <c r="C624" i="32"/>
  <c r="G623" i="32"/>
  <c r="F623" i="32"/>
  <c r="E623" i="32"/>
  <c r="C623" i="32"/>
  <c r="G622" i="32"/>
  <c r="F622" i="32"/>
  <c r="E622" i="32"/>
  <c r="C622" i="32"/>
  <c r="G621" i="32"/>
  <c r="F621" i="32"/>
  <c r="E621" i="32"/>
  <c r="C621" i="32"/>
  <c r="G620" i="32"/>
  <c r="F620" i="32"/>
  <c r="E620" i="32"/>
  <c r="C620" i="32"/>
  <c r="G619" i="32"/>
  <c r="F619" i="32"/>
  <c r="E619" i="32"/>
  <c r="C619" i="32"/>
  <c r="G618" i="32"/>
  <c r="F618" i="32"/>
  <c r="E618" i="32"/>
  <c r="C618" i="32"/>
  <c r="G617" i="32"/>
  <c r="F617" i="32"/>
  <c r="E617" i="32"/>
  <c r="C617" i="32"/>
  <c r="G616" i="32"/>
  <c r="F616" i="32"/>
  <c r="E616" i="32"/>
  <c r="C616" i="32"/>
  <c r="G615" i="32"/>
  <c r="F615" i="32"/>
  <c r="E615" i="32"/>
  <c r="C615" i="32"/>
  <c r="G614" i="32"/>
  <c r="F614" i="32"/>
  <c r="E614" i="32"/>
  <c r="C614" i="32"/>
  <c r="G613" i="32"/>
  <c r="F613" i="32"/>
  <c r="E613" i="32"/>
  <c r="C613" i="32"/>
  <c r="G612" i="32"/>
  <c r="F612" i="32"/>
  <c r="E612" i="32"/>
  <c r="C612" i="32"/>
  <c r="G611" i="32"/>
  <c r="F611" i="32"/>
  <c r="E611" i="32"/>
  <c r="C611" i="32"/>
  <c r="G610" i="32"/>
  <c r="F610" i="32"/>
  <c r="E610" i="32"/>
  <c r="C610" i="32"/>
  <c r="G609" i="32"/>
  <c r="F609" i="32"/>
  <c r="E609" i="32"/>
  <c r="C609" i="32"/>
  <c r="G608" i="32"/>
  <c r="F608" i="32"/>
  <c r="E608" i="32"/>
  <c r="C608" i="32"/>
  <c r="G607" i="32"/>
  <c r="F607" i="32"/>
  <c r="E607" i="32"/>
  <c r="C607" i="32"/>
  <c r="G606" i="32"/>
  <c r="F606" i="32"/>
  <c r="E606" i="32"/>
  <c r="C606" i="32"/>
  <c r="G605" i="32"/>
  <c r="F605" i="32"/>
  <c r="E605" i="32"/>
  <c r="C605" i="32"/>
  <c r="G604" i="32"/>
  <c r="F604" i="32"/>
  <c r="E604" i="32"/>
  <c r="C604" i="32"/>
  <c r="G603" i="32"/>
  <c r="F603" i="32"/>
  <c r="E603" i="32"/>
  <c r="C603" i="32"/>
  <c r="G602" i="32"/>
  <c r="F602" i="32"/>
  <c r="E602" i="32"/>
  <c r="C602" i="32"/>
  <c r="G601" i="32"/>
  <c r="F601" i="32"/>
  <c r="E601" i="32"/>
  <c r="C601" i="32"/>
  <c r="G600" i="32"/>
  <c r="F600" i="32"/>
  <c r="E600" i="32"/>
  <c r="C600" i="32"/>
  <c r="G599" i="32"/>
  <c r="F599" i="32"/>
  <c r="E599" i="32"/>
  <c r="C599" i="32"/>
  <c r="G598" i="32"/>
  <c r="F598" i="32"/>
  <c r="E598" i="32"/>
  <c r="C598" i="32"/>
  <c r="G597" i="32"/>
  <c r="F597" i="32"/>
  <c r="E597" i="32"/>
  <c r="C597" i="32"/>
  <c r="G596" i="32"/>
  <c r="F596" i="32"/>
  <c r="E596" i="32"/>
  <c r="C596" i="32"/>
  <c r="G595" i="32"/>
  <c r="F595" i="32"/>
  <c r="E595" i="32"/>
  <c r="C595" i="32"/>
  <c r="G594" i="32"/>
  <c r="F594" i="32"/>
  <c r="E594" i="32"/>
  <c r="C594" i="32"/>
  <c r="G593" i="32"/>
  <c r="F593" i="32"/>
  <c r="E593" i="32"/>
  <c r="C593" i="32"/>
  <c r="G592" i="32"/>
  <c r="F592" i="32"/>
  <c r="E592" i="32"/>
  <c r="C592" i="32"/>
  <c r="G591" i="32"/>
  <c r="F591" i="32"/>
  <c r="E591" i="32"/>
  <c r="C591" i="32"/>
  <c r="G590" i="32"/>
  <c r="F590" i="32"/>
  <c r="E590" i="32"/>
  <c r="C590" i="32"/>
  <c r="G589" i="32"/>
  <c r="F589" i="32"/>
  <c r="E589" i="32"/>
  <c r="C589" i="32"/>
  <c r="G588" i="32"/>
  <c r="F588" i="32"/>
  <c r="E588" i="32"/>
  <c r="C588" i="32"/>
  <c r="G587" i="32"/>
  <c r="F587" i="32"/>
  <c r="E587" i="32"/>
  <c r="C587" i="32"/>
  <c r="G586" i="32"/>
  <c r="F586" i="32"/>
  <c r="E586" i="32"/>
  <c r="C586" i="32"/>
  <c r="G585" i="32"/>
  <c r="F585" i="32"/>
  <c r="E585" i="32"/>
  <c r="C585" i="32"/>
  <c r="G584" i="32"/>
  <c r="F584" i="32"/>
  <c r="E584" i="32"/>
  <c r="C584" i="32"/>
  <c r="G583" i="32"/>
  <c r="F583" i="32"/>
  <c r="E583" i="32"/>
  <c r="C583" i="32"/>
  <c r="G582" i="32"/>
  <c r="F582" i="32"/>
  <c r="E582" i="32"/>
  <c r="C582" i="32"/>
  <c r="G581" i="32"/>
  <c r="F581" i="32"/>
  <c r="E581" i="32"/>
  <c r="C581" i="32"/>
  <c r="G580" i="32"/>
  <c r="F580" i="32"/>
  <c r="E580" i="32"/>
  <c r="C580" i="32"/>
  <c r="G579" i="32"/>
  <c r="F579" i="32"/>
  <c r="E579" i="32"/>
  <c r="C579" i="32"/>
  <c r="G578" i="32"/>
  <c r="F578" i="32"/>
  <c r="E578" i="32"/>
  <c r="C578" i="32"/>
  <c r="G577" i="32"/>
  <c r="F577" i="32"/>
  <c r="E577" i="32"/>
  <c r="C577" i="32"/>
  <c r="G576" i="32"/>
  <c r="F576" i="32"/>
  <c r="E576" i="32"/>
  <c r="C576" i="32"/>
  <c r="G575" i="32"/>
  <c r="F575" i="32"/>
  <c r="E575" i="32"/>
  <c r="C575" i="32"/>
  <c r="G574" i="32"/>
  <c r="F574" i="32"/>
  <c r="E574" i="32"/>
  <c r="C574" i="32"/>
  <c r="G573" i="32"/>
  <c r="F573" i="32"/>
  <c r="E573" i="32"/>
  <c r="C573" i="32"/>
  <c r="G572" i="32"/>
  <c r="F572" i="32"/>
  <c r="E572" i="32"/>
  <c r="C572" i="32"/>
  <c r="G571" i="32"/>
  <c r="F571" i="32"/>
  <c r="E571" i="32"/>
  <c r="C571" i="32"/>
  <c r="G570" i="32"/>
  <c r="F570" i="32"/>
  <c r="E570" i="32"/>
  <c r="C570" i="32"/>
  <c r="G569" i="32"/>
  <c r="F569" i="32"/>
  <c r="E569" i="32"/>
  <c r="C569" i="32"/>
  <c r="G568" i="32"/>
  <c r="F568" i="32"/>
  <c r="E568" i="32"/>
  <c r="C568" i="32"/>
  <c r="G567" i="32"/>
  <c r="F567" i="32"/>
  <c r="E567" i="32"/>
  <c r="C567" i="32"/>
  <c r="G566" i="32"/>
  <c r="F566" i="32"/>
  <c r="E566" i="32"/>
  <c r="C566" i="32"/>
  <c r="G565" i="32"/>
  <c r="F565" i="32"/>
  <c r="E565" i="32"/>
  <c r="C565" i="32"/>
  <c r="G564" i="32"/>
  <c r="F564" i="32"/>
  <c r="E564" i="32"/>
  <c r="C564" i="32"/>
  <c r="G563" i="32"/>
  <c r="F563" i="32"/>
  <c r="E563" i="32"/>
  <c r="C563" i="32"/>
  <c r="G562" i="32"/>
  <c r="F562" i="32"/>
  <c r="E562" i="32"/>
  <c r="C562" i="32"/>
  <c r="G561" i="32"/>
  <c r="F561" i="32"/>
  <c r="E561" i="32"/>
  <c r="C561" i="32"/>
  <c r="G560" i="32"/>
  <c r="F560" i="32"/>
  <c r="E560" i="32"/>
  <c r="C560" i="32"/>
  <c r="G559" i="32"/>
  <c r="F559" i="32"/>
  <c r="E559" i="32"/>
  <c r="C559" i="32"/>
  <c r="G558" i="32"/>
  <c r="F558" i="32"/>
  <c r="E558" i="32"/>
  <c r="C558" i="32"/>
  <c r="G557" i="32"/>
  <c r="F557" i="32"/>
  <c r="E557" i="32"/>
  <c r="C557" i="32"/>
  <c r="G556" i="32"/>
  <c r="F556" i="32"/>
  <c r="E556" i="32"/>
  <c r="C556" i="32"/>
  <c r="G555" i="32"/>
  <c r="F555" i="32"/>
  <c r="E555" i="32"/>
  <c r="C555" i="32"/>
  <c r="G554" i="32"/>
  <c r="F554" i="32"/>
  <c r="E554" i="32"/>
  <c r="C554" i="32"/>
  <c r="G553" i="32"/>
  <c r="F553" i="32"/>
  <c r="E553" i="32"/>
  <c r="C553" i="32"/>
  <c r="G552" i="32"/>
  <c r="F552" i="32"/>
  <c r="E552" i="32"/>
  <c r="C552" i="32"/>
  <c r="G551" i="32"/>
  <c r="F551" i="32"/>
  <c r="E551" i="32"/>
  <c r="C551" i="32"/>
  <c r="G550" i="32"/>
  <c r="F550" i="32"/>
  <c r="E550" i="32"/>
  <c r="C550" i="32"/>
  <c r="G549" i="32"/>
  <c r="F549" i="32"/>
  <c r="E549" i="32"/>
  <c r="C549" i="32"/>
  <c r="G548" i="32"/>
  <c r="F548" i="32"/>
  <c r="E548" i="32"/>
  <c r="C548" i="32"/>
  <c r="G547" i="32"/>
  <c r="F547" i="32"/>
  <c r="E547" i="32"/>
  <c r="C547" i="32"/>
  <c r="G546" i="32"/>
  <c r="F546" i="32"/>
  <c r="E546" i="32"/>
  <c r="C546" i="32"/>
  <c r="G545" i="32"/>
  <c r="F545" i="32"/>
  <c r="E545" i="32"/>
  <c r="C545" i="32"/>
  <c r="G544" i="32"/>
  <c r="F544" i="32"/>
  <c r="E544" i="32"/>
  <c r="C544" i="32"/>
  <c r="G543" i="32"/>
  <c r="F543" i="32"/>
  <c r="E543" i="32"/>
  <c r="C543" i="32"/>
  <c r="G542" i="32"/>
  <c r="F542" i="32"/>
  <c r="E542" i="32"/>
  <c r="C542" i="32"/>
  <c r="G541" i="32"/>
  <c r="F541" i="32"/>
  <c r="E541" i="32"/>
  <c r="C541" i="32"/>
  <c r="G540" i="32"/>
  <c r="F540" i="32"/>
  <c r="E540" i="32"/>
  <c r="C540" i="32"/>
  <c r="G539" i="32"/>
  <c r="F539" i="32"/>
  <c r="E539" i="32"/>
  <c r="C539" i="32"/>
  <c r="G538" i="32"/>
  <c r="F538" i="32"/>
  <c r="E538" i="32"/>
  <c r="C538" i="32"/>
  <c r="G537" i="32"/>
  <c r="F537" i="32"/>
  <c r="E537" i="32"/>
  <c r="C537" i="32"/>
  <c r="G536" i="32"/>
  <c r="F536" i="32"/>
  <c r="E536" i="32"/>
  <c r="C536" i="32"/>
  <c r="G535" i="32"/>
  <c r="F535" i="32"/>
  <c r="E535" i="32"/>
  <c r="C535" i="32"/>
  <c r="G534" i="32"/>
  <c r="F534" i="32"/>
  <c r="E534" i="32"/>
  <c r="C534" i="32"/>
  <c r="G533" i="32"/>
  <c r="F533" i="32"/>
  <c r="E533" i="32"/>
  <c r="C533" i="32"/>
  <c r="G532" i="32"/>
  <c r="F532" i="32"/>
  <c r="E532" i="32"/>
  <c r="C532" i="32"/>
  <c r="G531" i="32"/>
  <c r="F531" i="32"/>
  <c r="E531" i="32"/>
  <c r="C531" i="32"/>
  <c r="G530" i="32"/>
  <c r="F530" i="32"/>
  <c r="E530" i="32"/>
  <c r="C530" i="32"/>
  <c r="G529" i="32"/>
  <c r="F529" i="32"/>
  <c r="E529" i="32"/>
  <c r="C529" i="32"/>
  <c r="G528" i="32"/>
  <c r="F528" i="32"/>
  <c r="E528" i="32"/>
  <c r="C528" i="32"/>
  <c r="G527" i="32"/>
  <c r="F527" i="32"/>
  <c r="E527" i="32"/>
  <c r="C527" i="32"/>
  <c r="G526" i="32"/>
  <c r="F526" i="32"/>
  <c r="E526" i="32"/>
  <c r="C526" i="32"/>
  <c r="G525" i="32"/>
  <c r="F525" i="32"/>
  <c r="E525" i="32"/>
  <c r="C525" i="32"/>
  <c r="G524" i="32"/>
  <c r="F524" i="32"/>
  <c r="E524" i="32"/>
  <c r="C524" i="32"/>
  <c r="G523" i="32"/>
  <c r="F523" i="32"/>
  <c r="E523" i="32"/>
  <c r="C523" i="32"/>
  <c r="G522" i="32"/>
  <c r="F522" i="32"/>
  <c r="E522" i="32"/>
  <c r="C522" i="32"/>
  <c r="G521" i="32"/>
  <c r="F521" i="32"/>
  <c r="E521" i="32"/>
  <c r="C521" i="32"/>
  <c r="G520" i="32"/>
  <c r="F520" i="32"/>
  <c r="E520" i="32"/>
  <c r="C520" i="32"/>
  <c r="G519" i="32"/>
  <c r="F519" i="32"/>
  <c r="E519" i="32"/>
  <c r="C519" i="32"/>
  <c r="G518" i="32"/>
  <c r="F518" i="32"/>
  <c r="E518" i="32"/>
  <c r="C518" i="32"/>
  <c r="G517" i="32"/>
  <c r="F517" i="32"/>
  <c r="E517" i="32"/>
  <c r="C517" i="32"/>
  <c r="G516" i="32"/>
  <c r="F516" i="32"/>
  <c r="E516" i="32"/>
  <c r="C516" i="32"/>
  <c r="G515" i="32"/>
  <c r="F515" i="32"/>
  <c r="E515" i="32"/>
  <c r="C515" i="32"/>
  <c r="G514" i="32"/>
  <c r="F514" i="32"/>
  <c r="E514" i="32"/>
  <c r="C514" i="32"/>
  <c r="G513" i="32"/>
  <c r="F513" i="32"/>
  <c r="E513" i="32"/>
  <c r="C513" i="32"/>
  <c r="G512" i="32"/>
  <c r="F512" i="32"/>
  <c r="E512" i="32"/>
  <c r="C512" i="32"/>
  <c r="G511" i="32"/>
  <c r="F511" i="32"/>
  <c r="E511" i="32"/>
  <c r="C511" i="32"/>
  <c r="G510" i="32"/>
  <c r="F510" i="32"/>
  <c r="E510" i="32"/>
  <c r="C510" i="32"/>
  <c r="G509" i="32"/>
  <c r="F509" i="32"/>
  <c r="E509" i="32"/>
  <c r="C509" i="32"/>
  <c r="G508" i="32"/>
  <c r="F508" i="32"/>
  <c r="E508" i="32"/>
  <c r="C508" i="32"/>
  <c r="G507" i="32"/>
  <c r="F507" i="32"/>
  <c r="E507" i="32"/>
  <c r="C507" i="32"/>
  <c r="G506" i="32"/>
  <c r="F506" i="32"/>
  <c r="E506" i="32"/>
  <c r="C506" i="32"/>
  <c r="G505" i="32"/>
  <c r="F505" i="32"/>
  <c r="E505" i="32"/>
  <c r="C505" i="32"/>
  <c r="G504" i="32"/>
  <c r="F504" i="32"/>
  <c r="E504" i="32"/>
  <c r="C504" i="32"/>
  <c r="G503" i="32"/>
  <c r="F503" i="32"/>
  <c r="E503" i="32"/>
  <c r="C503" i="32"/>
  <c r="G502" i="32"/>
  <c r="F502" i="32"/>
  <c r="E502" i="32"/>
  <c r="C502" i="32"/>
  <c r="G501" i="32"/>
  <c r="F501" i="32"/>
  <c r="E501" i="32"/>
  <c r="C501" i="32"/>
  <c r="G500" i="32"/>
  <c r="F500" i="32"/>
  <c r="E500" i="32"/>
  <c r="C500" i="32"/>
  <c r="G499" i="32"/>
  <c r="F499" i="32"/>
  <c r="E499" i="32"/>
  <c r="C499" i="32"/>
  <c r="G498" i="32"/>
  <c r="F498" i="32"/>
  <c r="E498" i="32"/>
  <c r="C498" i="32"/>
  <c r="G497" i="32"/>
  <c r="F497" i="32"/>
  <c r="E497" i="32"/>
  <c r="C497" i="32"/>
  <c r="F496" i="32"/>
  <c r="E496" i="32"/>
  <c r="C496" i="32"/>
  <c r="C319" i="32" l="1"/>
  <c r="E319" i="32"/>
  <c r="F319" i="32"/>
  <c r="G319" i="32"/>
  <c r="C320" i="32"/>
  <c r="E320" i="32"/>
  <c r="F320" i="32"/>
  <c r="G320" i="32"/>
  <c r="C321" i="32"/>
  <c r="E321" i="32"/>
  <c r="F321" i="32"/>
  <c r="G321" i="32"/>
  <c r="C322" i="32"/>
  <c r="E322" i="32"/>
  <c r="F322" i="32"/>
  <c r="G322" i="32"/>
  <c r="C323" i="32"/>
  <c r="E323" i="32"/>
  <c r="F323" i="32"/>
  <c r="G323" i="32"/>
  <c r="C324" i="32"/>
  <c r="E324" i="32"/>
  <c r="F324" i="32"/>
  <c r="G324" i="32"/>
  <c r="C325" i="32"/>
  <c r="E325" i="32"/>
  <c r="F325" i="32"/>
  <c r="G325" i="32"/>
  <c r="C306" i="32" l="1"/>
  <c r="E306" i="32"/>
  <c r="F306" i="32"/>
  <c r="G306" i="32"/>
  <c r="C307" i="32"/>
  <c r="E307" i="32"/>
  <c r="F307" i="32"/>
  <c r="G307" i="32"/>
  <c r="C308" i="32"/>
  <c r="E308" i="32"/>
  <c r="F308" i="32"/>
  <c r="G308" i="32"/>
  <c r="C309" i="32"/>
  <c r="E309" i="32"/>
  <c r="F309" i="32"/>
  <c r="G309" i="32"/>
  <c r="C310" i="32"/>
  <c r="E310" i="32"/>
  <c r="F310" i="32"/>
  <c r="G310" i="32"/>
  <c r="C311" i="32"/>
  <c r="E311" i="32"/>
  <c r="F311" i="32"/>
  <c r="G311" i="32"/>
  <c r="C312" i="32"/>
  <c r="E312" i="32"/>
  <c r="F312" i="32"/>
  <c r="G312" i="32"/>
  <c r="C313" i="32"/>
  <c r="E313" i="32"/>
  <c r="F313" i="32"/>
  <c r="G313" i="32"/>
  <c r="C314" i="32"/>
  <c r="E314" i="32"/>
  <c r="F314" i="32"/>
  <c r="G314" i="32"/>
  <c r="C315" i="32"/>
  <c r="E315" i="32"/>
  <c r="F315" i="32"/>
  <c r="G315" i="32"/>
  <c r="C316" i="32"/>
  <c r="E316" i="32"/>
  <c r="F316" i="32"/>
  <c r="G316" i="32"/>
  <c r="C273" i="32"/>
  <c r="E273" i="32"/>
  <c r="F273" i="32"/>
  <c r="G273" i="32"/>
  <c r="C274" i="32"/>
  <c r="E274" i="32"/>
  <c r="F274" i="32"/>
  <c r="G274" i="32"/>
  <c r="C275" i="32"/>
  <c r="E275" i="32"/>
  <c r="F275" i="32"/>
  <c r="G275" i="32"/>
  <c r="C276" i="32"/>
  <c r="E276" i="32"/>
  <c r="F276" i="32"/>
  <c r="G276" i="32"/>
  <c r="C277" i="32"/>
  <c r="E277" i="32"/>
  <c r="F277" i="32"/>
  <c r="G277" i="32"/>
  <c r="C278" i="32"/>
  <c r="E278" i="32"/>
  <c r="F278" i="32"/>
  <c r="G278" i="32"/>
  <c r="C279" i="32"/>
  <c r="E279" i="32"/>
  <c r="F279" i="32"/>
  <c r="G279" i="32"/>
  <c r="C280" i="32"/>
  <c r="E280" i="32"/>
  <c r="F280" i="32"/>
  <c r="G280" i="32"/>
  <c r="C281" i="32"/>
  <c r="E281" i="32"/>
  <c r="F281" i="32"/>
  <c r="G281" i="32"/>
  <c r="C282" i="32"/>
  <c r="E282" i="32"/>
  <c r="F282" i="32"/>
  <c r="G282" i="32"/>
  <c r="C283" i="32"/>
  <c r="E283" i="32"/>
  <c r="F283" i="32"/>
  <c r="G283" i="32"/>
  <c r="C284" i="32"/>
  <c r="E284" i="32"/>
  <c r="F284" i="32"/>
  <c r="G284" i="32"/>
  <c r="C285" i="32"/>
  <c r="E285" i="32"/>
  <c r="F285" i="32"/>
  <c r="G285" i="32"/>
  <c r="C286" i="32"/>
  <c r="E286" i="32"/>
  <c r="F286" i="32"/>
  <c r="G286" i="32"/>
  <c r="C287" i="32"/>
  <c r="E287" i="32"/>
  <c r="F287" i="32"/>
  <c r="G287" i="32"/>
  <c r="C288" i="32"/>
  <c r="E288" i="32"/>
  <c r="F288" i="32"/>
  <c r="G288" i="32"/>
  <c r="C289" i="32"/>
  <c r="E289" i="32"/>
  <c r="F289" i="32"/>
  <c r="G289" i="32"/>
  <c r="C290" i="32"/>
  <c r="E290" i="32"/>
  <c r="F290" i="32"/>
  <c r="G290" i="32"/>
  <c r="C291" i="32"/>
  <c r="E291" i="32"/>
  <c r="F291" i="32"/>
  <c r="G291" i="32"/>
  <c r="C292" i="32"/>
  <c r="E292" i="32"/>
  <c r="F292" i="32"/>
  <c r="G292" i="32"/>
  <c r="C293" i="32"/>
  <c r="E293" i="32"/>
  <c r="F293" i="32"/>
  <c r="G293" i="32"/>
  <c r="C294" i="32"/>
  <c r="E294" i="32"/>
  <c r="F294" i="32"/>
  <c r="G294" i="32"/>
  <c r="C295" i="32"/>
  <c r="E295" i="32"/>
  <c r="F295" i="32"/>
  <c r="G295" i="32"/>
  <c r="C296" i="32"/>
  <c r="E296" i="32"/>
  <c r="F296" i="32"/>
  <c r="G296" i="32"/>
  <c r="C297" i="32"/>
  <c r="E297" i="32"/>
  <c r="F297" i="32"/>
  <c r="G297" i="32"/>
  <c r="C298" i="32"/>
  <c r="E298" i="32"/>
  <c r="F298" i="32"/>
  <c r="G298" i="32"/>
  <c r="C299" i="32"/>
  <c r="E299" i="32"/>
  <c r="F299" i="32"/>
  <c r="G299" i="32"/>
  <c r="C300" i="32"/>
  <c r="E300" i="32"/>
  <c r="F300" i="32"/>
  <c r="G300" i="32"/>
  <c r="C301" i="32"/>
  <c r="E301" i="32"/>
  <c r="F301" i="32"/>
  <c r="G301" i="32"/>
  <c r="C302" i="32"/>
  <c r="E302" i="32"/>
  <c r="F302" i="32"/>
  <c r="G302" i="32"/>
  <c r="C303" i="32"/>
  <c r="E303" i="32"/>
  <c r="F303" i="32"/>
  <c r="G303" i="32"/>
  <c r="C304" i="32"/>
  <c r="E304" i="32"/>
  <c r="F304" i="32"/>
  <c r="G304" i="32"/>
  <c r="C305" i="32"/>
  <c r="E305" i="32"/>
  <c r="F305" i="32"/>
  <c r="G305" i="32"/>
  <c r="C317" i="32"/>
  <c r="E317" i="32"/>
  <c r="F317" i="32"/>
  <c r="G317" i="32"/>
  <c r="C318" i="32"/>
  <c r="E318" i="32"/>
  <c r="F318" i="32"/>
  <c r="G318" i="32"/>
  <c r="C269" i="32"/>
  <c r="E269" i="32"/>
  <c r="F269" i="32"/>
  <c r="G269" i="32"/>
  <c r="C270" i="32"/>
  <c r="E270" i="32"/>
  <c r="F270" i="32"/>
  <c r="G270" i="32"/>
  <c r="C271" i="32"/>
  <c r="E271" i="32"/>
  <c r="F271" i="32"/>
  <c r="G271" i="32"/>
  <c r="C272" i="32"/>
  <c r="E272" i="32"/>
  <c r="F272" i="32"/>
  <c r="G272" i="32"/>
  <c r="C263" i="32"/>
  <c r="E263" i="32"/>
  <c r="F263" i="32"/>
  <c r="G263" i="32"/>
  <c r="C264" i="32"/>
  <c r="E264" i="32"/>
  <c r="F264" i="32"/>
  <c r="G264" i="32"/>
  <c r="C265" i="32"/>
  <c r="E265" i="32"/>
  <c r="F265" i="32"/>
  <c r="G265" i="32"/>
  <c r="C266" i="32"/>
  <c r="E266" i="32"/>
  <c r="F266" i="32"/>
  <c r="G266" i="32"/>
  <c r="C267" i="32"/>
  <c r="E267" i="32"/>
  <c r="F267" i="32"/>
  <c r="G267" i="32"/>
  <c r="C268" i="32"/>
  <c r="E268" i="32"/>
  <c r="F268" i="32"/>
  <c r="G268" i="32"/>
  <c r="C226" i="32" l="1"/>
  <c r="E226" i="32"/>
  <c r="F226" i="32"/>
  <c r="G226" i="32"/>
  <c r="C227" i="32"/>
  <c r="E227" i="32"/>
  <c r="F227" i="32"/>
  <c r="G227" i="32"/>
  <c r="C228" i="32"/>
  <c r="E228" i="32"/>
  <c r="F228" i="32"/>
  <c r="G228" i="32"/>
  <c r="C229" i="32"/>
  <c r="E229" i="32"/>
  <c r="F229" i="32"/>
  <c r="G229" i="32"/>
  <c r="C230" i="32"/>
  <c r="E230" i="32"/>
  <c r="F230" i="32"/>
  <c r="G230" i="32"/>
  <c r="C231" i="32"/>
  <c r="E231" i="32"/>
  <c r="F231" i="32"/>
  <c r="G231" i="32"/>
  <c r="C232" i="32"/>
  <c r="E232" i="32"/>
  <c r="F232" i="32"/>
  <c r="G232" i="32"/>
  <c r="C233" i="32"/>
  <c r="E233" i="32"/>
  <c r="F233" i="32"/>
  <c r="G233" i="32"/>
  <c r="C234" i="32"/>
  <c r="E234" i="32"/>
  <c r="F234" i="32"/>
  <c r="G234" i="32"/>
  <c r="C235" i="32"/>
  <c r="E235" i="32"/>
  <c r="F235" i="32"/>
  <c r="G235" i="32"/>
  <c r="C236" i="32"/>
  <c r="E236" i="32"/>
  <c r="F236" i="32"/>
  <c r="G236" i="32"/>
  <c r="C237" i="32"/>
  <c r="E237" i="32"/>
  <c r="F237" i="32"/>
  <c r="G237" i="32"/>
  <c r="C238" i="32"/>
  <c r="E238" i="32"/>
  <c r="F238" i="32"/>
  <c r="G238" i="32"/>
  <c r="C239" i="32"/>
  <c r="E239" i="32"/>
  <c r="F239" i="32"/>
  <c r="G239" i="32"/>
  <c r="C240" i="32"/>
  <c r="E240" i="32"/>
  <c r="F240" i="32"/>
  <c r="G240" i="32"/>
  <c r="C241" i="32"/>
  <c r="E241" i="32"/>
  <c r="F241" i="32"/>
  <c r="G241" i="32"/>
  <c r="C242" i="32"/>
  <c r="E242" i="32"/>
  <c r="F242" i="32"/>
  <c r="G242" i="32"/>
  <c r="C243" i="32"/>
  <c r="E243" i="32"/>
  <c r="F243" i="32"/>
  <c r="G243" i="32"/>
  <c r="C244" i="32"/>
  <c r="E244" i="32"/>
  <c r="F244" i="32"/>
  <c r="G244" i="32"/>
  <c r="C245" i="32"/>
  <c r="E245" i="32"/>
  <c r="F245" i="32"/>
  <c r="G245" i="32"/>
  <c r="C246" i="32"/>
  <c r="E246" i="32"/>
  <c r="F246" i="32"/>
  <c r="G246" i="32"/>
  <c r="C247" i="32"/>
  <c r="E247" i="32"/>
  <c r="F247" i="32"/>
  <c r="G247" i="32"/>
  <c r="C248" i="32"/>
  <c r="E248" i="32"/>
  <c r="F248" i="32"/>
  <c r="G248" i="32"/>
  <c r="C249" i="32"/>
  <c r="E249" i="32"/>
  <c r="F249" i="32"/>
  <c r="G249" i="32"/>
  <c r="C250" i="32"/>
  <c r="E250" i="32"/>
  <c r="F250" i="32"/>
  <c r="G250" i="32"/>
  <c r="C251" i="32"/>
  <c r="E251" i="32"/>
  <c r="F251" i="32"/>
  <c r="G251" i="32"/>
  <c r="C252" i="32"/>
  <c r="E252" i="32"/>
  <c r="F252" i="32"/>
  <c r="G252" i="32"/>
  <c r="C253" i="32"/>
  <c r="E253" i="32"/>
  <c r="F253" i="32"/>
  <c r="G253" i="32"/>
  <c r="C254" i="32"/>
  <c r="E254" i="32"/>
  <c r="F254" i="32"/>
  <c r="G254" i="32"/>
  <c r="C255" i="32"/>
  <c r="E255" i="32"/>
  <c r="F255" i="32"/>
  <c r="G255" i="32"/>
  <c r="C256" i="32"/>
  <c r="E256" i="32"/>
  <c r="F256" i="32"/>
  <c r="G256" i="32"/>
  <c r="C257" i="32"/>
  <c r="E257" i="32"/>
  <c r="F257" i="32"/>
  <c r="G257" i="32"/>
  <c r="C258" i="32"/>
  <c r="E258" i="32"/>
  <c r="F258" i="32"/>
  <c r="G258" i="32"/>
  <c r="C259" i="32"/>
  <c r="E259" i="32"/>
  <c r="F259" i="32"/>
  <c r="G259" i="32"/>
  <c r="C260" i="32"/>
  <c r="E260" i="32"/>
  <c r="F260" i="32"/>
  <c r="G260" i="32"/>
  <c r="C261" i="32"/>
  <c r="E261" i="32"/>
  <c r="F261" i="32"/>
  <c r="G261" i="32"/>
  <c r="C262" i="32"/>
  <c r="E262" i="32"/>
  <c r="F262" i="32"/>
  <c r="G262" i="32"/>
  <c r="G490" i="32"/>
  <c r="F490" i="32"/>
  <c r="E490" i="32"/>
  <c r="C490" i="32"/>
  <c r="G489" i="32"/>
  <c r="F489" i="32"/>
  <c r="E489" i="32"/>
  <c r="C489" i="32"/>
  <c r="G488" i="32"/>
  <c r="F488" i="32"/>
  <c r="E488" i="32"/>
  <c r="C488" i="32"/>
  <c r="G487" i="32"/>
  <c r="F487" i="32"/>
  <c r="E487" i="32"/>
  <c r="C487" i="32"/>
  <c r="G486" i="32"/>
  <c r="F486" i="32"/>
  <c r="E486" i="32"/>
  <c r="C486" i="32"/>
  <c r="C481" i="32"/>
  <c r="E481" i="32"/>
  <c r="F481" i="32"/>
  <c r="G481" i="32"/>
  <c r="C482" i="32"/>
  <c r="E482" i="32"/>
  <c r="F482" i="32"/>
  <c r="G482" i="32"/>
  <c r="C483" i="32"/>
  <c r="E483" i="32"/>
  <c r="F483" i="32"/>
  <c r="G483" i="32"/>
  <c r="C484" i="32"/>
  <c r="E484" i="32"/>
  <c r="F484" i="32"/>
  <c r="G484" i="32"/>
  <c r="C485" i="32"/>
  <c r="E485" i="32"/>
  <c r="F485" i="32"/>
  <c r="G485" i="32"/>
  <c r="G480" i="32"/>
  <c r="F480" i="32"/>
  <c r="E480" i="32"/>
  <c r="C480" i="32"/>
  <c r="G479" i="32"/>
  <c r="F479" i="32"/>
  <c r="E479" i="32"/>
  <c r="C479" i="32"/>
  <c r="G478" i="32"/>
  <c r="F478" i="32"/>
  <c r="E478" i="32"/>
  <c r="C478" i="32"/>
  <c r="G477" i="32"/>
  <c r="F477" i="32"/>
  <c r="E477" i="32"/>
  <c r="C477" i="32"/>
  <c r="G476" i="32"/>
  <c r="F476" i="32"/>
  <c r="E476" i="32"/>
  <c r="C476" i="32"/>
  <c r="G475" i="32"/>
  <c r="F475" i="32"/>
  <c r="E475" i="32"/>
  <c r="C475" i="32"/>
  <c r="G474" i="32"/>
  <c r="F474" i="32"/>
  <c r="E474" i="32"/>
  <c r="C474" i="32"/>
  <c r="G473" i="32"/>
  <c r="F473" i="32"/>
  <c r="E473" i="32"/>
  <c r="C473" i="32"/>
  <c r="G472" i="32"/>
  <c r="F472" i="32"/>
  <c r="E472" i="32"/>
  <c r="C472" i="32"/>
  <c r="G471" i="32"/>
  <c r="F471" i="32"/>
  <c r="E471" i="32"/>
  <c r="C471" i="32"/>
  <c r="G470" i="32"/>
  <c r="F470" i="32"/>
  <c r="E470" i="32"/>
  <c r="C470" i="32"/>
  <c r="G469" i="32"/>
  <c r="F469" i="32"/>
  <c r="E469" i="32"/>
  <c r="C469" i="32"/>
  <c r="G468" i="32"/>
  <c r="F468" i="32"/>
  <c r="E468" i="32"/>
  <c r="C468" i="32"/>
  <c r="G467" i="32"/>
  <c r="F467" i="32"/>
  <c r="E467" i="32"/>
  <c r="C467" i="32"/>
  <c r="G466" i="32"/>
  <c r="F466" i="32"/>
  <c r="E466" i="32"/>
  <c r="C466" i="32"/>
  <c r="G465" i="32"/>
  <c r="F465" i="32"/>
  <c r="E465" i="32"/>
  <c r="C465" i="32"/>
  <c r="G464" i="32"/>
  <c r="F464" i="32"/>
  <c r="E464" i="32"/>
  <c r="C464" i="32"/>
  <c r="G463" i="32"/>
  <c r="F463" i="32"/>
  <c r="E463" i="32"/>
  <c r="C463" i="32"/>
  <c r="G462" i="32"/>
  <c r="F462" i="32"/>
  <c r="E462" i="32"/>
  <c r="C462" i="32"/>
  <c r="G461" i="32"/>
  <c r="F461" i="32"/>
  <c r="E461" i="32"/>
  <c r="C461" i="32"/>
  <c r="G460" i="32"/>
  <c r="F460" i="32"/>
  <c r="E460" i="32"/>
  <c r="C460" i="32"/>
  <c r="G459" i="32"/>
  <c r="F459" i="32"/>
  <c r="E459" i="32"/>
  <c r="C459" i="32"/>
  <c r="G458" i="32"/>
  <c r="F458" i="32"/>
  <c r="E458" i="32"/>
  <c r="C458" i="32"/>
  <c r="G457" i="32"/>
  <c r="F457" i="32"/>
  <c r="E457" i="32"/>
  <c r="C457" i="32"/>
  <c r="G456" i="32"/>
  <c r="F456" i="32"/>
  <c r="E456" i="32"/>
  <c r="C456" i="32"/>
  <c r="G455" i="32"/>
  <c r="F455" i="32"/>
  <c r="E455" i="32"/>
  <c r="C455" i="32"/>
  <c r="G454" i="32"/>
  <c r="F454" i="32"/>
  <c r="E454" i="32"/>
  <c r="C454" i="32"/>
  <c r="G453" i="32"/>
  <c r="F453" i="32"/>
  <c r="E453" i="32"/>
  <c r="C453" i="32"/>
  <c r="G452" i="32"/>
  <c r="F452" i="32"/>
  <c r="E452" i="32"/>
  <c r="C452" i="32"/>
  <c r="G451" i="32"/>
  <c r="F451" i="32"/>
  <c r="E451" i="32"/>
  <c r="C451" i="32"/>
  <c r="G450" i="32"/>
  <c r="F450" i="32"/>
  <c r="E450" i="32"/>
  <c r="C450" i="32"/>
  <c r="G449" i="32"/>
  <c r="F449" i="32"/>
  <c r="E449" i="32"/>
  <c r="C449" i="32"/>
  <c r="G448" i="32"/>
  <c r="F448" i="32"/>
  <c r="E448" i="32"/>
  <c r="C448" i="32"/>
  <c r="G447" i="32"/>
  <c r="F447" i="32"/>
  <c r="E447" i="32"/>
  <c r="C447" i="32"/>
  <c r="G446" i="32"/>
  <c r="F446" i="32"/>
  <c r="E446" i="32"/>
  <c r="C446" i="32"/>
  <c r="G445" i="32"/>
  <c r="F445" i="32"/>
  <c r="E445" i="32"/>
  <c r="C445" i="32"/>
  <c r="G444" i="32"/>
  <c r="F444" i="32"/>
  <c r="E444" i="32"/>
  <c r="C444" i="32"/>
  <c r="G443" i="32"/>
  <c r="F443" i="32"/>
  <c r="E443" i="32"/>
  <c r="C443" i="32"/>
  <c r="G442" i="32"/>
  <c r="F442" i="32"/>
  <c r="E442" i="32"/>
  <c r="C442" i="32"/>
  <c r="G441" i="32"/>
  <c r="F441" i="32"/>
  <c r="E441" i="32"/>
  <c r="C441" i="32"/>
  <c r="G440" i="32"/>
  <c r="F440" i="32"/>
  <c r="E440" i="32"/>
  <c r="C440" i="32"/>
  <c r="G439" i="32"/>
  <c r="F439" i="32"/>
  <c r="E439" i="32"/>
  <c r="C439" i="32"/>
  <c r="G438" i="32"/>
  <c r="F438" i="32"/>
  <c r="E438" i="32"/>
  <c r="C438" i="32"/>
  <c r="G437" i="32"/>
  <c r="F437" i="32"/>
  <c r="E437" i="32"/>
  <c r="C437" i="32"/>
  <c r="G436" i="32"/>
  <c r="F436" i="32"/>
  <c r="E436" i="32"/>
  <c r="C436" i="32"/>
  <c r="G435" i="32"/>
  <c r="F435" i="32"/>
  <c r="E435" i="32"/>
  <c r="C435" i="32"/>
  <c r="G434" i="32"/>
  <c r="F434" i="32"/>
  <c r="E434" i="32"/>
  <c r="C434" i="32"/>
  <c r="G433" i="32"/>
  <c r="F433" i="32"/>
  <c r="E433" i="32"/>
  <c r="C433" i="32"/>
  <c r="G432" i="32"/>
  <c r="F432" i="32"/>
  <c r="E432" i="32"/>
  <c r="C432" i="32"/>
  <c r="G431" i="32"/>
  <c r="F431" i="32"/>
  <c r="E431" i="32"/>
  <c r="C431" i="32"/>
  <c r="G430" i="32"/>
  <c r="F430" i="32"/>
  <c r="E430" i="32"/>
  <c r="C430" i="32"/>
  <c r="G429" i="32"/>
  <c r="F429" i="32"/>
  <c r="E429" i="32"/>
  <c r="C429" i="32"/>
  <c r="G428" i="32"/>
  <c r="F428" i="32"/>
  <c r="E428" i="32"/>
  <c r="C428" i="32"/>
  <c r="G427" i="32"/>
  <c r="F427" i="32"/>
  <c r="E427" i="32"/>
  <c r="C427" i="32"/>
  <c r="G426" i="32"/>
  <c r="F426" i="32"/>
  <c r="E426" i="32"/>
  <c r="C426" i="32"/>
  <c r="G425" i="32"/>
  <c r="F425" i="32"/>
  <c r="E425" i="32"/>
  <c r="C425" i="32"/>
  <c r="G424" i="32"/>
  <c r="F424" i="32"/>
  <c r="E424" i="32"/>
  <c r="C424" i="32"/>
  <c r="G423" i="32"/>
  <c r="F423" i="32"/>
  <c r="E423" i="32"/>
  <c r="C423" i="32"/>
  <c r="G422" i="32"/>
  <c r="F422" i="32"/>
  <c r="E422" i="32"/>
  <c r="C422" i="32"/>
  <c r="G421" i="32"/>
  <c r="F421" i="32"/>
  <c r="E421" i="32"/>
  <c r="C421" i="32"/>
  <c r="G420" i="32"/>
  <c r="F420" i="32"/>
  <c r="E420" i="32"/>
  <c r="C420" i="32"/>
  <c r="G419" i="32"/>
  <c r="F419" i="32"/>
  <c r="E419" i="32"/>
  <c r="C419" i="32"/>
  <c r="G418" i="32"/>
  <c r="F418" i="32"/>
  <c r="E418" i="32"/>
  <c r="C418" i="32"/>
  <c r="G417" i="32"/>
  <c r="F417" i="32"/>
  <c r="E417" i="32"/>
  <c r="C417" i="32"/>
  <c r="G416" i="32"/>
  <c r="F416" i="32"/>
  <c r="E416" i="32"/>
  <c r="C416" i="32"/>
  <c r="G415" i="32"/>
  <c r="F415" i="32"/>
  <c r="E415" i="32"/>
  <c r="C415" i="32"/>
  <c r="G414" i="32"/>
  <c r="F414" i="32"/>
  <c r="E414" i="32"/>
  <c r="C414" i="32"/>
  <c r="G413" i="32"/>
  <c r="F413" i="32"/>
  <c r="E413" i="32"/>
  <c r="C413" i="32"/>
  <c r="G412" i="32"/>
  <c r="F412" i="32"/>
  <c r="E412" i="32"/>
  <c r="C412" i="32"/>
  <c r="G411" i="32"/>
  <c r="F411" i="32"/>
  <c r="E411" i="32"/>
  <c r="C411" i="32"/>
  <c r="G410" i="32"/>
  <c r="F410" i="32"/>
  <c r="E410" i="32"/>
  <c r="C410" i="32"/>
  <c r="G409" i="32"/>
  <c r="F409" i="32"/>
  <c r="E409" i="32"/>
  <c r="C409" i="32"/>
  <c r="G408" i="32"/>
  <c r="F408" i="32"/>
  <c r="E408" i="32"/>
  <c r="C408" i="32"/>
  <c r="G407" i="32"/>
  <c r="F407" i="32"/>
  <c r="E407" i="32"/>
  <c r="C407" i="32"/>
  <c r="G406" i="32"/>
  <c r="F406" i="32"/>
  <c r="E406" i="32"/>
  <c r="C406" i="32"/>
  <c r="G405" i="32"/>
  <c r="F405" i="32"/>
  <c r="E405" i="32"/>
  <c r="C405" i="32"/>
  <c r="G404" i="32"/>
  <c r="F404" i="32"/>
  <c r="E404" i="32"/>
  <c r="C404" i="32"/>
  <c r="G403" i="32"/>
  <c r="F403" i="32"/>
  <c r="E403" i="32"/>
  <c r="C403" i="32"/>
  <c r="G402" i="32"/>
  <c r="F402" i="32"/>
  <c r="E402" i="32"/>
  <c r="C402" i="32"/>
  <c r="G401" i="32"/>
  <c r="F401" i="32"/>
  <c r="E401" i="32"/>
  <c r="C401" i="32"/>
  <c r="G400" i="32"/>
  <c r="F400" i="32"/>
  <c r="E400" i="32"/>
  <c r="C400" i="32"/>
  <c r="G399" i="32"/>
  <c r="F399" i="32"/>
  <c r="E399" i="32"/>
  <c r="C399" i="32"/>
  <c r="G398" i="32"/>
  <c r="F398" i="32"/>
  <c r="E398" i="32"/>
  <c r="C398" i="32"/>
  <c r="G397" i="32"/>
  <c r="F397" i="32"/>
  <c r="E397" i="32"/>
  <c r="C397" i="32"/>
  <c r="G396" i="32"/>
  <c r="F396" i="32"/>
  <c r="E396" i="32"/>
  <c r="C396" i="32"/>
  <c r="G395" i="32"/>
  <c r="F395" i="32"/>
  <c r="E395" i="32"/>
  <c r="C395" i="32"/>
  <c r="G394" i="32"/>
  <c r="F394" i="32"/>
  <c r="E394" i="32"/>
  <c r="C394" i="32"/>
  <c r="G393" i="32"/>
  <c r="F393" i="32"/>
  <c r="E393" i="32"/>
  <c r="C393" i="32"/>
  <c r="G392" i="32"/>
  <c r="F392" i="32"/>
  <c r="E392" i="32"/>
  <c r="C392" i="32"/>
  <c r="G391" i="32"/>
  <c r="F391" i="32"/>
  <c r="E391" i="32"/>
  <c r="C391" i="32"/>
  <c r="G390" i="32"/>
  <c r="F390" i="32"/>
  <c r="E390" i="32"/>
  <c r="C390" i="32"/>
  <c r="G389" i="32"/>
  <c r="F389" i="32"/>
  <c r="E389" i="32"/>
  <c r="C389" i="32"/>
  <c r="G388" i="32"/>
  <c r="F388" i="32"/>
  <c r="E388" i="32"/>
  <c r="C388" i="32"/>
  <c r="G387" i="32"/>
  <c r="F387" i="32"/>
  <c r="E387" i="32"/>
  <c r="C387" i="32"/>
  <c r="G386" i="32"/>
  <c r="F386" i="32"/>
  <c r="E386" i="32"/>
  <c r="C386" i="32"/>
  <c r="G385" i="32"/>
  <c r="F385" i="32"/>
  <c r="E385" i="32"/>
  <c r="C385" i="32"/>
  <c r="G384" i="32"/>
  <c r="F384" i="32"/>
  <c r="E384" i="32"/>
  <c r="C384" i="32"/>
  <c r="G383" i="32"/>
  <c r="F383" i="32"/>
  <c r="E383" i="32"/>
  <c r="C383" i="32"/>
  <c r="G382" i="32"/>
  <c r="F382" i="32"/>
  <c r="E382" i="32"/>
  <c r="C382" i="32"/>
  <c r="G381" i="32"/>
  <c r="F381" i="32"/>
  <c r="E381" i="32"/>
  <c r="C381" i="32"/>
  <c r="G380" i="32"/>
  <c r="F380" i="32"/>
  <c r="E380" i="32"/>
  <c r="C380" i="32"/>
  <c r="G379" i="32"/>
  <c r="F379" i="32"/>
  <c r="E379" i="32"/>
  <c r="C379" i="32"/>
  <c r="G378" i="32"/>
  <c r="F378" i="32"/>
  <c r="E378" i="32"/>
  <c r="C378" i="32"/>
  <c r="G377" i="32"/>
  <c r="F377" i="32"/>
  <c r="E377" i="32"/>
  <c r="C377" i="32"/>
  <c r="G376" i="32"/>
  <c r="F376" i="32"/>
  <c r="E376" i="32"/>
  <c r="C376" i="32"/>
  <c r="G375" i="32"/>
  <c r="F375" i="32"/>
  <c r="E375" i="32"/>
  <c r="C375" i="32"/>
  <c r="G374" i="32"/>
  <c r="F374" i="32"/>
  <c r="E374" i="32"/>
  <c r="C374" i="32"/>
  <c r="G373" i="32"/>
  <c r="F373" i="32"/>
  <c r="E373" i="32"/>
  <c r="C373" i="32"/>
  <c r="G372" i="32"/>
  <c r="F372" i="32"/>
  <c r="E372" i="32"/>
  <c r="C372" i="32"/>
  <c r="G371" i="32"/>
  <c r="F371" i="32"/>
  <c r="E371" i="32"/>
  <c r="C371" i="32"/>
  <c r="G370" i="32"/>
  <c r="F370" i="32"/>
  <c r="E370" i="32"/>
  <c r="C370" i="32"/>
  <c r="G369" i="32"/>
  <c r="F369" i="32"/>
  <c r="E369" i="32"/>
  <c r="C369" i="32"/>
  <c r="G368" i="32"/>
  <c r="F368" i="32"/>
  <c r="E368" i="32"/>
  <c r="C368" i="32"/>
  <c r="G367" i="32"/>
  <c r="F367" i="32"/>
  <c r="E367" i="32"/>
  <c r="C367" i="32"/>
  <c r="G366" i="32"/>
  <c r="F366" i="32"/>
  <c r="E366" i="32"/>
  <c r="C366" i="32"/>
  <c r="G365" i="32"/>
  <c r="F365" i="32"/>
  <c r="E365" i="32"/>
  <c r="C365" i="32"/>
  <c r="G364" i="32"/>
  <c r="F364" i="32"/>
  <c r="E364" i="32"/>
  <c r="C364" i="32"/>
  <c r="G363" i="32"/>
  <c r="F363" i="32"/>
  <c r="E363" i="32"/>
  <c r="C363" i="32"/>
  <c r="G362" i="32"/>
  <c r="F362" i="32"/>
  <c r="E362" i="32"/>
  <c r="C362" i="32"/>
  <c r="G361" i="32"/>
  <c r="F361" i="32"/>
  <c r="E361" i="32"/>
  <c r="C361" i="32"/>
  <c r="G360" i="32"/>
  <c r="F360" i="32"/>
  <c r="E360" i="32"/>
  <c r="C360" i="32"/>
  <c r="G359" i="32"/>
  <c r="F359" i="32"/>
  <c r="E359" i="32"/>
  <c r="C359" i="32"/>
  <c r="G358" i="32"/>
  <c r="F358" i="32"/>
  <c r="E358" i="32"/>
  <c r="C358" i="32"/>
  <c r="G357" i="32"/>
  <c r="F357" i="32"/>
  <c r="E357" i="32"/>
  <c r="C357" i="32"/>
  <c r="G356" i="32"/>
  <c r="F356" i="32"/>
  <c r="E356" i="32"/>
  <c r="C356" i="32"/>
  <c r="G355" i="32"/>
  <c r="F355" i="32"/>
  <c r="E355" i="32"/>
  <c r="C355" i="32"/>
  <c r="G354" i="32"/>
  <c r="F354" i="32"/>
  <c r="E354" i="32"/>
  <c r="C354" i="32"/>
  <c r="G353" i="32"/>
  <c r="F353" i="32"/>
  <c r="E353" i="32"/>
  <c r="C353" i="32"/>
  <c r="G352" i="32"/>
  <c r="F352" i="32"/>
  <c r="E352" i="32"/>
  <c r="C352" i="32"/>
  <c r="G351" i="32"/>
  <c r="F351" i="32"/>
  <c r="E351" i="32"/>
  <c r="C351" i="32"/>
  <c r="G350" i="32"/>
  <c r="F350" i="32"/>
  <c r="E350" i="32"/>
  <c r="C350" i="32"/>
  <c r="G349" i="32"/>
  <c r="F349" i="32"/>
  <c r="E349" i="32"/>
  <c r="C349" i="32"/>
  <c r="G348" i="32"/>
  <c r="F348" i="32"/>
  <c r="E348" i="32"/>
  <c r="C348" i="32"/>
  <c r="G347" i="32"/>
  <c r="F347" i="32"/>
  <c r="E347" i="32"/>
  <c r="C347" i="32"/>
  <c r="G346" i="32"/>
  <c r="F346" i="32"/>
  <c r="E346" i="32"/>
  <c r="C346" i="32"/>
  <c r="C345" i="32"/>
  <c r="C344" i="32"/>
  <c r="C343" i="32"/>
  <c r="C342" i="32"/>
  <c r="C341" i="32"/>
  <c r="C340" i="32"/>
  <c r="C339" i="32"/>
  <c r="C338" i="32"/>
  <c r="C337" i="32"/>
  <c r="C336" i="32"/>
  <c r="C335" i="32"/>
  <c r="C334" i="32"/>
  <c r="C333" i="32"/>
  <c r="C332" i="32"/>
  <c r="C331" i="32"/>
  <c r="E330" i="32"/>
  <c r="E329" i="32"/>
  <c r="E328" i="32"/>
  <c r="E327" i="32"/>
  <c r="E326" i="32"/>
  <c r="C87" i="32"/>
  <c r="E87" i="32"/>
  <c r="F87" i="32"/>
  <c r="G87" i="32"/>
  <c r="C88" i="32"/>
  <c r="E88" i="32"/>
  <c r="F88" i="32"/>
  <c r="G88" i="32"/>
  <c r="C89" i="32"/>
  <c r="E89" i="32"/>
  <c r="F89" i="32"/>
  <c r="G89" i="32"/>
  <c r="C90" i="32"/>
  <c r="E90" i="32"/>
  <c r="F90" i="32"/>
  <c r="G90" i="32"/>
  <c r="C91" i="32"/>
  <c r="E91" i="32"/>
  <c r="F91" i="32"/>
  <c r="G91" i="32"/>
  <c r="C92" i="32"/>
  <c r="E92" i="32"/>
  <c r="F92" i="32"/>
  <c r="G92" i="32"/>
  <c r="C93" i="32"/>
  <c r="E93" i="32"/>
  <c r="F93" i="32"/>
  <c r="G93" i="32"/>
  <c r="C76" i="32"/>
  <c r="E76" i="32"/>
  <c r="F76" i="32"/>
  <c r="G76" i="32"/>
  <c r="C77" i="32"/>
  <c r="E77" i="32"/>
  <c r="F77" i="32"/>
  <c r="G77" i="32"/>
  <c r="C78" i="32"/>
  <c r="E78" i="32"/>
  <c r="F78" i="32"/>
  <c r="G78" i="32"/>
  <c r="C79" i="32"/>
  <c r="E79" i="32"/>
  <c r="F79" i="32"/>
  <c r="G79" i="32"/>
  <c r="C80" i="32"/>
  <c r="E80" i="32"/>
  <c r="F80" i="32"/>
  <c r="G80" i="32"/>
  <c r="C81" i="32"/>
  <c r="E81" i="32"/>
  <c r="F81" i="32"/>
  <c r="G81" i="32"/>
  <c r="C82" i="32"/>
  <c r="E82" i="32"/>
  <c r="F82" i="32"/>
  <c r="G82" i="32"/>
  <c r="C83" i="32"/>
  <c r="E83" i="32"/>
  <c r="F83" i="32"/>
  <c r="G83" i="32"/>
  <c r="C84" i="32"/>
  <c r="E84" i="32"/>
  <c r="F84" i="32"/>
  <c r="G84" i="32"/>
  <c r="C85" i="32"/>
  <c r="E85" i="32"/>
  <c r="F85" i="32"/>
  <c r="G85" i="32"/>
  <c r="C86" i="32"/>
  <c r="E86" i="32"/>
  <c r="F86" i="32"/>
  <c r="G86" i="32"/>
  <c r="C60" i="32"/>
  <c r="E60" i="32"/>
  <c r="F60" i="32"/>
  <c r="G60" i="32"/>
  <c r="C61" i="32"/>
  <c r="E61" i="32"/>
  <c r="F61" i="32"/>
  <c r="G61" i="32"/>
  <c r="C62" i="32"/>
  <c r="E62" i="32"/>
  <c r="F62" i="32"/>
  <c r="G62" i="32"/>
  <c r="C63" i="32"/>
  <c r="E63" i="32"/>
  <c r="F63" i="32"/>
  <c r="G63" i="32"/>
  <c r="C64" i="32"/>
  <c r="E64" i="32"/>
  <c r="F64" i="32"/>
  <c r="G64" i="32"/>
  <c r="C65" i="32"/>
  <c r="E65" i="32"/>
  <c r="F65" i="32"/>
  <c r="G65" i="32"/>
  <c r="C66" i="32"/>
  <c r="E66" i="32"/>
  <c r="F66" i="32"/>
  <c r="G66" i="32"/>
  <c r="C67" i="32"/>
  <c r="E67" i="32"/>
  <c r="F67" i="32"/>
  <c r="G67" i="32"/>
  <c r="C68" i="32"/>
  <c r="E68" i="32"/>
  <c r="F68" i="32"/>
  <c r="G68" i="32"/>
  <c r="C69" i="32"/>
  <c r="E69" i="32"/>
  <c r="F69" i="32"/>
  <c r="G69" i="32"/>
  <c r="C70" i="32"/>
  <c r="E70" i="32"/>
  <c r="F70" i="32"/>
  <c r="G70" i="32"/>
  <c r="C71" i="32"/>
  <c r="E71" i="32"/>
  <c r="F71" i="32"/>
  <c r="G71" i="32"/>
  <c r="C72" i="32"/>
  <c r="E72" i="32"/>
  <c r="F72" i="32"/>
  <c r="G72" i="32"/>
  <c r="C73" i="32"/>
  <c r="E73" i="32"/>
  <c r="F73" i="32"/>
  <c r="G73" i="32"/>
  <c r="C74" i="32"/>
  <c r="E74" i="32"/>
  <c r="F74" i="32"/>
  <c r="G74" i="32"/>
  <c r="C75" i="32"/>
  <c r="E75" i="32"/>
  <c r="F75" i="32"/>
  <c r="G75" i="32"/>
  <c r="C326" i="32" l="1"/>
  <c r="F326" i="32"/>
  <c r="G326" i="32"/>
  <c r="C327" i="32"/>
  <c r="F327" i="32"/>
  <c r="G327" i="32"/>
  <c r="C328" i="32"/>
  <c r="F328" i="32"/>
  <c r="G328" i="32"/>
  <c r="C329" i="32"/>
  <c r="F329" i="32"/>
  <c r="G329" i="32"/>
  <c r="C330" i="32"/>
  <c r="F330" i="32"/>
  <c r="G330" i="32"/>
  <c r="C50" i="32"/>
  <c r="E50" i="32"/>
  <c r="F50" i="32"/>
  <c r="G50" i="32"/>
  <c r="C51" i="32"/>
  <c r="E51" i="32"/>
  <c r="F51" i="32"/>
  <c r="G51" i="32"/>
  <c r="C52" i="32"/>
  <c r="E52" i="32"/>
  <c r="F52" i="32"/>
  <c r="G52" i="32"/>
  <c r="C53" i="32"/>
  <c r="E53" i="32"/>
  <c r="F53" i="32"/>
  <c r="G53" i="32"/>
  <c r="C54" i="32"/>
  <c r="E54" i="32"/>
  <c r="F54" i="32"/>
  <c r="G54" i="32"/>
  <c r="C55" i="32"/>
  <c r="E55" i="32"/>
  <c r="F55" i="32"/>
  <c r="G55" i="32"/>
  <c r="C56" i="32"/>
  <c r="E56" i="32"/>
  <c r="F56" i="32"/>
  <c r="G56" i="32"/>
  <c r="C57" i="32"/>
  <c r="E57" i="32"/>
  <c r="F57" i="32"/>
  <c r="G57" i="32"/>
  <c r="C58" i="32"/>
  <c r="E58" i="32"/>
  <c r="F58" i="32"/>
  <c r="G58" i="32"/>
  <c r="C59" i="32"/>
  <c r="E59" i="32"/>
  <c r="F59" i="32"/>
  <c r="G59" i="32"/>
  <c r="G40" i="32"/>
  <c r="C31" i="32"/>
  <c r="E31" i="32"/>
  <c r="F31" i="32"/>
  <c r="G31" i="32"/>
  <c r="C32" i="32"/>
  <c r="E32" i="32"/>
  <c r="F32" i="32"/>
  <c r="G32" i="32"/>
  <c r="C33" i="32"/>
  <c r="E33" i="32"/>
  <c r="F33" i="32"/>
  <c r="G33" i="32"/>
  <c r="C34" i="32"/>
  <c r="E34" i="32"/>
  <c r="F34" i="32"/>
  <c r="G34" i="32"/>
  <c r="C35" i="32"/>
  <c r="E35" i="32"/>
  <c r="F35" i="32"/>
  <c r="G35" i="32"/>
  <c r="C36" i="32"/>
  <c r="E36" i="32"/>
  <c r="F36" i="32"/>
  <c r="G36" i="32"/>
  <c r="C37" i="32"/>
  <c r="E37" i="32"/>
  <c r="F37" i="32"/>
  <c r="G37" i="32"/>
  <c r="C38" i="32"/>
  <c r="E38" i="32"/>
  <c r="F38" i="32"/>
  <c r="G38" i="32"/>
  <c r="C39" i="32"/>
  <c r="E39" i="32"/>
  <c r="F39" i="32"/>
  <c r="G39" i="32"/>
  <c r="C40" i="32"/>
  <c r="E40" i="32"/>
  <c r="F40" i="32"/>
  <c r="C41" i="32"/>
  <c r="E41" i="32"/>
  <c r="F41" i="32"/>
  <c r="G41" i="32"/>
  <c r="C42" i="32"/>
  <c r="E42" i="32"/>
  <c r="F42" i="32"/>
  <c r="G42" i="32"/>
  <c r="C43" i="32"/>
  <c r="E43" i="32"/>
  <c r="F43" i="32"/>
  <c r="G43" i="32"/>
  <c r="C44" i="32"/>
  <c r="E44" i="32"/>
  <c r="F44" i="32"/>
  <c r="G44" i="32"/>
  <c r="C45" i="32"/>
  <c r="E45" i="32"/>
  <c r="F45" i="32"/>
  <c r="G45" i="32"/>
  <c r="C46" i="32"/>
  <c r="E46" i="32"/>
  <c r="F46" i="32"/>
  <c r="G46" i="32"/>
  <c r="C47" i="32"/>
  <c r="E47" i="32"/>
  <c r="F47" i="32"/>
  <c r="G47" i="32"/>
  <c r="C48" i="32"/>
  <c r="E48" i="32"/>
  <c r="F48" i="32"/>
  <c r="G48" i="32"/>
  <c r="C49" i="32"/>
  <c r="E49" i="32"/>
  <c r="F49" i="32"/>
  <c r="G49" i="32"/>
  <c r="C4" i="32"/>
  <c r="E4" i="32"/>
  <c r="F4" i="32"/>
  <c r="G4" i="32"/>
  <c r="C224" i="32"/>
  <c r="C225" i="32"/>
  <c r="F198" i="32"/>
  <c r="G167" i="32"/>
  <c r="E164" i="32" l="1"/>
  <c r="E3"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94" i="32"/>
  <c r="E95" i="32"/>
  <c r="E96" i="32"/>
  <c r="E97" i="32"/>
  <c r="E98" i="32"/>
  <c r="E99" i="32"/>
  <c r="E100" i="32"/>
  <c r="E101" i="32"/>
  <c r="E102" i="32"/>
  <c r="E103" i="32"/>
  <c r="E104" i="32"/>
  <c r="E105" i="32"/>
  <c r="E106" i="32"/>
  <c r="E107" i="32"/>
  <c r="E108" i="32"/>
  <c r="E109" i="32"/>
  <c r="E110" i="32"/>
  <c r="E111" i="32"/>
  <c r="E112" i="32"/>
  <c r="E113" i="32"/>
  <c r="E114" i="32"/>
  <c r="E115" i="32"/>
  <c r="E116" i="32"/>
  <c r="E117" i="32"/>
  <c r="E118" i="32"/>
  <c r="E119" i="32"/>
  <c r="E120" i="32"/>
  <c r="E121" i="32"/>
  <c r="E122" i="32"/>
  <c r="E123" i="32"/>
  <c r="E124" i="32"/>
  <c r="E125" i="32"/>
  <c r="E126" i="32"/>
  <c r="E127" i="32"/>
  <c r="E128" i="32"/>
  <c r="E129" i="32"/>
  <c r="E130" i="32"/>
  <c r="E131" i="32"/>
  <c r="E132" i="32"/>
  <c r="E133" i="32"/>
  <c r="E134" i="32"/>
  <c r="E135" i="32"/>
  <c r="E136" i="32"/>
  <c r="E137" i="32"/>
  <c r="E138" i="32"/>
  <c r="E139" i="32"/>
  <c r="E140" i="32"/>
  <c r="E141" i="32"/>
  <c r="E142" i="32"/>
  <c r="E143" i="32"/>
  <c r="E144" i="32"/>
  <c r="E145" i="32"/>
  <c r="E146" i="32"/>
  <c r="E147" i="32"/>
  <c r="E148" i="32"/>
  <c r="E149" i="32"/>
  <c r="E150" i="32"/>
  <c r="E151" i="32"/>
  <c r="E152" i="32"/>
  <c r="E153" i="32"/>
  <c r="E154" i="32"/>
  <c r="E155" i="32"/>
  <c r="E156" i="32"/>
  <c r="E157" i="32"/>
  <c r="E158" i="32"/>
  <c r="E159" i="32"/>
  <c r="E160" i="32"/>
  <c r="E161" i="32"/>
  <c r="E162" i="32"/>
  <c r="E163" i="32"/>
  <c r="E165" i="32"/>
  <c r="E166" i="32"/>
  <c r="E167" i="32"/>
  <c r="E168" i="32"/>
  <c r="E169" i="32"/>
  <c r="E170" i="32"/>
  <c r="E171" i="32"/>
  <c r="E172" i="32"/>
  <c r="E173" i="32"/>
  <c r="E174" i="32"/>
  <c r="E175" i="32"/>
  <c r="E176" i="32"/>
  <c r="E177" i="32"/>
  <c r="E178" i="32"/>
  <c r="E179" i="32"/>
  <c r="E180" i="32"/>
  <c r="E181" i="32"/>
  <c r="E182" i="32"/>
  <c r="E183" i="32"/>
  <c r="E184" i="32"/>
  <c r="E185" i="32"/>
  <c r="E186" i="32"/>
  <c r="E187" i="32"/>
  <c r="E188" i="32"/>
  <c r="E189" i="32"/>
  <c r="E190" i="32"/>
  <c r="E191" i="32"/>
  <c r="E192" i="32"/>
  <c r="E193" i="32"/>
  <c r="E194" i="32"/>
  <c r="E195" i="32"/>
  <c r="E196" i="32"/>
  <c r="E197" i="32"/>
  <c r="E198" i="32"/>
  <c r="E199" i="32"/>
  <c r="E200" i="32"/>
  <c r="E201" i="32"/>
  <c r="E202" i="32"/>
  <c r="E203" i="32"/>
  <c r="E204" i="32"/>
  <c r="E205" i="32"/>
  <c r="E206" i="32"/>
  <c r="E207" i="32"/>
  <c r="E208" i="32"/>
  <c r="E209" i="32"/>
  <c r="E210" i="32"/>
  <c r="E211" i="32"/>
  <c r="E212" i="32"/>
  <c r="E213" i="32"/>
  <c r="E214" i="32"/>
  <c r="E215" i="32"/>
  <c r="E216" i="32"/>
  <c r="E217" i="32"/>
  <c r="E218" i="32"/>
  <c r="E219" i="32"/>
  <c r="E220" i="32"/>
  <c r="E221" i="32"/>
  <c r="E222" i="32"/>
  <c r="E223" i="32"/>
  <c r="E224" i="32"/>
  <c r="E225" i="32"/>
  <c r="E331" i="32"/>
  <c r="E332" i="32"/>
  <c r="E333" i="32"/>
  <c r="E334" i="32"/>
  <c r="E335" i="32"/>
  <c r="E336" i="32"/>
  <c r="E337" i="32"/>
  <c r="E338" i="32"/>
  <c r="E339" i="32"/>
  <c r="E340" i="32"/>
  <c r="E341" i="32"/>
  <c r="E342" i="32"/>
  <c r="E343" i="32"/>
  <c r="E344" i="32"/>
  <c r="E345" i="32"/>
  <c r="L5" i="26" l="1"/>
  <c r="L6" i="26"/>
  <c r="L7" i="26"/>
  <c r="L8" i="26"/>
  <c r="L14" i="26"/>
  <c r="L15" i="26"/>
  <c r="L18" i="26"/>
  <c r="L23" i="26"/>
  <c r="L25" i="26"/>
  <c r="L27" i="26"/>
  <c r="L28" i="26"/>
  <c r="L29" i="26"/>
  <c r="L32" i="26"/>
  <c r="L34" i="26"/>
  <c r="L36" i="26"/>
  <c r="L37" i="26"/>
  <c r="L38" i="26"/>
  <c r="L39" i="26"/>
  <c r="L40" i="26"/>
  <c r="L42" i="26"/>
  <c r="L43" i="26"/>
  <c r="L44" i="26"/>
  <c r="L45" i="26"/>
  <c r="L46" i="26"/>
  <c r="L47" i="26"/>
  <c r="L51" i="26"/>
  <c r="L59" i="26"/>
  <c r="L60" i="26"/>
  <c r="L61" i="26"/>
  <c r="L62" i="26"/>
  <c r="L80" i="26"/>
  <c r="L90" i="26"/>
  <c r="L91" i="26"/>
  <c r="L133" i="26"/>
  <c r="L134" i="26"/>
  <c r="L135" i="26"/>
  <c r="L136" i="26"/>
  <c r="L137" i="26"/>
  <c r="L138" i="26"/>
  <c r="L154" i="26"/>
  <c r="L155" i="26"/>
  <c r="L184" i="26"/>
  <c r="L185" i="26"/>
  <c r="L186" i="26"/>
  <c r="L187" i="26"/>
  <c r="L188" i="26"/>
  <c r="L189" i="26"/>
  <c r="L190" i="26"/>
  <c r="L191" i="26"/>
  <c r="L192" i="26"/>
  <c r="L193" i="26"/>
  <c r="L194" i="26"/>
  <c r="L195" i="26"/>
  <c r="L196" i="26"/>
  <c r="L197" i="26"/>
  <c r="L198" i="26"/>
  <c r="L199" i="26"/>
  <c r="L200" i="26"/>
  <c r="L201" i="26"/>
  <c r="L202" i="26"/>
  <c r="L203" i="26"/>
  <c r="L240" i="26"/>
  <c r="L241" i="26"/>
  <c r="L242" i="26"/>
  <c r="L243" i="26"/>
  <c r="L244" i="26"/>
  <c r="L245" i="26"/>
  <c r="L246" i="26"/>
  <c r="L247" i="26"/>
  <c r="L248" i="26"/>
  <c r="L249" i="26"/>
  <c r="L250" i="26"/>
  <c r="L251" i="26"/>
  <c r="L252" i="26"/>
  <c r="L253" i="26"/>
  <c r="L254" i="26"/>
  <c r="L256" i="26"/>
  <c r="L257" i="26"/>
  <c r="L258" i="26"/>
  <c r="L259" i="26"/>
  <c r="L260" i="26"/>
  <c r="L255" i="26"/>
  <c r="L263" i="26"/>
  <c r="L264" i="26"/>
  <c r="L265" i="26"/>
  <c r="L266" i="26"/>
  <c r="L261" i="26"/>
  <c r="L262" i="26"/>
  <c r="L267" i="26"/>
  <c r="L268" i="26"/>
  <c r="L269" i="26"/>
  <c r="L270" i="26"/>
  <c r="L272" i="26"/>
  <c r="L273" i="26"/>
  <c r="L274" i="26"/>
  <c r="L275" i="26"/>
  <c r="L271" i="26"/>
  <c r="L276" i="26"/>
  <c r="L277" i="26"/>
  <c r="L278" i="26"/>
  <c r="L279" i="26"/>
  <c r="L280" i="26"/>
  <c r="L281" i="26"/>
  <c r="L282" i="26"/>
  <c r="L283" i="26"/>
  <c r="L284" i="26"/>
  <c r="L285" i="26"/>
  <c r="L286" i="26"/>
  <c r="L287" i="26"/>
  <c r="L288" i="26"/>
  <c r="L289" i="26"/>
  <c r="L290" i="26"/>
  <c r="L291" i="26"/>
  <c r="L292" i="26"/>
  <c r="L293" i="26"/>
  <c r="L294" i="26"/>
  <c r="L295" i="26"/>
  <c r="L296" i="26"/>
  <c r="L297" i="26"/>
  <c r="L298" i="26"/>
  <c r="L299" i="26"/>
  <c r="L300" i="26"/>
  <c r="L301" i="26"/>
  <c r="L302" i="26"/>
  <c r="L303" i="26"/>
  <c r="L304" i="26"/>
  <c r="L305" i="26"/>
  <c r="L306" i="26"/>
  <c r="L307" i="26"/>
  <c r="L308" i="26"/>
  <c r="L309" i="26"/>
  <c r="L310" i="26"/>
  <c r="L311" i="26"/>
  <c r="L312" i="26"/>
  <c r="L313" i="26"/>
  <c r="L314" i="26"/>
  <c r="L315" i="26"/>
  <c r="L316" i="26"/>
  <c r="L317" i="26"/>
  <c r="L318" i="26"/>
  <c r="L319" i="26"/>
  <c r="L320" i="26"/>
  <c r="L321" i="26"/>
  <c r="L322" i="26"/>
  <c r="L323" i="26"/>
  <c r="L324" i="26"/>
  <c r="L325" i="26"/>
  <c r="L326" i="26"/>
  <c r="L327" i="26"/>
  <c r="L328" i="26"/>
  <c r="L329" i="26"/>
  <c r="L330" i="26"/>
  <c r="L331" i="26"/>
  <c r="L332" i="26"/>
  <c r="L333" i="26"/>
  <c r="L334" i="26"/>
  <c r="L335" i="26"/>
  <c r="L336" i="26"/>
  <c r="L337" i="26"/>
  <c r="L338" i="26"/>
  <c r="L339" i="26"/>
  <c r="L340" i="26"/>
  <c r="L341" i="26"/>
  <c r="L342" i="26"/>
  <c r="L343" i="26"/>
  <c r="L344" i="26"/>
  <c r="L345" i="26"/>
  <c r="L346" i="26"/>
  <c r="L347" i="26"/>
  <c r="L348" i="26"/>
  <c r="L349" i="26"/>
  <c r="L350" i="26"/>
  <c r="L351" i="26"/>
  <c r="L352" i="26"/>
  <c r="L353" i="26"/>
  <c r="L354" i="26"/>
  <c r="L355" i="26"/>
  <c r="L356" i="26"/>
  <c r="L357" i="26"/>
  <c r="L358" i="26"/>
  <c r="L359" i="26"/>
  <c r="L360" i="26"/>
  <c r="L361" i="26"/>
  <c r="L362" i="26"/>
  <c r="L363" i="26"/>
  <c r="L364" i="26"/>
  <c r="L365" i="26"/>
  <c r="L366" i="26"/>
  <c r="L367" i="26"/>
  <c r="L368" i="26"/>
  <c r="L369" i="26"/>
  <c r="L370" i="26"/>
  <c r="L371" i="26"/>
  <c r="L372" i="26"/>
  <c r="L373" i="26"/>
  <c r="L374" i="26"/>
  <c r="L375" i="26"/>
  <c r="L376" i="26"/>
  <c r="L377" i="26"/>
  <c r="L378" i="26"/>
  <c r="L379" i="26"/>
  <c r="L380" i="26"/>
  <c r="L381" i="26"/>
  <c r="L382" i="26"/>
  <c r="L383" i="26"/>
  <c r="L384" i="26"/>
  <c r="L385" i="26"/>
  <c r="L386" i="26"/>
  <c r="L387" i="26"/>
  <c r="L388" i="26"/>
  <c r="L389" i="26"/>
  <c r="L390" i="26"/>
  <c r="L391" i="26"/>
  <c r="L392" i="26"/>
  <c r="L393" i="26"/>
  <c r="L394" i="26"/>
  <c r="L395" i="26"/>
  <c r="L396" i="26"/>
  <c r="L397" i="26"/>
  <c r="L398" i="26"/>
  <c r="L399" i="26"/>
  <c r="L400" i="26"/>
  <c r="L401" i="26"/>
  <c r="L402" i="26"/>
  <c r="L403" i="26"/>
  <c r="L404" i="26"/>
  <c r="L405" i="26"/>
  <c r="L406" i="26"/>
  <c r="L407" i="26"/>
  <c r="L408" i="26"/>
  <c r="L409" i="26"/>
  <c r="L410" i="26"/>
  <c r="L411" i="26"/>
  <c r="L412" i="26"/>
  <c r="L413" i="26"/>
  <c r="L414" i="26"/>
  <c r="L415" i="26"/>
  <c r="L416" i="26"/>
  <c r="L417" i="26"/>
  <c r="L418" i="26"/>
  <c r="L419" i="26"/>
  <c r="L420" i="26"/>
  <c r="L421" i="26"/>
  <c r="L422" i="26"/>
  <c r="L423" i="26"/>
  <c r="L424" i="26"/>
  <c r="L425" i="26"/>
  <c r="L426" i="26"/>
  <c r="L427" i="26"/>
  <c r="L428" i="26"/>
  <c r="L429" i="26"/>
  <c r="L430" i="26"/>
  <c r="L431" i="26"/>
  <c r="L432" i="26"/>
  <c r="L433" i="26"/>
  <c r="L434" i="26"/>
  <c r="L435" i="26"/>
  <c r="L436" i="26"/>
  <c r="L437" i="26"/>
  <c r="L438" i="26"/>
  <c r="L439" i="26"/>
  <c r="L440" i="26"/>
  <c r="L441" i="26"/>
  <c r="L442" i="26"/>
  <c r="L443" i="26"/>
  <c r="L444" i="26"/>
  <c r="L445" i="26"/>
  <c r="L446" i="26"/>
  <c r="C177" i="26"/>
  <c r="C178" i="26"/>
  <c r="C176" i="26"/>
  <c r="C170" i="26"/>
  <c r="C196" i="26"/>
  <c r="C183" i="26"/>
  <c r="C172" i="26"/>
  <c r="C185" i="26"/>
  <c r="C197" i="26"/>
  <c r="C200" i="26"/>
  <c r="C201" i="26"/>
  <c r="C186" i="26"/>
  <c r="C153" i="26"/>
  <c r="C187" i="26"/>
  <c r="C188" i="26"/>
  <c r="C193" i="26"/>
  <c r="C146" i="26"/>
  <c r="C147" i="26"/>
  <c r="C149" i="26"/>
  <c r="C150" i="26"/>
  <c r="C151" i="26"/>
  <c r="C140" i="26"/>
  <c r="C114" i="26"/>
  <c r="C136" i="26"/>
  <c r="C121" i="26"/>
  <c r="C115" i="26"/>
  <c r="C141" i="26"/>
  <c r="C139" i="26"/>
  <c r="C126" i="26"/>
  <c r="C127" i="26"/>
  <c r="C116" i="26"/>
  <c r="C137" i="26"/>
  <c r="C138" i="26"/>
  <c r="C92" i="26"/>
  <c r="C93" i="26"/>
  <c r="C96" i="26"/>
  <c r="C95" i="26"/>
  <c r="C97" i="26"/>
  <c r="C215" i="26"/>
  <c r="C214" i="26"/>
  <c r="C218" i="26"/>
  <c r="C295" i="26"/>
  <c r="C288" i="26"/>
  <c r="C282" i="26"/>
  <c r="C281" i="26"/>
  <c r="C285" i="26"/>
  <c r="C290" i="26"/>
  <c r="C286" i="26"/>
  <c r="C293" i="26"/>
  <c r="C294" i="26"/>
  <c r="C292" i="26"/>
  <c r="C312" i="26"/>
  <c r="C306" i="26"/>
  <c r="C307" i="26"/>
  <c r="C301" i="26"/>
  <c r="C308" i="26"/>
  <c r="C99" i="26"/>
  <c r="C102" i="26"/>
  <c r="C101" i="26"/>
  <c r="C100" i="26"/>
  <c r="C108" i="26"/>
  <c r="C110" i="26"/>
  <c r="C105" i="26"/>
  <c r="C111" i="26"/>
  <c r="C107" i="26"/>
  <c r="C103" i="26"/>
  <c r="C106" i="26"/>
  <c r="C109" i="26"/>
  <c r="C104" i="26"/>
  <c r="C273" i="26"/>
  <c r="C243" i="26"/>
  <c r="C249" i="26"/>
  <c r="C250" i="26"/>
  <c r="C228" i="26"/>
  <c r="C275" i="26"/>
  <c r="C244" i="26"/>
  <c r="C240" i="26"/>
  <c r="C242" i="26"/>
  <c r="C258" i="26"/>
  <c r="C221" i="26"/>
  <c r="C246" i="26"/>
  <c r="C247" i="26"/>
  <c r="C239" i="26"/>
  <c r="C253" i="26"/>
  <c r="C254" i="26"/>
  <c r="C266" i="26"/>
  <c r="C267" i="26"/>
  <c r="C268" i="26"/>
  <c r="C269" i="26"/>
  <c r="C272" i="26"/>
  <c r="C157" i="26"/>
  <c r="C160" i="26"/>
  <c r="C161" i="26"/>
  <c r="C156" i="26"/>
  <c r="C162" i="26"/>
  <c r="C159" i="26"/>
  <c r="C152" i="26"/>
  <c r="C181" i="26"/>
  <c r="C164" i="26"/>
  <c r="C78" i="26"/>
  <c r="C169" i="26"/>
  <c r="C76" i="26"/>
  <c r="C66" i="26"/>
  <c r="C82" i="26"/>
  <c r="C72" i="26"/>
  <c r="C56" i="26"/>
  <c r="C53" i="26"/>
  <c r="C55" i="26"/>
  <c r="C85" i="26"/>
  <c r="C59" i="26"/>
  <c r="C89" i="26"/>
  <c r="C69" i="26"/>
  <c r="C71" i="26"/>
  <c r="C33" i="26"/>
  <c r="C16" i="26"/>
  <c r="C19" i="26"/>
  <c r="C20" i="26"/>
  <c r="C31" i="26"/>
  <c r="C18" i="26"/>
  <c r="C28" i="26"/>
  <c r="C23" i="26"/>
  <c r="C25" i="26"/>
  <c r="C38" i="26"/>
  <c r="C27" i="26"/>
  <c r="C29" i="26"/>
  <c r="C30" i="26"/>
  <c r="C43" i="26"/>
  <c r="C35" i="26"/>
  <c r="C40" i="26"/>
  <c r="C41" i="26"/>
  <c r="C44" i="26"/>
  <c r="C46" i="26"/>
  <c r="C45" i="26"/>
  <c r="C48" i="26"/>
  <c r="C47" i="26"/>
  <c r="C50" i="26"/>
  <c r="C52" i="26"/>
  <c r="C3" i="26"/>
  <c r="C4" i="26"/>
  <c r="C5" i="26"/>
  <c r="C7" i="26"/>
  <c r="C8" i="26"/>
  <c r="C9" i="26"/>
  <c r="C10" i="26"/>
  <c r="C11" i="26"/>
  <c r="C14" i="26"/>
  <c r="C13" i="26"/>
  <c r="C204" i="26"/>
  <c r="C206" i="26"/>
  <c r="C207" i="26"/>
  <c r="C210" i="26"/>
  <c r="C211" i="26"/>
  <c r="C174" i="26"/>
  <c r="C190" i="26"/>
  <c r="C284" i="26"/>
  <c r="C182" i="26"/>
  <c r="H313" i="26"/>
  <c r="H314" i="26"/>
  <c r="H315" i="26"/>
  <c r="H316" i="26"/>
  <c r="H317" i="26"/>
  <c r="H318" i="26"/>
  <c r="H319" i="26"/>
  <c r="H320" i="26"/>
  <c r="H321" i="26"/>
  <c r="H322" i="26"/>
  <c r="H323" i="26"/>
  <c r="H324" i="26"/>
  <c r="H325" i="26"/>
  <c r="H326" i="26"/>
  <c r="H327" i="26"/>
  <c r="H328" i="26"/>
  <c r="H329" i="26"/>
  <c r="H330" i="26"/>
  <c r="H331" i="26"/>
  <c r="H332" i="26"/>
  <c r="H333" i="26"/>
  <c r="H334" i="26"/>
  <c r="H335" i="26"/>
  <c r="H336" i="26"/>
  <c r="H337" i="26"/>
  <c r="H338" i="26"/>
  <c r="H339" i="26"/>
  <c r="H340" i="26"/>
  <c r="H341" i="26"/>
  <c r="H342" i="26"/>
  <c r="H343" i="26"/>
  <c r="H344" i="26"/>
  <c r="H345" i="26"/>
  <c r="H346" i="26"/>
  <c r="H347" i="26"/>
  <c r="H348" i="26"/>
  <c r="H349" i="26"/>
  <c r="H350" i="26"/>
  <c r="H351" i="26"/>
  <c r="H352" i="26"/>
  <c r="H353" i="26"/>
  <c r="H354" i="26"/>
  <c r="H355" i="26"/>
  <c r="H356" i="26"/>
  <c r="H357" i="26"/>
  <c r="H358" i="26"/>
  <c r="H359" i="26"/>
  <c r="H360" i="26"/>
  <c r="H361" i="26"/>
  <c r="H362" i="26"/>
  <c r="H363" i="26"/>
  <c r="H364" i="26"/>
  <c r="H365" i="26"/>
  <c r="H366" i="26"/>
  <c r="H367" i="26"/>
  <c r="H368" i="26"/>
  <c r="H369" i="26"/>
  <c r="H370" i="26"/>
  <c r="H371" i="26"/>
  <c r="H372" i="26"/>
  <c r="H373" i="26"/>
  <c r="H374" i="26"/>
  <c r="H375" i="26"/>
  <c r="H376" i="26"/>
  <c r="H377" i="26"/>
  <c r="H378" i="26"/>
  <c r="H379" i="26"/>
  <c r="H380" i="26"/>
  <c r="H381" i="26"/>
  <c r="H382" i="26"/>
  <c r="H383" i="26"/>
  <c r="H384" i="26"/>
  <c r="H385" i="26"/>
  <c r="H386" i="26"/>
  <c r="H387" i="26"/>
  <c r="H388" i="26"/>
  <c r="H389" i="26"/>
  <c r="H390" i="26"/>
  <c r="H391" i="26"/>
  <c r="H392" i="26"/>
  <c r="H393" i="26"/>
  <c r="H394" i="26"/>
  <c r="H395" i="26"/>
  <c r="H396" i="26"/>
  <c r="H397" i="26"/>
  <c r="H398" i="26"/>
  <c r="H399" i="26"/>
  <c r="H400" i="26"/>
  <c r="H401" i="26"/>
  <c r="H402" i="26"/>
  <c r="H403" i="26"/>
  <c r="H404" i="26"/>
  <c r="H405" i="26"/>
  <c r="H406" i="26"/>
  <c r="H407" i="26"/>
  <c r="H408" i="26"/>
  <c r="H409" i="26"/>
  <c r="H410" i="26"/>
  <c r="H411" i="26"/>
  <c r="H412" i="26"/>
  <c r="H413" i="26"/>
  <c r="H414" i="26"/>
  <c r="H415" i="26"/>
  <c r="H416" i="26"/>
  <c r="H417" i="26"/>
  <c r="H418" i="26"/>
  <c r="H419" i="26"/>
  <c r="H420" i="26"/>
  <c r="H421" i="26"/>
  <c r="H422" i="26"/>
  <c r="H423" i="26"/>
  <c r="H424" i="26"/>
  <c r="H425" i="26"/>
  <c r="H426" i="26"/>
  <c r="H427" i="26"/>
  <c r="H428" i="26"/>
  <c r="H429" i="26"/>
  <c r="H430" i="26"/>
  <c r="H431" i="26"/>
  <c r="H432" i="26"/>
  <c r="H433" i="26"/>
  <c r="H434" i="26"/>
  <c r="H435" i="26"/>
  <c r="H436" i="26"/>
  <c r="H437" i="26"/>
  <c r="H438" i="26"/>
  <c r="H439" i="26"/>
  <c r="H440" i="26"/>
  <c r="H441" i="26"/>
  <c r="H442" i="26"/>
  <c r="H443" i="26"/>
  <c r="H444" i="26"/>
  <c r="H445" i="26"/>
  <c r="H446" i="26"/>
  <c r="C112" i="26"/>
  <c r="C144" i="26"/>
  <c r="C219" i="26"/>
  <c r="C252" i="26"/>
  <c r="C238" i="26"/>
  <c r="C122" i="26"/>
  <c r="C64" i="26"/>
  <c r="C88" i="26"/>
  <c r="C60" i="26"/>
  <c r="C58" i="26"/>
  <c r="C74" i="26"/>
  <c r="I74" i="26" s="1"/>
  <c r="C67" i="26"/>
  <c r="C15" i="26"/>
  <c r="L58" i="26"/>
  <c r="L56" i="26"/>
  <c r="L57" i="26"/>
  <c r="D313" i="26"/>
  <c r="D314" i="26"/>
  <c r="D315" i="26"/>
  <c r="D316" i="26"/>
  <c r="D317" i="26"/>
  <c r="D318" i="26"/>
  <c r="D319" i="26"/>
  <c r="D320" i="26"/>
  <c r="D321" i="26"/>
  <c r="D322" i="26"/>
  <c r="D323" i="26"/>
  <c r="D324" i="26"/>
  <c r="D325" i="26"/>
  <c r="D326" i="26"/>
  <c r="D327" i="26"/>
  <c r="D328" i="26"/>
  <c r="D329" i="26"/>
  <c r="D330" i="26"/>
  <c r="D331" i="26"/>
  <c r="D332" i="26"/>
  <c r="D333" i="26"/>
  <c r="D334" i="26"/>
  <c r="D335" i="26"/>
  <c r="D336" i="26"/>
  <c r="D337" i="26"/>
  <c r="D338" i="26"/>
  <c r="D339" i="26"/>
  <c r="D340" i="26"/>
  <c r="D341" i="26"/>
  <c r="D342" i="26"/>
  <c r="D343" i="26"/>
  <c r="D344" i="26"/>
  <c r="D345" i="26"/>
  <c r="D346" i="26"/>
  <c r="D347" i="26"/>
  <c r="D348" i="26"/>
  <c r="D349" i="26"/>
  <c r="D350" i="26"/>
  <c r="D351" i="26"/>
  <c r="D352" i="26"/>
  <c r="D353" i="26"/>
  <c r="D354" i="26"/>
  <c r="D355" i="26"/>
  <c r="D356" i="26"/>
  <c r="D357" i="26"/>
  <c r="D358" i="26"/>
  <c r="D359" i="26"/>
  <c r="D360" i="26"/>
  <c r="D361" i="26"/>
  <c r="D362" i="26"/>
  <c r="D363" i="26"/>
  <c r="D364" i="26"/>
  <c r="D365" i="26"/>
  <c r="D366" i="26"/>
  <c r="D367" i="26"/>
  <c r="D368" i="26"/>
  <c r="D369" i="26"/>
  <c r="D370" i="26"/>
  <c r="D371" i="26"/>
  <c r="D372" i="26"/>
  <c r="D373" i="26"/>
  <c r="D374" i="26"/>
  <c r="D375" i="26"/>
  <c r="D376" i="26"/>
  <c r="D377" i="26"/>
  <c r="D378" i="26"/>
  <c r="D379" i="26"/>
  <c r="D380" i="26"/>
  <c r="D381" i="26"/>
  <c r="D382" i="26"/>
  <c r="D383" i="26"/>
  <c r="D384" i="26"/>
  <c r="D385" i="26"/>
  <c r="D386" i="26"/>
  <c r="D387" i="26"/>
  <c r="D388" i="26"/>
  <c r="D389" i="26"/>
  <c r="D390" i="26"/>
  <c r="D391" i="26"/>
  <c r="D392" i="26"/>
  <c r="D393" i="26"/>
  <c r="D394" i="26"/>
  <c r="D395" i="26"/>
  <c r="D396" i="26"/>
  <c r="D397" i="26"/>
  <c r="D398" i="26"/>
  <c r="D399" i="26"/>
  <c r="D400" i="26"/>
  <c r="D401" i="26"/>
  <c r="D402" i="26"/>
  <c r="D403" i="26"/>
  <c r="D404" i="26"/>
  <c r="D405" i="26"/>
  <c r="D406" i="26"/>
  <c r="D407" i="26"/>
  <c r="D408" i="26"/>
  <c r="D409" i="26"/>
  <c r="D410" i="26"/>
  <c r="D411" i="26"/>
  <c r="D412" i="26"/>
  <c r="D413" i="26"/>
  <c r="D414" i="26"/>
  <c r="D415" i="26"/>
  <c r="D416" i="26"/>
  <c r="D417" i="26"/>
  <c r="D418" i="26"/>
  <c r="D419" i="26"/>
  <c r="D420" i="26"/>
  <c r="D421" i="26"/>
  <c r="D422" i="26"/>
  <c r="D423" i="26"/>
  <c r="D424" i="26"/>
  <c r="D425" i="26"/>
  <c r="D426" i="26"/>
  <c r="D427" i="26"/>
  <c r="D428" i="26"/>
  <c r="D429" i="26"/>
  <c r="D430" i="26"/>
  <c r="D431" i="26"/>
  <c r="D432" i="26"/>
  <c r="D433" i="26"/>
  <c r="D434" i="26"/>
  <c r="D435" i="26"/>
  <c r="D436" i="26"/>
  <c r="D437" i="26"/>
  <c r="D438" i="26"/>
  <c r="D439" i="26"/>
  <c r="D440" i="26"/>
  <c r="D441" i="26"/>
  <c r="D442" i="26"/>
  <c r="D443" i="26"/>
  <c r="D444" i="26"/>
  <c r="D445" i="26"/>
  <c r="D446" i="26"/>
  <c r="C205" i="26"/>
  <c r="C158" i="26"/>
  <c r="C80" i="26"/>
  <c r="C37" i="26"/>
  <c r="C26" i="26"/>
  <c r="C21" i="26"/>
  <c r="C17" i="26"/>
  <c r="C6" i="26"/>
  <c r="L165" i="26"/>
  <c r="L215" i="26"/>
  <c r="L153" i="26"/>
  <c r="L89" i="26"/>
  <c r="L183" i="26"/>
  <c r="L239" i="26"/>
  <c r="L132" i="26"/>
  <c r="L9" i="26"/>
  <c r="L182" i="26"/>
  <c r="L50" i="26"/>
  <c r="L164" i="26"/>
  <c r="L55" i="26"/>
  <c r="L238" i="26"/>
  <c r="L79" i="26"/>
  <c r="L214" i="26"/>
  <c r="L88" i="26"/>
  <c r="L131" i="26"/>
  <c r="L104" i="26"/>
  <c r="L117" i="26"/>
  <c r="L152" i="26"/>
  <c r="L145" i="26"/>
  <c r="L163" i="26"/>
  <c r="L181" i="26"/>
  <c r="L208" i="26"/>
  <c r="L103" i="26"/>
  <c r="L213" i="26"/>
  <c r="L237" i="26"/>
  <c r="L116" i="26"/>
  <c r="L78" i="26"/>
  <c r="L87" i="26"/>
  <c r="L151" i="26"/>
  <c r="L130" i="26"/>
  <c r="L77" i="26"/>
  <c r="L207" i="26"/>
  <c r="L102" i="26"/>
  <c r="L144" i="26"/>
  <c r="L125" i="26"/>
  <c r="L129" i="26"/>
  <c r="L176" i="26"/>
  <c r="L180" i="26"/>
  <c r="L150" i="26"/>
  <c r="L86" i="26"/>
  <c r="L115" i="26"/>
  <c r="L212" i="26"/>
  <c r="L162" i="26"/>
  <c r="L236" i="26"/>
  <c r="L65" i="26"/>
  <c r="L101" i="26"/>
  <c r="L114" i="26"/>
  <c r="L179" i="26"/>
  <c r="L143" i="26"/>
  <c r="L175" i="26"/>
  <c r="L109" i="26"/>
  <c r="L124" i="26"/>
  <c r="L211" i="26"/>
  <c r="L171" i="26"/>
  <c r="L158" i="26"/>
  <c r="L76" i="26"/>
  <c r="L206" i="26"/>
  <c r="L98" i="26"/>
  <c r="L71" i="26"/>
  <c r="L95" i="26"/>
  <c r="L235" i="26"/>
  <c r="L149" i="26"/>
  <c r="L161" i="26"/>
  <c r="L128" i="26"/>
  <c r="L111" i="26"/>
  <c r="L127" i="26"/>
  <c r="L68" i="26"/>
  <c r="L123" i="26"/>
  <c r="L168" i="26"/>
  <c r="L54" i="26"/>
  <c r="L234" i="26"/>
  <c r="L85" i="26"/>
  <c r="L160" i="26"/>
  <c r="L73" i="26"/>
  <c r="L140" i="26"/>
  <c r="L75" i="26"/>
  <c r="L142" i="26"/>
  <c r="L205" i="26"/>
  <c r="L94" i="26"/>
  <c r="L178" i="26"/>
  <c r="L106" i="26"/>
  <c r="L174" i="26"/>
  <c r="L97" i="26"/>
  <c r="L148" i="26"/>
  <c r="L210" i="26"/>
  <c r="L70" i="26"/>
  <c r="L100" i="26"/>
  <c r="L220" i="26"/>
  <c r="L113" i="26"/>
  <c r="L223" i="26"/>
  <c r="L108" i="26"/>
  <c r="L157" i="26"/>
  <c r="L230" i="26"/>
  <c r="L170" i="26"/>
  <c r="L4" i="26"/>
  <c r="L24" i="26"/>
  <c r="L110" i="26"/>
  <c r="L146" i="26"/>
  <c r="L226" i="26"/>
  <c r="L30" i="26"/>
  <c r="L81" i="26"/>
  <c r="L120" i="26"/>
  <c r="L216" i="26"/>
  <c r="L66" i="26"/>
  <c r="L169" i="26"/>
  <c r="L167" i="26"/>
  <c r="L19" i="26"/>
  <c r="L72" i="26"/>
  <c r="L107" i="26"/>
  <c r="L209" i="26"/>
  <c r="L227" i="26"/>
  <c r="L82" i="26"/>
  <c r="L52" i="26"/>
  <c r="L84" i="26"/>
  <c r="L16" i="26"/>
  <c r="L122" i="26"/>
  <c r="L218" i="26"/>
  <c r="L63" i="26"/>
  <c r="L172" i="26"/>
  <c r="L74" i="26"/>
  <c r="L177" i="26"/>
  <c r="L231" i="26"/>
  <c r="L173" i="26"/>
  <c r="L20" i="26"/>
  <c r="L126" i="26"/>
  <c r="L222" i="26"/>
  <c r="L69" i="26"/>
  <c r="L204" i="26"/>
  <c r="L221" i="26"/>
  <c r="L64" i="26"/>
  <c r="L159" i="26"/>
  <c r="L21" i="26"/>
  <c r="L105" i="26"/>
  <c r="L12" i="26"/>
  <c r="L48" i="26"/>
  <c r="L118" i="26"/>
  <c r="L166" i="26"/>
  <c r="L10" i="26"/>
  <c r="L49" i="26"/>
  <c r="L92" i="26"/>
  <c r="L156" i="26"/>
  <c r="L224" i="26"/>
  <c r="L31" i="26"/>
  <c r="L93" i="26"/>
  <c r="L119" i="26"/>
  <c r="L233" i="26"/>
  <c r="L33" i="26"/>
  <c r="L53" i="26"/>
  <c r="L121" i="26"/>
  <c r="L147" i="26"/>
  <c r="L225" i="26"/>
  <c r="L17" i="26"/>
  <c r="L3" i="26"/>
  <c r="L67" i="26"/>
  <c r="L22" i="26"/>
  <c r="L96" i="26"/>
  <c r="L228" i="26"/>
  <c r="L41" i="26"/>
  <c r="L217" i="26"/>
  <c r="L11" i="26"/>
  <c r="L99" i="26"/>
  <c r="L219" i="26"/>
  <c r="L83" i="26"/>
  <c r="L26" i="26"/>
  <c r="L112" i="26"/>
  <c r="L232" i="26"/>
  <c r="L13" i="26"/>
  <c r="L141" i="26"/>
  <c r="L229" i="26"/>
  <c r="L35" i="26"/>
  <c r="L139" i="26"/>
  <c r="C87" i="26" l="1"/>
  <c r="C128" i="26"/>
  <c r="D128" i="26" s="1"/>
  <c r="C143" i="26"/>
  <c r="D143" i="26" s="1"/>
  <c r="C263" i="26"/>
  <c r="H263" i="26" s="1"/>
  <c r="C227" i="26"/>
  <c r="C265" i="26"/>
  <c r="C278" i="26"/>
  <c r="D278" i="26" s="1"/>
  <c r="C194" i="26"/>
  <c r="D194" i="26" s="1"/>
  <c r="C118" i="26"/>
  <c r="C287" i="26"/>
  <c r="C166" i="26"/>
  <c r="D166" i="26" s="1"/>
  <c r="C129" i="26"/>
  <c r="D129" i="26" s="1"/>
  <c r="C42" i="26"/>
  <c r="C171" i="26"/>
  <c r="C136" i="32"/>
  <c r="C77" i="26"/>
  <c r="H77" i="26" s="1"/>
  <c r="C179" i="26"/>
  <c r="H179" i="26" s="1"/>
  <c r="D6" i="26"/>
  <c r="C32" i="26"/>
  <c r="C198" i="26"/>
  <c r="H198" i="26" s="1"/>
  <c r="D104" i="26"/>
  <c r="D193" i="26"/>
  <c r="I26" i="26"/>
  <c r="C34" i="26"/>
  <c r="H34" i="26" s="1"/>
  <c r="C223" i="26"/>
  <c r="D223" i="26" s="1"/>
  <c r="C109" i="32"/>
  <c r="D60" i="26"/>
  <c r="D219" i="26"/>
  <c r="I40" i="26"/>
  <c r="D85" i="26"/>
  <c r="D206" i="26"/>
  <c r="D107" i="26"/>
  <c r="D115" i="26"/>
  <c r="H140" i="26"/>
  <c r="C36" i="26"/>
  <c r="H36" i="26" s="1"/>
  <c r="C22" i="26"/>
  <c r="H22" i="26" s="1"/>
  <c r="H157" i="26"/>
  <c r="C257" i="26"/>
  <c r="D257" i="26" s="1"/>
  <c r="C232" i="26"/>
  <c r="H232" i="26" s="1"/>
  <c r="D126" i="26"/>
  <c r="H18" i="26"/>
  <c r="D295" i="26"/>
  <c r="H177" i="26"/>
  <c r="C65" i="26"/>
  <c r="D65" i="26" s="1"/>
  <c r="C222" i="26"/>
  <c r="D222" i="26" s="1"/>
  <c r="D187" i="26"/>
  <c r="I7" i="26"/>
  <c r="I55" i="26"/>
  <c r="C63" i="26"/>
  <c r="H169" i="26"/>
  <c r="C259" i="26"/>
  <c r="H259" i="26" s="1"/>
  <c r="C231" i="26"/>
  <c r="D231" i="26" s="1"/>
  <c r="C264" i="26"/>
  <c r="D264" i="26" s="1"/>
  <c r="C251" i="26"/>
  <c r="H251" i="26" s="1"/>
  <c r="C237" i="26"/>
  <c r="D237" i="26" s="1"/>
  <c r="C305" i="26"/>
  <c r="H305" i="26" s="1"/>
  <c r="C297" i="26"/>
  <c r="D297" i="26" s="1"/>
  <c r="H193" i="26"/>
  <c r="D161" i="26"/>
  <c r="I17" i="26"/>
  <c r="C274" i="26"/>
  <c r="H274" i="26" s="1"/>
  <c r="H35" i="26"/>
  <c r="D35" i="26"/>
  <c r="D38" i="26"/>
  <c r="D56" i="26"/>
  <c r="I139" i="26"/>
  <c r="H38" i="26"/>
  <c r="D16" i="26"/>
  <c r="D59" i="26"/>
  <c r="D250" i="26"/>
  <c r="H87" i="26"/>
  <c r="H8" i="26"/>
  <c r="D4" i="26"/>
  <c r="D96" i="26"/>
  <c r="D76" i="26"/>
  <c r="D121" i="26"/>
  <c r="D74" i="26"/>
  <c r="C73" i="26"/>
  <c r="D73" i="26" s="1"/>
  <c r="C83" i="26"/>
  <c r="I83" i="26" s="1"/>
  <c r="C276" i="26"/>
  <c r="D276" i="26" s="1"/>
  <c r="C262" i="26"/>
  <c r="D262" i="26" s="1"/>
  <c r="C235" i="26"/>
  <c r="I235" i="26" s="1"/>
  <c r="C24" i="26"/>
  <c r="I24" i="26" s="1"/>
  <c r="H205" i="26"/>
  <c r="C62" i="26"/>
  <c r="I62" i="26" s="1"/>
  <c r="C226" i="26"/>
  <c r="D226" i="26" s="1"/>
  <c r="H103" i="26"/>
  <c r="D144" i="26"/>
  <c r="C173" i="26"/>
  <c r="H173" i="26" s="1"/>
  <c r="C28" i="32"/>
  <c r="C51" i="26"/>
  <c r="C296" i="26"/>
  <c r="D296" i="26" s="1"/>
  <c r="C302" i="26"/>
  <c r="I302" i="26" s="1"/>
  <c r="G103" i="32"/>
  <c r="C94" i="26"/>
  <c r="D94" i="26" s="1"/>
  <c r="C91" i="26"/>
  <c r="D91" i="26" s="1"/>
  <c r="C135" i="26"/>
  <c r="D135" i="26" s="1"/>
  <c r="C125" i="26"/>
  <c r="D125" i="26" s="1"/>
  <c r="C117" i="26"/>
  <c r="D117" i="26" s="1"/>
  <c r="C124" i="26"/>
  <c r="D124" i="26" s="1"/>
  <c r="H201" i="26"/>
  <c r="D201" i="26"/>
  <c r="C175" i="26"/>
  <c r="D175" i="26" s="1"/>
  <c r="I6" i="26"/>
  <c r="D157" i="26"/>
  <c r="D103" i="26"/>
  <c r="H110" i="26"/>
  <c r="D110" i="26"/>
  <c r="D293" i="26"/>
  <c r="D185" i="26"/>
  <c r="D200" i="26"/>
  <c r="H282" i="26"/>
  <c r="H72" i="26"/>
  <c r="I72" i="26"/>
  <c r="D72" i="26"/>
  <c r="I71" i="26"/>
  <c r="H71" i="26"/>
  <c r="D112" i="26"/>
  <c r="H176" i="26"/>
  <c r="I152" i="26"/>
  <c r="D93" i="26"/>
  <c r="D116" i="26"/>
  <c r="D240" i="26"/>
  <c r="D252" i="26"/>
  <c r="H295" i="26"/>
  <c r="I438" i="26"/>
  <c r="I246" i="26"/>
  <c r="I365" i="26"/>
  <c r="I354" i="26"/>
  <c r="H185" i="26"/>
  <c r="I321" i="26"/>
  <c r="H89" i="26"/>
  <c r="H141" i="26"/>
  <c r="C12" i="32"/>
  <c r="I362" i="26"/>
  <c r="I325" i="26"/>
  <c r="H207" i="26"/>
  <c r="H50" i="26"/>
  <c r="I10" i="26"/>
  <c r="D47" i="26"/>
  <c r="H188" i="26"/>
  <c r="I169" i="26"/>
  <c r="D238" i="26"/>
  <c r="D306" i="26"/>
  <c r="D214" i="26"/>
  <c r="D244" i="26"/>
  <c r="D254" i="26"/>
  <c r="D290" i="26"/>
  <c r="H156" i="26"/>
  <c r="D92" i="26"/>
  <c r="D33" i="26"/>
  <c r="D64" i="26"/>
  <c r="D136" i="26"/>
  <c r="D95" i="26"/>
  <c r="D137" i="26"/>
  <c r="D52" i="26"/>
  <c r="D105" i="26"/>
  <c r="D138" i="26"/>
  <c r="D122" i="26"/>
  <c r="I82" i="26"/>
  <c r="I204" i="26"/>
  <c r="I420" i="26"/>
  <c r="H64" i="26"/>
  <c r="H227" i="26"/>
  <c r="H107" i="26"/>
  <c r="H47" i="26"/>
  <c r="H58" i="26"/>
  <c r="I11" i="26"/>
  <c r="D69" i="26"/>
  <c r="D31" i="26"/>
  <c r="D152" i="26"/>
  <c r="H290" i="26"/>
  <c r="H197" i="26"/>
  <c r="H171" i="26"/>
  <c r="D169" i="26"/>
  <c r="D172" i="26"/>
  <c r="D207" i="26"/>
  <c r="D218" i="26"/>
  <c r="D253" i="26"/>
  <c r="D177" i="26"/>
  <c r="D312" i="26"/>
  <c r="H160" i="26"/>
  <c r="D101" i="26"/>
  <c r="D50" i="26"/>
  <c r="D99" i="26"/>
  <c r="C208" i="26"/>
  <c r="I208" i="26" s="1"/>
  <c r="C12" i="26"/>
  <c r="D12" i="26" s="1"/>
  <c r="H48" i="26"/>
  <c r="D48" i="26"/>
  <c r="C299" i="26"/>
  <c r="I299" i="26" s="1"/>
  <c r="C213" i="26"/>
  <c r="I213" i="26" s="1"/>
  <c r="D149" i="26"/>
  <c r="C184" i="26"/>
  <c r="I184" i="26" s="1"/>
  <c r="H196" i="26"/>
  <c r="D196" i="26"/>
  <c r="D9" i="26"/>
  <c r="D159" i="26"/>
  <c r="D100" i="26"/>
  <c r="D156" i="26"/>
  <c r="I21" i="26"/>
  <c r="D21" i="26"/>
  <c r="H21" i="26"/>
  <c r="C39" i="26"/>
  <c r="I39" i="26" s="1"/>
  <c r="H159" i="26"/>
  <c r="D246" i="26"/>
  <c r="D258" i="26"/>
  <c r="D294" i="26"/>
  <c r="D205" i="26"/>
  <c r="H152" i="26"/>
  <c r="I88" i="26"/>
  <c r="D88" i="26"/>
  <c r="H88" i="26"/>
  <c r="H250" i="26"/>
  <c r="D153" i="26"/>
  <c r="I211" i="26"/>
  <c r="D211" i="26"/>
  <c r="I161" i="26"/>
  <c r="H161" i="26"/>
  <c r="D118" i="26"/>
  <c r="D141" i="26"/>
  <c r="D282" i="26"/>
  <c r="D176" i="26"/>
  <c r="H190" i="26"/>
  <c r="D11" i="26"/>
  <c r="I87" i="26"/>
  <c r="I45" i="26"/>
  <c r="H45" i="26"/>
  <c r="H288" i="26"/>
  <c r="D288" i="26"/>
  <c r="D13" i="26"/>
  <c r="D114" i="26"/>
  <c r="D140" i="26"/>
  <c r="D106" i="26"/>
  <c r="D127" i="26"/>
  <c r="D82" i="26"/>
  <c r="H164" i="26"/>
  <c r="D265" i="26"/>
  <c r="D204" i="26"/>
  <c r="D307" i="26"/>
  <c r="D190" i="26"/>
  <c r="H42" i="26"/>
  <c r="I4" i="26"/>
  <c r="I29" i="26"/>
  <c r="H29" i="26"/>
  <c r="I351" i="26"/>
  <c r="I52" i="26"/>
  <c r="D301" i="26"/>
  <c r="D284" i="26"/>
  <c r="H37" i="26"/>
  <c r="I53" i="26"/>
  <c r="I5" i="26"/>
  <c r="I69" i="26"/>
  <c r="H82" i="26"/>
  <c r="H221" i="26"/>
  <c r="H287" i="26"/>
  <c r="D183" i="26"/>
  <c r="D174" i="26"/>
  <c r="C304" i="26"/>
  <c r="D304" i="26" s="1"/>
  <c r="C280" i="26"/>
  <c r="I280" i="26" s="1"/>
  <c r="I31" i="26"/>
  <c r="C283" i="26"/>
  <c r="D283" i="26" s="1"/>
  <c r="C142" i="26"/>
  <c r="D142" i="26" s="1"/>
  <c r="C131" i="26"/>
  <c r="D131" i="26" s="1"/>
  <c r="C119" i="26"/>
  <c r="D119" i="26" s="1"/>
  <c r="C132" i="32"/>
  <c r="G135" i="32"/>
  <c r="C191" i="26"/>
  <c r="H191" i="26" s="1"/>
  <c r="H13" i="26"/>
  <c r="H10" i="26"/>
  <c r="D15" i="26"/>
  <c r="H15" i="26"/>
  <c r="H33" i="26"/>
  <c r="I42" i="26"/>
  <c r="D67" i="26"/>
  <c r="H67" i="26"/>
  <c r="I76" i="26"/>
  <c r="C148" i="26"/>
  <c r="D148" i="26" s="1"/>
  <c r="C310" i="26"/>
  <c r="D310" i="26" s="1"/>
  <c r="G139" i="32"/>
  <c r="C27" i="32"/>
  <c r="C49" i="26"/>
  <c r="I49" i="26" s="1"/>
  <c r="C86" i="26"/>
  <c r="D86" i="26" s="1"/>
  <c r="C70" i="26"/>
  <c r="H70" i="26" s="1"/>
  <c r="C54" i="26"/>
  <c r="C256" i="26"/>
  <c r="D256" i="26" s="1"/>
  <c r="D242" i="26"/>
  <c r="C98" i="26"/>
  <c r="D98" i="26" s="1"/>
  <c r="H308" i="26"/>
  <c r="C298" i="26"/>
  <c r="C309" i="26"/>
  <c r="H309" i="26" s="1"/>
  <c r="C113" i="26"/>
  <c r="I113" i="26" s="1"/>
  <c r="D197" i="26"/>
  <c r="H76" i="26"/>
  <c r="H11" i="26"/>
  <c r="H28" i="26"/>
  <c r="H44" i="26"/>
  <c r="C248" i="26"/>
  <c r="I248" i="26" s="1"/>
  <c r="C217" i="26"/>
  <c r="D217" i="26" s="1"/>
  <c r="C90" i="26"/>
  <c r="D90" i="26" s="1"/>
  <c r="C123" i="26"/>
  <c r="D123" i="26" s="1"/>
  <c r="C271" i="26"/>
  <c r="D271" i="26" s="1"/>
  <c r="C192" i="26"/>
  <c r="D192" i="26" s="1"/>
  <c r="C168" i="26"/>
  <c r="C154" i="26"/>
  <c r="I154" i="26" s="1"/>
  <c r="C163" i="26"/>
  <c r="I163" i="26" s="1"/>
  <c r="C133" i="32"/>
  <c r="H204" i="26"/>
  <c r="F23" i="32"/>
  <c r="C57" i="26"/>
  <c r="D57" i="26" s="1"/>
  <c r="C229" i="26"/>
  <c r="D229" i="26" s="1"/>
  <c r="C236" i="26"/>
  <c r="D236" i="26" s="1"/>
  <c r="C241" i="26"/>
  <c r="D241" i="26" s="1"/>
  <c r="I181" i="26"/>
  <c r="D181" i="26"/>
  <c r="H181" i="26"/>
  <c r="I159" i="26"/>
  <c r="C165" i="26"/>
  <c r="I165" i="26" s="1"/>
  <c r="H7" i="26"/>
  <c r="H53" i="26"/>
  <c r="H31" i="26"/>
  <c r="D29" i="26"/>
  <c r="I67" i="26"/>
  <c r="H74" i="26"/>
  <c r="I437" i="26"/>
  <c r="I206" i="26"/>
  <c r="C5" i="32"/>
  <c r="C94" i="32"/>
  <c r="G225" i="32"/>
  <c r="G331" i="32"/>
  <c r="G335" i="32"/>
  <c r="G339" i="32"/>
  <c r="G343" i="32"/>
  <c r="F333" i="32"/>
  <c r="F337" i="32"/>
  <c r="F341" i="32"/>
  <c r="F345" i="32"/>
  <c r="G342" i="32"/>
  <c r="F332" i="32"/>
  <c r="G332" i="32"/>
  <c r="G336" i="32"/>
  <c r="G340" i="32"/>
  <c r="G344" i="32"/>
  <c r="F224" i="32"/>
  <c r="F334" i="32"/>
  <c r="F338" i="32"/>
  <c r="F342" i="32"/>
  <c r="G334" i="32"/>
  <c r="F340" i="32"/>
  <c r="G333" i="32"/>
  <c r="G337" i="32"/>
  <c r="G341" i="32"/>
  <c r="G345" i="32"/>
  <c r="F225" i="32"/>
  <c r="F331" i="32"/>
  <c r="F335" i="32"/>
  <c r="F339" i="32"/>
  <c r="F343" i="32"/>
  <c r="F344" i="32"/>
  <c r="G224" i="32"/>
  <c r="G338" i="32"/>
  <c r="F336" i="32"/>
  <c r="D215" i="26"/>
  <c r="I101" i="26"/>
  <c r="C155" i="26"/>
  <c r="I313" i="26"/>
  <c r="I292" i="26"/>
  <c r="G134" i="32"/>
  <c r="F134" i="32"/>
  <c r="G105" i="32"/>
  <c r="F105" i="32"/>
  <c r="G215" i="32"/>
  <c r="F215" i="32"/>
  <c r="G189" i="32"/>
  <c r="F189" i="32"/>
  <c r="G197" i="32"/>
  <c r="F197" i="32"/>
  <c r="G30" i="32"/>
  <c r="F30" i="32"/>
  <c r="G111" i="32"/>
  <c r="F111" i="32"/>
  <c r="G174" i="32"/>
  <c r="F174" i="32"/>
  <c r="G193" i="32"/>
  <c r="F193" i="32"/>
  <c r="G145" i="32"/>
  <c r="F145" i="32"/>
  <c r="G25" i="32"/>
  <c r="F25" i="32"/>
  <c r="G166" i="32"/>
  <c r="F166" i="32"/>
  <c r="G143" i="32"/>
  <c r="F143" i="32"/>
  <c r="G216" i="32"/>
  <c r="F216" i="32"/>
  <c r="F182" i="32"/>
  <c r="G182" i="32"/>
  <c r="G190" i="32"/>
  <c r="F190" i="32"/>
  <c r="G141" i="32"/>
  <c r="F141" i="32"/>
  <c r="G142" i="32"/>
  <c r="F142" i="32"/>
  <c r="G114" i="32"/>
  <c r="F114" i="32"/>
  <c r="F203" i="32"/>
  <c r="G203" i="32"/>
  <c r="G179" i="32"/>
  <c r="F179" i="32"/>
  <c r="G9" i="32"/>
  <c r="F9" i="32"/>
  <c r="G8" i="32"/>
  <c r="F8" i="32"/>
  <c r="G21" i="32"/>
  <c r="F21" i="32"/>
  <c r="G213" i="32"/>
  <c r="F213" i="32"/>
  <c r="G169" i="32"/>
  <c r="F169" i="32"/>
  <c r="F104" i="32"/>
  <c r="G104" i="32"/>
  <c r="G102" i="32"/>
  <c r="F102" i="32"/>
  <c r="G132" i="32"/>
  <c r="F132" i="32"/>
  <c r="G155" i="32"/>
  <c r="F155" i="32"/>
  <c r="G95" i="32"/>
  <c r="F95" i="32"/>
  <c r="G162" i="32"/>
  <c r="F162" i="32"/>
  <c r="G173" i="32"/>
  <c r="F173" i="32"/>
  <c r="G218" i="32"/>
  <c r="F218" i="32"/>
  <c r="G184" i="32"/>
  <c r="F184" i="32"/>
  <c r="G150" i="32"/>
  <c r="F150" i="32"/>
  <c r="G5" i="32"/>
  <c r="F5" i="32"/>
  <c r="G217" i="32"/>
  <c r="F217" i="32"/>
  <c r="G199" i="32"/>
  <c r="F199" i="32"/>
  <c r="G112" i="32"/>
  <c r="F112" i="32"/>
  <c r="G94" i="32"/>
  <c r="F94" i="32"/>
  <c r="G149" i="32"/>
  <c r="F149" i="32"/>
  <c r="G101" i="32"/>
  <c r="F101" i="32"/>
  <c r="G187" i="32"/>
  <c r="F187" i="32"/>
  <c r="G185" i="32"/>
  <c r="F185" i="32"/>
  <c r="G152" i="32"/>
  <c r="F152" i="32"/>
  <c r="G147" i="32"/>
  <c r="F147" i="32"/>
  <c r="G125" i="32"/>
  <c r="F125" i="32"/>
  <c r="F208" i="32"/>
  <c r="G208" i="32"/>
  <c r="G191" i="32"/>
  <c r="F191" i="32"/>
  <c r="G204" i="32"/>
  <c r="F204" i="32"/>
  <c r="G19" i="32"/>
  <c r="F19" i="32"/>
  <c r="G11" i="32"/>
  <c r="F11" i="32"/>
  <c r="G7" i="32"/>
  <c r="F7" i="32"/>
  <c r="G23" i="32"/>
  <c r="G20" i="32"/>
  <c r="F20" i="32"/>
  <c r="G97" i="32"/>
  <c r="F97" i="32"/>
  <c r="G222" i="32"/>
  <c r="F222" i="32"/>
  <c r="G202" i="32"/>
  <c r="F202" i="32"/>
  <c r="G170" i="32"/>
  <c r="F170" i="32"/>
  <c r="G148" i="32"/>
  <c r="F148" i="32"/>
  <c r="G157" i="32"/>
  <c r="F157" i="32"/>
  <c r="G113" i="32"/>
  <c r="F113" i="32"/>
  <c r="G207" i="32"/>
  <c r="F207" i="32"/>
  <c r="G106" i="32"/>
  <c r="F106" i="32"/>
  <c r="G178" i="32"/>
  <c r="F178" i="32"/>
  <c r="F139" i="32"/>
  <c r="F130" i="32"/>
  <c r="G130" i="32"/>
  <c r="G120" i="32"/>
  <c r="F120" i="32"/>
  <c r="F221" i="32"/>
  <c r="G221" i="32"/>
  <c r="F138" i="32"/>
  <c r="G138" i="32"/>
  <c r="F117" i="32"/>
  <c r="G117" i="32"/>
  <c r="G28" i="32"/>
  <c r="F28" i="32"/>
  <c r="F160" i="32"/>
  <c r="G160" i="32"/>
  <c r="F103" i="32"/>
  <c r="G201" i="32"/>
  <c r="F201" i="32"/>
  <c r="G194" i="32"/>
  <c r="F194" i="32"/>
  <c r="G198" i="32"/>
  <c r="G27" i="32"/>
  <c r="F27" i="32"/>
  <c r="G12" i="32"/>
  <c r="F12" i="32"/>
  <c r="G153" i="32"/>
  <c r="F153" i="32"/>
  <c r="G127" i="32"/>
  <c r="F127" i="32"/>
  <c r="G209" i="32"/>
  <c r="F209" i="32"/>
  <c r="G108" i="32"/>
  <c r="F108" i="32"/>
  <c r="G3" i="32"/>
  <c r="F3" i="32"/>
  <c r="G164" i="32"/>
  <c r="F164" i="32"/>
  <c r="G6" i="32"/>
  <c r="F6" i="32"/>
  <c r="G18" i="32"/>
  <c r="F18" i="32"/>
  <c r="G16" i="32"/>
  <c r="F16" i="32"/>
  <c r="G15" i="32"/>
  <c r="F15" i="32"/>
  <c r="G13" i="32"/>
  <c r="F13" i="32"/>
  <c r="G10" i="32"/>
  <c r="F10" i="32"/>
  <c r="G29" i="32"/>
  <c r="F29" i="32"/>
  <c r="G137" i="32"/>
  <c r="F137" i="32"/>
  <c r="G109" i="32"/>
  <c r="F109" i="32"/>
  <c r="G223" i="32"/>
  <c r="F223" i="32"/>
  <c r="G205" i="32"/>
  <c r="F205" i="32"/>
  <c r="G171" i="32"/>
  <c r="F171" i="32"/>
  <c r="G100" i="32"/>
  <c r="F100" i="32"/>
  <c r="G122" i="32"/>
  <c r="F122" i="32"/>
  <c r="G156" i="32"/>
  <c r="F156" i="32"/>
  <c r="G144" i="32"/>
  <c r="F144" i="32"/>
  <c r="F135" i="32"/>
  <c r="G124" i="32"/>
  <c r="F124" i="32"/>
  <c r="G219" i="32"/>
  <c r="F219" i="32"/>
  <c r="G186" i="32"/>
  <c r="F186" i="32"/>
  <c r="G133" i="32"/>
  <c r="F133" i="32"/>
  <c r="G128" i="32"/>
  <c r="F128" i="32"/>
  <c r="F176" i="32"/>
  <c r="G176" i="32"/>
  <c r="G98" i="32"/>
  <c r="F98" i="32"/>
  <c r="F121" i="32"/>
  <c r="G121" i="32"/>
  <c r="G14" i="32"/>
  <c r="F14" i="32"/>
  <c r="G146" i="32"/>
  <c r="F146" i="32"/>
  <c r="G212" i="32"/>
  <c r="F212" i="32"/>
  <c r="G177" i="32"/>
  <c r="F177" i="32"/>
  <c r="G181" i="32"/>
  <c r="F181" i="32"/>
  <c r="G136" i="32"/>
  <c r="F136" i="32"/>
  <c r="G22" i="32"/>
  <c r="F22" i="32"/>
  <c r="G158" i="32"/>
  <c r="F158" i="32"/>
  <c r="G119" i="32"/>
  <c r="F119" i="32"/>
  <c r="G214" i="32"/>
  <c r="F214" i="32"/>
  <c r="G188" i="32"/>
  <c r="F188" i="32"/>
  <c r="G168" i="32"/>
  <c r="F168" i="32"/>
  <c r="G17" i="32"/>
  <c r="F17" i="32"/>
  <c r="G107" i="32"/>
  <c r="F107" i="32"/>
  <c r="G206" i="32"/>
  <c r="F206" i="32"/>
  <c r="G210" i="32"/>
  <c r="F210" i="32"/>
  <c r="G118" i="32"/>
  <c r="F118" i="32"/>
  <c r="G154" i="32"/>
  <c r="F154" i="32"/>
  <c r="G96" i="32"/>
  <c r="F96" i="32"/>
  <c r="C95" i="32"/>
  <c r="H46" i="26"/>
  <c r="D46" i="26"/>
  <c r="I46" i="26"/>
  <c r="C107" i="32"/>
  <c r="H312" i="26"/>
  <c r="H4" i="26"/>
  <c r="I56" i="26"/>
  <c r="C120" i="26"/>
  <c r="D120" i="26" s="1"/>
  <c r="C279" i="26"/>
  <c r="I279" i="26" s="1"/>
  <c r="C215" i="32"/>
  <c r="C30" i="32"/>
  <c r="C8" i="32"/>
  <c r="I48" i="26"/>
  <c r="C61" i="26"/>
  <c r="D71" i="26"/>
  <c r="H218" i="26"/>
  <c r="H99" i="26"/>
  <c r="H112" i="26"/>
  <c r="H143" i="26"/>
  <c r="H52" i="26"/>
  <c r="H116" i="26"/>
  <c r="H54" i="26"/>
  <c r="I335" i="26"/>
  <c r="I338" i="26"/>
  <c r="I324" i="26"/>
  <c r="I314" i="26"/>
  <c r="I312" i="26"/>
  <c r="I179" i="26"/>
  <c r="I140" i="26"/>
  <c r="I156" i="26"/>
  <c r="I157" i="26"/>
  <c r="C98" i="32"/>
  <c r="I59" i="26"/>
  <c r="C81" i="26"/>
  <c r="I166" i="26"/>
  <c r="C9" i="32"/>
  <c r="C110" i="32"/>
  <c r="C97" i="32"/>
  <c r="D8" i="26"/>
  <c r="I38" i="26"/>
  <c r="H284" i="26"/>
  <c r="H294" i="26"/>
  <c r="D10" i="26"/>
  <c r="D87" i="26"/>
  <c r="D42" i="26"/>
  <c r="D45" i="26"/>
  <c r="H85" i="26"/>
  <c r="D3" i="26"/>
  <c r="I3" i="26"/>
  <c r="I33" i="26"/>
  <c r="I47" i="26"/>
  <c r="I15" i="26"/>
  <c r="I35" i="26"/>
  <c r="H69" i="26"/>
  <c r="I85" i="26"/>
  <c r="H266" i="26"/>
  <c r="H59" i="26"/>
  <c r="H223" i="26"/>
  <c r="H206" i="26"/>
  <c r="H108" i="26"/>
  <c r="H268" i="26"/>
  <c r="H211" i="26"/>
  <c r="H56" i="26"/>
  <c r="I330" i="26"/>
  <c r="I445" i="26"/>
  <c r="I443" i="26"/>
  <c r="C75" i="26"/>
  <c r="I272" i="26"/>
  <c r="I50" i="26"/>
  <c r="I239" i="26"/>
  <c r="C152" i="32"/>
  <c r="C23" i="32"/>
  <c r="C139" i="32"/>
  <c r="C21" i="32"/>
  <c r="C138" i="32"/>
  <c r="I172" i="26"/>
  <c r="H172" i="26"/>
  <c r="I170" i="26"/>
  <c r="D170" i="26"/>
  <c r="H170" i="26"/>
  <c r="D5" i="26"/>
  <c r="H5" i="26"/>
  <c r="H9" i="26"/>
  <c r="I9" i="26"/>
  <c r="H25" i="26"/>
  <c r="D25" i="26"/>
  <c r="I25" i="26"/>
  <c r="D78" i="26"/>
  <c r="H78" i="26"/>
  <c r="H63" i="26"/>
  <c r="I63" i="26"/>
  <c r="D63" i="26"/>
  <c r="D17" i="26"/>
  <c r="H17" i="26"/>
  <c r="H23" i="26"/>
  <c r="I23" i="26"/>
  <c r="D23" i="26"/>
  <c r="H27" i="26"/>
  <c r="I27" i="26"/>
  <c r="D27" i="26"/>
  <c r="H40" i="26"/>
  <c r="D40" i="26"/>
  <c r="H43" i="26"/>
  <c r="I43" i="26"/>
  <c r="D43" i="26"/>
  <c r="H139" i="26"/>
  <c r="D139" i="26"/>
  <c r="I78" i="26"/>
  <c r="C303" i="26"/>
  <c r="C199" i="26"/>
  <c r="C180" i="26"/>
  <c r="C182" i="32"/>
  <c r="C222" i="32"/>
  <c r="C157" i="32"/>
  <c r="C144" i="32"/>
  <c r="C135" i="32"/>
  <c r="I265" i="26"/>
  <c r="I92" i="26"/>
  <c r="I108" i="26"/>
  <c r="I252" i="26"/>
  <c r="I141" i="26"/>
  <c r="I149" i="26"/>
  <c r="I178" i="26"/>
  <c r="I254" i="26"/>
  <c r="I183" i="26"/>
  <c r="I297" i="26"/>
  <c r="I241" i="26"/>
  <c r="I188" i="26"/>
  <c r="I240" i="26"/>
  <c r="I176" i="26"/>
  <c r="I258" i="26"/>
  <c r="H153" i="26"/>
  <c r="I182" i="26"/>
  <c r="I201" i="26"/>
  <c r="I283" i="26"/>
  <c r="I243" i="26"/>
  <c r="I315" i="26"/>
  <c r="I374" i="26"/>
  <c r="I323" i="26"/>
  <c r="I336" i="26"/>
  <c r="I400" i="26"/>
  <c r="I329" i="26"/>
  <c r="I393" i="26"/>
  <c r="I446" i="26"/>
  <c r="I410" i="26"/>
  <c r="I439" i="26"/>
  <c r="I415" i="26"/>
  <c r="I440" i="26"/>
  <c r="I433" i="26"/>
  <c r="I359" i="26"/>
  <c r="I399" i="26"/>
  <c r="I412" i="26"/>
  <c r="I405" i="26"/>
  <c r="I322" i="26"/>
  <c r="I358" i="26"/>
  <c r="I347" i="26"/>
  <c r="I340" i="26"/>
  <c r="I404" i="26"/>
  <c r="I333" i="26"/>
  <c r="I397" i="26"/>
  <c r="I430" i="26"/>
  <c r="I370" i="26"/>
  <c r="I403" i="26"/>
  <c r="I360" i="26"/>
  <c r="I353" i="26"/>
  <c r="I394" i="26"/>
  <c r="I395" i="26"/>
  <c r="I364" i="26"/>
  <c r="I357" i="26"/>
  <c r="I418" i="26"/>
  <c r="C147" i="32"/>
  <c r="C128" i="32"/>
  <c r="C214" i="32"/>
  <c r="C187" i="32"/>
  <c r="C127" i="32"/>
  <c r="C209" i="32"/>
  <c r="C207" i="32"/>
  <c r="I193" i="26"/>
  <c r="I301" i="26"/>
  <c r="I222" i="26"/>
  <c r="I267" i="26"/>
  <c r="H149" i="26"/>
  <c r="I107" i="26"/>
  <c r="I122" i="26"/>
  <c r="I168" i="26"/>
  <c r="I287" i="26"/>
  <c r="I93" i="26"/>
  <c r="I268" i="26"/>
  <c r="I104" i="26"/>
  <c r="I218" i="26"/>
  <c r="I269" i="26"/>
  <c r="I247" i="26"/>
  <c r="I174" i="26"/>
  <c r="I253" i="26"/>
  <c r="I106" i="26"/>
  <c r="I244" i="26"/>
  <c r="I116" i="26"/>
  <c r="I407" i="26"/>
  <c r="I419" i="26"/>
  <c r="I383" i="26"/>
  <c r="I352" i="26"/>
  <c r="I416" i="26"/>
  <c r="I345" i="26"/>
  <c r="I409" i="26"/>
  <c r="I382" i="26"/>
  <c r="I378" i="26"/>
  <c r="I406" i="26"/>
  <c r="I344" i="26"/>
  <c r="I337" i="26"/>
  <c r="I350" i="26"/>
  <c r="I390" i="26"/>
  <c r="I316" i="26"/>
  <c r="I444" i="26"/>
  <c r="C113" i="32"/>
  <c r="C201" i="32"/>
  <c r="C173" i="32"/>
  <c r="C118" i="32"/>
  <c r="C100" i="32"/>
  <c r="C119" i="32"/>
  <c r="C102" i="32"/>
  <c r="C193" i="32"/>
  <c r="C176" i="32"/>
  <c r="C185" i="32"/>
  <c r="C112" i="32"/>
  <c r="I228" i="26"/>
  <c r="I114" i="26"/>
  <c r="I137" i="26"/>
  <c r="I115" i="26"/>
  <c r="I144" i="26"/>
  <c r="I153" i="26"/>
  <c r="I105" i="26"/>
  <c r="I99" i="26"/>
  <c r="I286" i="26"/>
  <c r="I127" i="26"/>
  <c r="I143" i="26"/>
  <c r="I95" i="26"/>
  <c r="I273" i="26"/>
  <c r="I100" i="26"/>
  <c r="I343" i="26"/>
  <c r="I387" i="26"/>
  <c r="I319" i="26"/>
  <c r="I368" i="26"/>
  <c r="I432" i="26"/>
  <c r="I361" i="26"/>
  <c r="I425" i="26"/>
  <c r="I318" i="26"/>
  <c r="I346" i="26"/>
  <c r="I435" i="26"/>
  <c r="I376" i="26"/>
  <c r="I369" i="26"/>
  <c r="I426" i="26"/>
  <c r="I427" i="26"/>
  <c r="I348" i="26"/>
  <c r="I341" i="26"/>
  <c r="I334" i="26"/>
  <c r="I327" i="26"/>
  <c r="I411" i="26"/>
  <c r="D227" i="26"/>
  <c r="D273" i="26"/>
  <c r="H247" i="26"/>
  <c r="H104" i="26"/>
  <c r="H123" i="26"/>
  <c r="H239" i="26"/>
  <c r="H138" i="26"/>
  <c r="H242" i="26"/>
  <c r="H92" i="26"/>
  <c r="H96" i="26"/>
  <c r="H128" i="26"/>
  <c r="H93" i="26"/>
  <c r="H253" i="26"/>
  <c r="H121" i="26"/>
  <c r="H115" i="26"/>
  <c r="H137" i="26"/>
  <c r="I398" i="26"/>
  <c r="I428" i="26"/>
  <c r="I331" i="26"/>
  <c r="I414" i="26"/>
  <c r="I424" i="26"/>
  <c r="I339" i="26"/>
  <c r="I402" i="26"/>
  <c r="I429" i="26"/>
  <c r="I349" i="26"/>
  <c r="I388" i="26"/>
  <c r="I367" i="26"/>
  <c r="I422" i="26"/>
  <c r="I373" i="26"/>
  <c r="I401" i="26"/>
  <c r="I442" i="26"/>
  <c r="I384" i="26"/>
  <c r="I288" i="26"/>
  <c r="H154" i="26"/>
  <c r="I214" i="26"/>
  <c r="I295" i="26"/>
  <c r="I146" i="26"/>
  <c r="I177" i="26"/>
  <c r="C124" i="32"/>
  <c r="C149" i="32"/>
  <c r="C199" i="32"/>
  <c r="C174" i="32"/>
  <c r="I293" i="26"/>
  <c r="C134" i="32"/>
  <c r="C105" i="32"/>
  <c r="C189" i="32"/>
  <c r="C197" i="32"/>
  <c r="C130" i="32"/>
  <c r="C221" i="32"/>
  <c r="C210" i="32"/>
  <c r="C184" i="32"/>
  <c r="I8" i="26"/>
  <c r="I110" i="26"/>
  <c r="D268" i="26"/>
  <c r="D249" i="26"/>
  <c r="D188" i="26"/>
  <c r="D171" i="26"/>
  <c r="D182" i="26"/>
  <c r="D287" i="26"/>
  <c r="D243" i="26"/>
  <c r="D292" i="26"/>
  <c r="D186" i="26"/>
  <c r="I205" i="26"/>
  <c r="H174" i="26"/>
  <c r="H178" i="26"/>
  <c r="H182" i="26"/>
  <c r="H186" i="26"/>
  <c r="H281" i="26"/>
  <c r="H292" i="26"/>
  <c r="H301" i="26"/>
  <c r="D151" i="26"/>
  <c r="D147" i="26"/>
  <c r="D108" i="26"/>
  <c r="D274" i="26"/>
  <c r="H100" i="26"/>
  <c r="H215" i="26"/>
  <c r="H246" i="26"/>
  <c r="H252" i="26"/>
  <c r="H106" i="26"/>
  <c r="H265" i="26"/>
  <c r="H136" i="26"/>
  <c r="H273" i="26"/>
  <c r="H275" i="26"/>
  <c r="H105" i="26"/>
  <c r="H258" i="26"/>
  <c r="H214" i="26"/>
  <c r="H219" i="26"/>
  <c r="H122" i="26"/>
  <c r="I421" i="26"/>
  <c r="I396" i="26"/>
  <c r="I326" i="26"/>
  <c r="I417" i="26"/>
  <c r="I392" i="26"/>
  <c r="I342" i="26"/>
  <c r="I434" i="26"/>
  <c r="I413" i="26"/>
  <c r="I317" i="26"/>
  <c r="I372" i="26"/>
  <c r="I431" i="26"/>
  <c r="I391" i="26"/>
  <c r="I380" i="26"/>
  <c r="I408" i="26"/>
  <c r="I441" i="26"/>
  <c r="I320" i="26"/>
  <c r="I282" i="26"/>
  <c r="I284" i="26"/>
  <c r="I185" i="26"/>
  <c r="I215" i="26"/>
  <c r="C219" i="32"/>
  <c r="C158" i="32"/>
  <c r="I118" i="26"/>
  <c r="I103" i="26"/>
  <c r="I136" i="26"/>
  <c r="I112" i="26"/>
  <c r="I294" i="26"/>
  <c r="C101" i="32"/>
  <c r="D53" i="26"/>
  <c r="D286" i="26"/>
  <c r="D269" i="26"/>
  <c r="D239" i="26"/>
  <c r="D266" i="26"/>
  <c r="D247" i="26"/>
  <c r="D178" i="26"/>
  <c r="H166" i="26"/>
  <c r="H183" i="26"/>
  <c r="H187" i="26"/>
  <c r="H200" i="26"/>
  <c r="H278" i="26"/>
  <c r="H283" i="26"/>
  <c r="H286" i="26"/>
  <c r="H293" i="26"/>
  <c r="H297" i="26"/>
  <c r="H307" i="26"/>
  <c r="D150" i="26"/>
  <c r="D146" i="26"/>
  <c r="D97" i="26"/>
  <c r="D228" i="26"/>
  <c r="D221" i="26"/>
  <c r="D275" i="26"/>
  <c r="H244" i="26"/>
  <c r="H95" i="26"/>
  <c r="H238" i="26"/>
  <c r="H97" i="26"/>
  <c r="H101" i="26"/>
  <c r="H228" i="26"/>
  <c r="H118" i="26"/>
  <c r="H144" i="26"/>
  <c r="H243" i="26"/>
  <c r="H269" i="26"/>
  <c r="H240" i="26"/>
  <c r="H114" i="26"/>
  <c r="H126" i="26"/>
  <c r="H127" i="26"/>
  <c r="H254" i="26"/>
  <c r="H257" i="26"/>
  <c r="H285" i="26"/>
  <c r="I389" i="26"/>
  <c r="I332" i="26"/>
  <c r="I423" i="26"/>
  <c r="I385" i="26"/>
  <c r="I328" i="26"/>
  <c r="I375" i="26"/>
  <c r="I366" i="26"/>
  <c r="I381" i="26"/>
  <c r="I436" i="26"/>
  <c r="I356" i="26"/>
  <c r="I379" i="26"/>
  <c r="I386" i="26"/>
  <c r="I363" i="26"/>
  <c r="I371" i="26"/>
  <c r="I377" i="26"/>
  <c r="I355" i="26"/>
  <c r="I190" i="26"/>
  <c r="H151" i="26"/>
  <c r="I219" i="26"/>
  <c r="I275" i="26"/>
  <c r="C161" i="32"/>
  <c r="C117" i="32"/>
  <c r="I242" i="26"/>
  <c r="I250" i="26"/>
  <c r="I196" i="26"/>
  <c r="C120" i="32"/>
  <c r="C103" i="32"/>
  <c r="C142" i="32"/>
  <c r="C114" i="32"/>
  <c r="C203" i="32"/>
  <c r="C179" i="32"/>
  <c r="C84" i="26"/>
  <c r="C233" i="26"/>
  <c r="D233" i="26" s="1"/>
  <c r="C224" i="26"/>
  <c r="C220" i="26"/>
  <c r="C213" i="32"/>
  <c r="C154" i="32"/>
  <c r="I221" i="26"/>
  <c r="I278" i="26"/>
  <c r="C14" i="32"/>
  <c r="C146" i="32"/>
  <c r="C212" i="32"/>
  <c r="C194" i="32"/>
  <c r="C198" i="32"/>
  <c r="C125" i="32"/>
  <c r="C208" i="32"/>
  <c r="C191" i="32"/>
  <c r="C203" i="26"/>
  <c r="C11" i="32"/>
  <c r="C7" i="32"/>
  <c r="C79" i="26"/>
  <c r="H79" i="26" s="1"/>
  <c r="C153" i="32"/>
  <c r="C206" i="32"/>
  <c r="C181" i="32"/>
  <c r="C190" i="32"/>
  <c r="C22" i="32"/>
  <c r="C108" i="32"/>
  <c r="H146" i="26"/>
  <c r="I227" i="26"/>
  <c r="I126" i="26"/>
  <c r="I151" i="26"/>
  <c r="I64" i="26"/>
  <c r="C121" i="32"/>
  <c r="C141" i="32"/>
  <c r="C188" i="32"/>
  <c r="C217" i="32"/>
  <c r="C162" i="32"/>
  <c r="C111" i="32"/>
  <c r="C177" i="32"/>
  <c r="C150" i="32"/>
  <c r="C148" i="32"/>
  <c r="C178" i="32"/>
  <c r="C3" i="32"/>
  <c r="I223" i="26"/>
  <c r="I97" i="26"/>
  <c r="I238" i="26"/>
  <c r="I200" i="26"/>
  <c r="I307" i="26"/>
  <c r="I171" i="26"/>
  <c r="I290" i="26"/>
  <c r="C202" i="32"/>
  <c r="C216" i="26"/>
  <c r="C170" i="32"/>
  <c r="C133" i="26"/>
  <c r="C155" i="32"/>
  <c r="C195" i="26"/>
  <c r="C167" i="26"/>
  <c r="I128" i="26"/>
  <c r="I266" i="26"/>
  <c r="I96" i="26"/>
  <c r="I187" i="26"/>
  <c r="C186" i="32"/>
  <c r="C166" i="32"/>
  <c r="C143" i="32"/>
  <c r="C216" i="32"/>
  <c r="C204" i="32"/>
  <c r="C223" i="32"/>
  <c r="C291" i="26"/>
  <c r="C205" i="32"/>
  <c r="C171" i="32"/>
  <c r="I121" i="26"/>
  <c r="C218" i="32"/>
  <c r="C145" i="32"/>
  <c r="I207" i="26"/>
  <c r="C164" i="32"/>
  <c r="C6" i="32"/>
  <c r="C15" i="32"/>
  <c r="C13" i="32"/>
  <c r="C10" i="32"/>
  <c r="C29" i="32"/>
  <c r="C137" i="32"/>
  <c r="C106" i="32"/>
  <c r="C160" i="32"/>
  <c r="C168" i="32"/>
  <c r="C169" i="32"/>
  <c r="C104" i="32"/>
  <c r="I138" i="26"/>
  <c r="C122" i="32"/>
  <c r="C156" i="32"/>
  <c r="I186" i="26"/>
  <c r="I197" i="26"/>
  <c r="C96" i="32"/>
  <c r="D19" i="26"/>
  <c r="H19" i="26"/>
  <c r="I19" i="26"/>
  <c r="H32" i="26"/>
  <c r="I37" i="26"/>
  <c r="D37" i="26"/>
  <c r="I158" i="26"/>
  <c r="H158" i="26"/>
  <c r="D158" i="26"/>
  <c r="I30" i="26"/>
  <c r="H30" i="26"/>
  <c r="D30" i="26"/>
  <c r="I44" i="26"/>
  <c r="D44" i="26"/>
  <c r="I13" i="26"/>
  <c r="H14" i="26"/>
  <c r="I14" i="26"/>
  <c r="D14" i="26"/>
  <c r="I20" i="26"/>
  <c r="H20" i="26"/>
  <c r="D20" i="26"/>
  <c r="H26" i="26"/>
  <c r="D26" i="26"/>
  <c r="H41" i="26"/>
  <c r="D41" i="26"/>
  <c r="I41" i="26"/>
  <c r="I80" i="26"/>
  <c r="D80" i="26"/>
  <c r="H80" i="26"/>
  <c r="H6" i="26"/>
  <c r="I164" i="26"/>
  <c r="D164" i="26"/>
  <c r="I162" i="26"/>
  <c r="H162" i="26"/>
  <c r="D162" i="26"/>
  <c r="H66" i="26"/>
  <c r="I66" i="26"/>
  <c r="D66" i="26"/>
  <c r="I58" i="26"/>
  <c r="D58" i="26"/>
  <c r="H60" i="26"/>
  <c r="I60" i="26"/>
  <c r="H55" i="26"/>
  <c r="D55" i="26"/>
  <c r="D160" i="26"/>
  <c r="I160" i="26"/>
  <c r="H272" i="26"/>
  <c r="D272" i="26"/>
  <c r="H267" i="26"/>
  <c r="D267" i="26"/>
  <c r="H249" i="26"/>
  <c r="I249" i="26"/>
  <c r="H109" i="26"/>
  <c r="I109" i="26"/>
  <c r="D109" i="26"/>
  <c r="H111" i="26"/>
  <c r="I111" i="26"/>
  <c r="D111" i="26"/>
  <c r="I102" i="26"/>
  <c r="D102" i="26"/>
  <c r="H102" i="26"/>
  <c r="I308" i="26"/>
  <c r="D308" i="26"/>
  <c r="I306" i="26"/>
  <c r="H306" i="26"/>
  <c r="I285" i="26"/>
  <c r="D285" i="26"/>
  <c r="I281" i="26"/>
  <c r="D281" i="26"/>
  <c r="I16" i="26"/>
  <c r="H16" i="26"/>
  <c r="I28" i="26"/>
  <c r="D28" i="26"/>
  <c r="I18" i="26"/>
  <c r="D18" i="26"/>
  <c r="I210" i="26"/>
  <c r="H210" i="26"/>
  <c r="I89" i="26"/>
  <c r="D89" i="26"/>
  <c r="D7" i="26"/>
  <c r="H3" i="26"/>
  <c r="D210" i="26"/>
  <c r="H150" i="26"/>
  <c r="I150" i="26"/>
  <c r="I147" i="26"/>
  <c r="H147" i="26"/>
  <c r="C255" i="26"/>
  <c r="C145" i="26"/>
  <c r="C212" i="26"/>
  <c r="C277" i="26"/>
  <c r="C311" i="26"/>
  <c r="C289" i="26"/>
  <c r="C300" i="26"/>
  <c r="C189" i="26"/>
  <c r="C202" i="26"/>
  <c r="C130" i="26"/>
  <c r="C245" i="26"/>
  <c r="C270" i="26"/>
  <c r="C260" i="26"/>
  <c r="C234" i="26"/>
  <c r="C230" i="26"/>
  <c r="C68" i="26"/>
  <c r="C134" i="26"/>
  <c r="C132" i="26"/>
  <c r="C225" i="26"/>
  <c r="C261" i="26"/>
  <c r="C209" i="26"/>
  <c r="I276" i="26" l="1"/>
  <c r="D154" i="26"/>
  <c r="H241" i="26"/>
  <c r="D251" i="26"/>
  <c r="D305" i="26"/>
  <c r="K63" i="26"/>
  <c r="J66" i="26"/>
  <c r="J65" i="26"/>
  <c r="K65" i="26"/>
  <c r="H119" i="26"/>
  <c r="K66" i="26"/>
  <c r="D22" i="26"/>
  <c r="K64" i="26"/>
  <c r="J32" i="26"/>
  <c r="J64" i="26"/>
  <c r="J63" i="26"/>
  <c r="K29" i="26"/>
  <c r="K31" i="26"/>
  <c r="I65" i="26"/>
  <c r="K62" i="26"/>
  <c r="K30" i="26"/>
  <c r="I22" i="26"/>
  <c r="H94" i="26"/>
  <c r="I305" i="26"/>
  <c r="I175" i="26"/>
  <c r="J60" i="26"/>
  <c r="H83" i="26"/>
  <c r="K60" i="26"/>
  <c r="J61" i="26"/>
  <c r="I194" i="26"/>
  <c r="J38" i="26"/>
  <c r="I34" i="26"/>
  <c r="K61" i="26"/>
  <c r="K58" i="26"/>
  <c r="J27" i="26"/>
  <c r="H24" i="26"/>
  <c r="J62" i="26"/>
  <c r="I231" i="26"/>
  <c r="H175" i="26"/>
  <c r="H117" i="26"/>
  <c r="I263" i="26"/>
  <c r="K27" i="26"/>
  <c r="K59" i="26"/>
  <c r="J59" i="26"/>
  <c r="J58" i="26"/>
  <c r="K67" i="26"/>
  <c r="I236" i="26"/>
  <c r="I129" i="26"/>
  <c r="D263" i="26"/>
  <c r="I98" i="26"/>
  <c r="K39" i="26"/>
  <c r="H194" i="26"/>
  <c r="H12" i="26"/>
  <c r="K9" i="26"/>
  <c r="D213" i="26"/>
  <c r="K32" i="26"/>
  <c r="H39" i="26"/>
  <c r="I12" i="26"/>
  <c r="J37" i="26"/>
  <c r="K69" i="26"/>
  <c r="H98" i="26"/>
  <c r="J34" i="26"/>
  <c r="J39" i="26"/>
  <c r="J67" i="26"/>
  <c r="K38" i="26"/>
  <c r="K28" i="26"/>
  <c r="K37" i="26"/>
  <c r="H236" i="26"/>
  <c r="I90" i="26"/>
  <c r="K35" i="26"/>
  <c r="H129" i="26"/>
  <c r="K54" i="26"/>
  <c r="I125" i="26"/>
  <c r="H226" i="26"/>
  <c r="I198" i="26"/>
  <c r="I73" i="26"/>
  <c r="H235" i="26"/>
  <c r="H237" i="26"/>
  <c r="I232" i="26"/>
  <c r="I173" i="26"/>
  <c r="D302" i="26"/>
  <c r="D232" i="26"/>
  <c r="D77" i="26"/>
  <c r="D36" i="26"/>
  <c r="H302" i="26"/>
  <c r="D173" i="26"/>
  <c r="D198" i="26"/>
  <c r="I77" i="26"/>
  <c r="D62" i="26"/>
  <c r="D259" i="26"/>
  <c r="H65" i="26"/>
  <c r="D34" i="26"/>
  <c r="J35" i="26"/>
  <c r="D179" i="26"/>
  <c r="D83" i="26"/>
  <c r="J43" i="26"/>
  <c r="J40" i="26"/>
  <c r="D39" i="26"/>
  <c r="K34" i="26"/>
  <c r="K40" i="26"/>
  <c r="J69" i="26"/>
  <c r="J18" i="26"/>
  <c r="I94" i="26"/>
  <c r="H222" i="26"/>
  <c r="I274" i="26"/>
  <c r="J28" i="26"/>
  <c r="J31" i="26"/>
  <c r="D24" i="26"/>
  <c r="K52" i="26"/>
  <c r="H131" i="26"/>
  <c r="H280" i="26"/>
  <c r="I142" i="26"/>
  <c r="D79" i="26"/>
  <c r="K42" i="26"/>
  <c r="I191" i="26"/>
  <c r="K7" i="26"/>
  <c r="J50" i="26"/>
  <c r="K15" i="26"/>
  <c r="K16" i="26"/>
  <c r="D32" i="26"/>
  <c r="I271" i="26"/>
  <c r="I57" i="26"/>
  <c r="H304" i="26"/>
  <c r="K43" i="26"/>
  <c r="J42" i="26"/>
  <c r="I32" i="26"/>
  <c r="J47" i="26"/>
  <c r="I251" i="26"/>
  <c r="H276" i="26"/>
  <c r="H124" i="26"/>
  <c r="K18" i="26"/>
  <c r="I310" i="26"/>
  <c r="J20" i="26"/>
  <c r="J46" i="26"/>
  <c r="K22" i="26"/>
  <c r="I36" i="26"/>
  <c r="D280" i="26"/>
  <c r="J21" i="26"/>
  <c r="J4" i="26"/>
  <c r="K50" i="26"/>
  <c r="K56" i="26"/>
  <c r="J44" i="26"/>
  <c r="J49" i="26"/>
  <c r="J51" i="26"/>
  <c r="K47" i="26"/>
  <c r="I304" i="26"/>
  <c r="H256" i="26"/>
  <c r="H296" i="26"/>
  <c r="H135" i="26"/>
  <c r="I135" i="26"/>
  <c r="K44" i="26"/>
  <c r="H62" i="26"/>
  <c r="K17" i="26"/>
  <c r="J55" i="26"/>
  <c r="J17" i="26"/>
  <c r="J48" i="26"/>
  <c r="K48" i="26"/>
  <c r="I237" i="26"/>
  <c r="H217" i="26"/>
  <c r="I259" i="26"/>
  <c r="I131" i="26"/>
  <c r="J52" i="26"/>
  <c r="K49" i="26"/>
  <c r="J56" i="26"/>
  <c r="J54" i="26"/>
  <c r="K21" i="26"/>
  <c r="J45" i="26"/>
  <c r="I262" i="26"/>
  <c r="H262" i="26"/>
  <c r="D191" i="26"/>
  <c r="H148" i="26"/>
  <c r="I148" i="26"/>
  <c r="H271" i="26"/>
  <c r="D309" i="26"/>
  <c r="I124" i="26"/>
  <c r="K53" i="26"/>
  <c r="K36" i="26"/>
  <c r="J3" i="26"/>
  <c r="K13" i="26"/>
  <c r="H90" i="26"/>
  <c r="D235" i="26"/>
  <c r="I120" i="26"/>
  <c r="I192" i="26"/>
  <c r="H86" i="26"/>
  <c r="H233" i="26"/>
  <c r="I79" i="26"/>
  <c r="I229" i="26"/>
  <c r="I217" i="26"/>
  <c r="I309" i="26"/>
  <c r="K199" i="26"/>
  <c r="H192" i="26"/>
  <c r="I119" i="26"/>
  <c r="H57" i="26"/>
  <c r="K12" i="26"/>
  <c r="H142" i="26"/>
  <c r="J29" i="26"/>
  <c r="K20" i="26"/>
  <c r="K68" i="26"/>
  <c r="J68" i="26"/>
  <c r="J30" i="26"/>
  <c r="K51" i="26"/>
  <c r="J36" i="26"/>
  <c r="J9" i="26"/>
  <c r="K33" i="26"/>
  <c r="J15" i="26"/>
  <c r="J53" i="26"/>
  <c r="J16" i="26"/>
  <c r="K55" i="26"/>
  <c r="K45" i="26"/>
  <c r="K4" i="26"/>
  <c r="J22" i="26"/>
  <c r="K46" i="26"/>
  <c r="I296" i="26"/>
  <c r="H125" i="26"/>
  <c r="H231" i="26"/>
  <c r="H91" i="26"/>
  <c r="I264" i="26"/>
  <c r="H264" i="26"/>
  <c r="H310" i="26"/>
  <c r="I226" i="26"/>
  <c r="H229" i="26"/>
  <c r="H213" i="26"/>
  <c r="I123" i="26"/>
  <c r="I91" i="26"/>
  <c r="I117" i="26"/>
  <c r="I256" i="26"/>
  <c r="I257" i="26"/>
  <c r="J33" i="26"/>
  <c r="K26" i="26"/>
  <c r="I86" i="26"/>
  <c r="H73" i="26"/>
  <c r="J26" i="26"/>
  <c r="I233" i="26"/>
  <c r="H120" i="26"/>
  <c r="H163" i="26"/>
  <c r="D163" i="26"/>
  <c r="H248" i="26"/>
  <c r="D248" i="26"/>
  <c r="I54" i="26"/>
  <c r="D54" i="26"/>
  <c r="H49" i="26"/>
  <c r="D49" i="26"/>
  <c r="H298" i="26"/>
  <c r="D298" i="26"/>
  <c r="H168" i="26"/>
  <c r="D168" i="26"/>
  <c r="D113" i="26"/>
  <c r="H113" i="26"/>
  <c r="D70" i="26"/>
  <c r="I70" i="26"/>
  <c r="D184" i="26"/>
  <c r="H184" i="26"/>
  <c r="H208" i="26"/>
  <c r="D208" i="26"/>
  <c r="I51" i="26"/>
  <c r="H51" i="26"/>
  <c r="D51" i="26"/>
  <c r="I298" i="26"/>
  <c r="D299" i="26"/>
  <c r="H299" i="26"/>
  <c r="K201" i="26"/>
  <c r="K136" i="26"/>
  <c r="K200" i="26"/>
  <c r="J245" i="26"/>
  <c r="J11" i="26"/>
  <c r="K3" i="26"/>
  <c r="D165" i="26"/>
  <c r="H165" i="26"/>
  <c r="K245" i="26"/>
  <c r="J153" i="26"/>
  <c r="K11" i="26"/>
  <c r="J7" i="26"/>
  <c r="J12" i="26"/>
  <c r="J13" i="26"/>
  <c r="D155" i="26"/>
  <c r="I155" i="26"/>
  <c r="H155" i="26"/>
  <c r="G129" i="32"/>
  <c r="F129" i="32"/>
  <c r="G126" i="32"/>
  <c r="F126" i="32"/>
  <c r="G140" i="32"/>
  <c r="F140" i="32"/>
  <c r="G195" i="32"/>
  <c r="F195" i="32"/>
  <c r="F167" i="32"/>
  <c r="G183" i="32"/>
  <c r="F183" i="32"/>
  <c r="G175" i="32"/>
  <c r="F175" i="32"/>
  <c r="G24" i="32"/>
  <c r="F24" i="32"/>
  <c r="G26" i="32"/>
  <c r="F26" i="32"/>
  <c r="G180" i="32"/>
  <c r="F180" i="32"/>
  <c r="G196" i="32"/>
  <c r="F196" i="32"/>
  <c r="G116" i="32"/>
  <c r="F116" i="32"/>
  <c r="G211" i="32"/>
  <c r="F211" i="32"/>
  <c r="G172" i="32"/>
  <c r="F172" i="32"/>
  <c r="G192" i="32"/>
  <c r="F192" i="32"/>
  <c r="G99" i="32"/>
  <c r="F99" i="32"/>
  <c r="F151" i="32"/>
  <c r="G151" i="32"/>
  <c r="G220" i="32"/>
  <c r="F220" i="32"/>
  <c r="F159" i="32"/>
  <c r="G159" i="32"/>
  <c r="F123" i="32"/>
  <c r="G123" i="32"/>
  <c r="G165" i="32"/>
  <c r="F165" i="32"/>
  <c r="G200" i="32"/>
  <c r="F200" i="32"/>
  <c r="G161" i="32"/>
  <c r="F161" i="32"/>
  <c r="G110" i="32"/>
  <c r="F110" i="32"/>
  <c r="G115" i="32"/>
  <c r="F115" i="32"/>
  <c r="G163" i="32"/>
  <c r="F163" i="32"/>
  <c r="G131" i="32"/>
  <c r="F131" i="32"/>
  <c r="C195" i="32"/>
  <c r="C167" i="32"/>
  <c r="C180" i="32"/>
  <c r="C196" i="32"/>
  <c r="C116" i="32"/>
  <c r="C211" i="32"/>
  <c r="C172" i="32"/>
  <c r="C192" i="32"/>
  <c r="C99" i="32"/>
  <c r="C151" i="32"/>
  <c r="C220" i="32"/>
  <c r="C129" i="32"/>
  <c r="C115" i="32"/>
  <c r="C159" i="32"/>
  <c r="C123" i="32"/>
  <c r="C165" i="32"/>
  <c r="C200" i="32"/>
  <c r="C126" i="32"/>
  <c r="C163" i="32"/>
  <c r="C131" i="32"/>
  <c r="C140" i="32"/>
  <c r="C183" i="32"/>
  <c r="C175" i="32"/>
  <c r="C24" i="32"/>
  <c r="C26" i="32"/>
  <c r="D75" i="26"/>
  <c r="H75" i="26"/>
  <c r="I75" i="26"/>
  <c r="J127" i="26"/>
  <c r="H61" i="26"/>
  <c r="I61" i="26"/>
  <c r="D61" i="26"/>
  <c r="I81" i="26"/>
  <c r="H81" i="26"/>
  <c r="D81" i="26"/>
  <c r="D279" i="26"/>
  <c r="H279" i="26"/>
  <c r="J204" i="26"/>
  <c r="J124" i="26"/>
  <c r="J194" i="26"/>
  <c r="I291" i="26"/>
  <c r="D291" i="26"/>
  <c r="H291" i="26"/>
  <c r="I216" i="26"/>
  <c r="D216" i="26"/>
  <c r="H216" i="26"/>
  <c r="I224" i="26"/>
  <c r="D224" i="26"/>
  <c r="H224" i="26"/>
  <c r="H84" i="26"/>
  <c r="D84" i="26"/>
  <c r="I84" i="26"/>
  <c r="I199" i="26"/>
  <c r="H199" i="26"/>
  <c r="D199" i="26"/>
  <c r="J271" i="26"/>
  <c r="J201" i="26"/>
  <c r="J23" i="26"/>
  <c r="K25" i="26"/>
  <c r="K181" i="26"/>
  <c r="J24" i="26"/>
  <c r="K14" i="26"/>
  <c r="K147" i="26"/>
  <c r="J137" i="26"/>
  <c r="K143" i="26"/>
  <c r="J143" i="26"/>
  <c r="I167" i="26"/>
  <c r="D167" i="26"/>
  <c r="H167" i="26"/>
  <c r="I133" i="26"/>
  <c r="D133" i="26"/>
  <c r="H133" i="26"/>
  <c r="I220" i="26"/>
  <c r="H220" i="26"/>
  <c r="D220" i="26"/>
  <c r="J6" i="26"/>
  <c r="I180" i="26"/>
  <c r="H180" i="26"/>
  <c r="D180" i="26"/>
  <c r="I303" i="26"/>
  <c r="D303" i="26"/>
  <c r="H303" i="26"/>
  <c r="I195" i="26"/>
  <c r="H195" i="26"/>
  <c r="D195" i="26"/>
  <c r="I203" i="26"/>
  <c r="D203" i="26"/>
  <c r="H203" i="26"/>
  <c r="I132" i="26"/>
  <c r="H132" i="26"/>
  <c r="D132" i="26"/>
  <c r="I234" i="26"/>
  <c r="H234" i="26"/>
  <c r="D234" i="26"/>
  <c r="I255" i="26"/>
  <c r="D255" i="26"/>
  <c r="H255" i="26"/>
  <c r="J121" i="26"/>
  <c r="J221" i="26"/>
  <c r="J315" i="26"/>
  <c r="J290" i="26"/>
  <c r="K267" i="26"/>
  <c r="J378" i="26"/>
  <c r="J123" i="26"/>
  <c r="J183" i="26"/>
  <c r="K218" i="26"/>
  <c r="K404" i="26"/>
  <c r="K308" i="26"/>
  <c r="K57" i="26"/>
  <c r="J298" i="26"/>
  <c r="J213" i="26"/>
  <c r="J120" i="26"/>
  <c r="K180" i="26"/>
  <c r="K117" i="26"/>
  <c r="J188" i="26"/>
  <c r="J293" i="26"/>
  <c r="K114" i="26"/>
  <c r="K306" i="26"/>
  <c r="K132" i="26"/>
  <c r="J92" i="26"/>
  <c r="J287" i="26"/>
  <c r="K235" i="26"/>
  <c r="K303" i="26"/>
  <c r="K154" i="26"/>
  <c r="K439" i="26"/>
  <c r="J252" i="26"/>
  <c r="J331" i="26"/>
  <c r="J345" i="26"/>
  <c r="J238" i="26"/>
  <c r="J433" i="26"/>
  <c r="J72" i="26"/>
  <c r="H209" i="26"/>
  <c r="I209" i="26"/>
  <c r="D209" i="26"/>
  <c r="I134" i="26"/>
  <c r="H134" i="26"/>
  <c r="D134" i="26"/>
  <c r="J325" i="26"/>
  <c r="K360" i="26"/>
  <c r="K297" i="26"/>
  <c r="K105" i="26"/>
  <c r="K359" i="26"/>
  <c r="K179" i="26"/>
  <c r="J251" i="26"/>
  <c r="K357" i="26"/>
  <c r="J97" i="26"/>
  <c r="K315" i="26"/>
  <c r="K302" i="26"/>
  <c r="J372" i="26"/>
  <c r="J177" i="26"/>
  <c r="J99" i="26"/>
  <c r="K75" i="26"/>
  <c r="J308" i="26"/>
  <c r="K380" i="26"/>
  <c r="K362" i="26"/>
  <c r="J234" i="26"/>
  <c r="K280" i="26"/>
  <c r="K422" i="26"/>
  <c r="K260" i="26"/>
  <c r="J390" i="26"/>
  <c r="K290" i="26"/>
  <c r="K141" i="26"/>
  <c r="K430" i="26"/>
  <c r="K288" i="26"/>
  <c r="J74" i="26"/>
  <c r="J171" i="26"/>
  <c r="K445" i="26"/>
  <c r="K299" i="26"/>
  <c r="K193" i="26"/>
  <c r="J107" i="26"/>
  <c r="J75" i="26"/>
  <c r="J95" i="26"/>
  <c r="H212" i="26"/>
  <c r="D212" i="26"/>
  <c r="I212" i="26"/>
  <c r="K139" i="26"/>
  <c r="J255" i="26"/>
  <c r="K100" i="26"/>
  <c r="J146" i="26"/>
  <c r="J205" i="26"/>
  <c r="J336" i="26"/>
  <c r="J342" i="26"/>
  <c r="K377" i="26"/>
  <c r="K289" i="26"/>
  <c r="K243" i="26"/>
  <c r="J313" i="26"/>
  <c r="K342" i="26"/>
  <c r="J222" i="26"/>
  <c r="J144" i="26"/>
  <c r="K81" i="26"/>
  <c r="J138" i="26"/>
  <c r="J199" i="26"/>
  <c r="J77" i="26"/>
  <c r="J359" i="26"/>
  <c r="K375" i="26"/>
  <c r="K310" i="26"/>
  <c r="K419" i="26"/>
  <c r="J197" i="26"/>
  <c r="K202" i="26"/>
  <c r="J78" i="26"/>
  <c r="K338" i="26"/>
  <c r="J227" i="26"/>
  <c r="K130" i="26"/>
  <c r="J392" i="26"/>
  <c r="K321" i="26"/>
  <c r="J133" i="26"/>
  <c r="K176" i="26"/>
  <c r="J346" i="26"/>
  <c r="K185" i="26"/>
  <c r="K259" i="26"/>
  <c r="J297" i="26"/>
  <c r="K366" i="26"/>
  <c r="J302" i="26"/>
  <c r="K244" i="26"/>
  <c r="K282" i="26"/>
  <c r="K170" i="26"/>
  <c r="J420" i="26"/>
  <c r="J191" i="26"/>
  <c r="K103" i="26"/>
  <c r="K428" i="26"/>
  <c r="K283" i="26"/>
  <c r="J200" i="26"/>
  <c r="J243" i="26"/>
  <c r="J305" i="26"/>
  <c r="K354" i="26"/>
  <c r="J161" i="26"/>
  <c r="J344" i="26"/>
  <c r="J270" i="26"/>
  <c r="K131" i="26"/>
  <c r="J407" i="26"/>
  <c r="K326" i="26"/>
  <c r="J159" i="26"/>
  <c r="J216" i="26"/>
  <c r="K256" i="26"/>
  <c r="J105" i="26"/>
  <c r="J172" i="26"/>
  <c r="K113" i="26"/>
  <c r="K393" i="26"/>
  <c r="J262" i="26"/>
  <c r="K93" i="26"/>
  <c r="J207" i="26"/>
  <c r="K6" i="26"/>
  <c r="K133" i="26"/>
  <c r="J352" i="26"/>
  <c r="K230" i="26"/>
  <c r="K367" i="26"/>
  <c r="I130" i="26"/>
  <c r="H130" i="26"/>
  <c r="D130" i="26"/>
  <c r="I311" i="26"/>
  <c r="D311" i="26"/>
  <c r="H311" i="26"/>
  <c r="J84" i="26"/>
  <c r="J369" i="26"/>
  <c r="K434" i="26"/>
  <c r="K266" i="26"/>
  <c r="J397" i="26"/>
  <c r="J116" i="26"/>
  <c r="K184" i="26"/>
  <c r="K192" i="26"/>
  <c r="K250" i="26"/>
  <c r="J424" i="26"/>
  <c r="K421" i="26"/>
  <c r="K169" i="26"/>
  <c r="J363" i="26"/>
  <c r="K423" i="26"/>
  <c r="K437" i="26"/>
  <c r="K89" i="26"/>
  <c r="K384" i="26"/>
  <c r="J114" i="26"/>
  <c r="K339" i="26"/>
  <c r="J323" i="26"/>
  <c r="K247" i="26"/>
  <c r="J330" i="26"/>
  <c r="K79" i="26"/>
  <c r="K392" i="26"/>
  <c r="K102" i="26"/>
  <c r="K87" i="26"/>
  <c r="J104" i="26"/>
  <c r="K416" i="26"/>
  <c r="J93" i="26"/>
  <c r="K440" i="26"/>
  <c r="J157" i="26"/>
  <c r="K387" i="26"/>
  <c r="J444" i="26"/>
  <c r="I260" i="26"/>
  <c r="D260" i="26"/>
  <c r="H260" i="26"/>
  <c r="I202" i="26"/>
  <c r="H202" i="26"/>
  <c r="D202" i="26"/>
  <c r="I277" i="26"/>
  <c r="D277" i="26"/>
  <c r="H277" i="26"/>
  <c r="K138" i="26"/>
  <c r="K222" i="26"/>
  <c r="K348" i="26"/>
  <c r="K441" i="26"/>
  <c r="J277" i="26"/>
  <c r="J140" i="26"/>
  <c r="J154" i="26"/>
  <c r="J263" i="26"/>
  <c r="K254" i="26"/>
  <c r="J296" i="26"/>
  <c r="J322" i="26"/>
  <c r="K358" i="26"/>
  <c r="K351" i="26"/>
  <c r="J257" i="26"/>
  <c r="K345" i="26"/>
  <c r="J404" i="26"/>
  <c r="J260" i="26"/>
  <c r="J41" i="26"/>
  <c r="K446" i="26"/>
  <c r="J274" i="26"/>
  <c r="J122" i="26"/>
  <c r="J256" i="26"/>
  <c r="J316" i="26"/>
  <c r="K70" i="26"/>
  <c r="K92" i="26"/>
  <c r="J286" i="26"/>
  <c r="J231" i="26"/>
  <c r="J425" i="26"/>
  <c r="J384" i="26"/>
  <c r="K320" i="26"/>
  <c r="J294" i="26"/>
  <c r="J57" i="26"/>
  <c r="K372" i="26"/>
  <c r="J396" i="26"/>
  <c r="J102" i="26"/>
  <c r="J307" i="26"/>
  <c r="J400" i="26"/>
  <c r="K167" i="26"/>
  <c r="K255" i="26"/>
  <c r="I261" i="26"/>
  <c r="H261" i="26"/>
  <c r="D261" i="26"/>
  <c r="I68" i="26"/>
  <c r="H68" i="26"/>
  <c r="D68" i="26"/>
  <c r="K333" i="26"/>
  <c r="J311" i="26"/>
  <c r="J373" i="26"/>
  <c r="K157" i="26"/>
  <c r="J240" i="26"/>
  <c r="K232" i="26"/>
  <c r="J147" i="26"/>
  <c r="J267" i="26"/>
  <c r="K206" i="26"/>
  <c r="J351" i="26"/>
  <c r="J125" i="26"/>
  <c r="K178" i="26"/>
  <c r="J167" i="26"/>
  <c r="J259" i="26"/>
  <c r="K402" i="26"/>
  <c r="J374" i="26"/>
  <c r="J432" i="26"/>
  <c r="K316" i="26"/>
  <c r="K142" i="26"/>
  <c r="J265" i="26"/>
  <c r="K78" i="26"/>
  <c r="K390" i="26"/>
  <c r="J312" i="26"/>
  <c r="J136" i="26"/>
  <c r="J165" i="26"/>
  <c r="J254" i="26"/>
  <c r="K251" i="26"/>
  <c r="K313" i="26"/>
  <c r="K444" i="26"/>
  <c r="K278" i="26"/>
  <c r="K153" i="26"/>
  <c r="K378" i="26"/>
  <c r="K253" i="26"/>
  <c r="K205" i="26"/>
  <c r="J300" i="26"/>
  <c r="J180" i="26"/>
  <c r="K369" i="26"/>
  <c r="K443" i="26"/>
  <c r="K74" i="26"/>
  <c r="J166" i="26"/>
  <c r="J273" i="26"/>
  <c r="K442" i="26"/>
  <c r="K269" i="26"/>
  <c r="J348" i="26"/>
  <c r="J148" i="26"/>
  <c r="K398" i="26"/>
  <c r="J361" i="26"/>
  <c r="K413" i="26"/>
  <c r="K298" i="26"/>
  <c r="J395" i="26"/>
  <c r="J108" i="26"/>
  <c r="K144" i="26"/>
  <c r="J229" i="26"/>
  <c r="K95" i="26"/>
  <c r="J192" i="26"/>
  <c r="J89" i="26"/>
  <c r="K293" i="26"/>
  <c r="J426" i="26"/>
  <c r="K356" i="26"/>
  <c r="J149" i="26"/>
  <c r="K246" i="26"/>
  <c r="K122" i="26"/>
  <c r="J176" i="26"/>
  <c r="J126" i="26"/>
  <c r="J318" i="26"/>
  <c r="J429" i="26"/>
  <c r="J103" i="26"/>
  <c r="J353" i="26"/>
  <c r="K148" i="26"/>
  <c r="K335" i="26"/>
  <c r="J168" i="26"/>
  <c r="K270" i="26"/>
  <c r="J334" i="26"/>
  <c r="K420" i="26"/>
  <c r="J164" i="26"/>
  <c r="J250" i="26"/>
  <c r="K213" i="26"/>
  <c r="J141" i="26"/>
  <c r="K175" i="26"/>
  <c r="J339" i="26"/>
  <c r="J117" i="26"/>
  <c r="K304" i="26"/>
  <c r="J70" i="26"/>
  <c r="K8" i="26"/>
  <c r="K328" i="26"/>
  <c r="J170" i="26"/>
  <c r="J80" i="26"/>
  <c r="K363" i="26"/>
  <c r="J299" i="26"/>
  <c r="J442" i="26"/>
  <c r="K331" i="26"/>
  <c r="J269" i="26"/>
  <c r="J242" i="26"/>
  <c r="K322" i="26"/>
  <c r="J223" i="26"/>
  <c r="J419" i="26"/>
  <c r="J110" i="26"/>
  <c r="K84" i="26"/>
  <c r="K228" i="26"/>
  <c r="J285" i="26"/>
  <c r="J175" i="26"/>
  <c r="J434" i="26"/>
  <c r="J356" i="26"/>
  <c r="K198" i="26"/>
  <c r="K191" i="26"/>
  <c r="J8" i="26"/>
  <c r="J178" i="26"/>
  <c r="J403" i="26"/>
  <c r="J156" i="26"/>
  <c r="J76" i="26"/>
  <c r="J355" i="26"/>
  <c r="K121" i="26"/>
  <c r="K226" i="26"/>
  <c r="J399" i="26"/>
  <c r="K98" i="26"/>
  <c r="K168" i="26"/>
  <c r="J239" i="26"/>
  <c r="K424" i="26"/>
  <c r="K225" i="26"/>
  <c r="K164" i="26"/>
  <c r="J217" i="26"/>
  <c r="K330" i="26"/>
  <c r="K257" i="26"/>
  <c r="J151" i="26"/>
  <c r="K237" i="26"/>
  <c r="K344" i="26"/>
  <c r="K166" i="26"/>
  <c r="K182" i="26"/>
  <c r="K123" i="26"/>
  <c r="K265" i="26"/>
  <c r="K140" i="26"/>
  <c r="J232" i="26"/>
  <c r="K323" i="26"/>
  <c r="K127" i="26"/>
  <c r="J337" i="26"/>
  <c r="K361" i="26"/>
  <c r="K115" i="26"/>
  <c r="J91" i="26"/>
  <c r="K188" i="26"/>
  <c r="K341" i="26"/>
  <c r="K373" i="26"/>
  <c r="J436" i="26"/>
  <c r="K261" i="26"/>
  <c r="J377" i="26"/>
  <c r="K224" i="26"/>
  <c r="K383" i="26"/>
  <c r="J401" i="26"/>
  <c r="K145" i="26"/>
  <c r="K240" i="26"/>
  <c r="K155" i="26"/>
  <c r="K196" i="26"/>
  <c r="J335" i="26"/>
  <c r="K214" i="26"/>
  <c r="K128" i="26"/>
  <c r="J82" i="26"/>
  <c r="K417" i="26"/>
  <c r="K187" i="26"/>
  <c r="K277" i="26"/>
  <c r="J289" i="26"/>
  <c r="K334" i="26"/>
  <c r="K352" i="26"/>
  <c r="K396" i="26"/>
  <c r="J437" i="26"/>
  <c r="K72" i="26"/>
  <c r="K229" i="26"/>
  <c r="J98" i="26"/>
  <c r="J314" i="26"/>
  <c r="J381" i="26"/>
  <c r="J275" i="26"/>
  <c r="K165" i="26"/>
  <c r="K327" i="26"/>
  <c r="J310" i="26"/>
  <c r="J427" i="26"/>
  <c r="J364" i="26"/>
  <c r="K220" i="26"/>
  <c r="K82" i="26"/>
  <c r="K99" i="26"/>
  <c r="J202" i="26"/>
  <c r="K429" i="26"/>
  <c r="J367" i="26"/>
  <c r="J237" i="26"/>
  <c r="J179" i="26"/>
  <c r="K111" i="26"/>
  <c r="K207" i="26"/>
  <c r="J246" i="26"/>
  <c r="J446" i="26"/>
  <c r="K173" i="26"/>
  <c r="K24" i="26"/>
  <c r="K385" i="26"/>
  <c r="K90" i="26"/>
  <c r="J385" i="26"/>
  <c r="K238" i="26"/>
  <c r="J435" i="26"/>
  <c r="K248" i="26"/>
  <c r="K152" i="26"/>
  <c r="J85" i="26"/>
  <c r="J129" i="26"/>
  <c r="J195" i="26"/>
  <c r="K405" i="26"/>
  <c r="J402" i="26"/>
  <c r="J360" i="26"/>
  <c r="J445" i="26"/>
  <c r="K241" i="26"/>
  <c r="K112" i="26"/>
  <c r="J135" i="26"/>
  <c r="K158" i="26"/>
  <c r="J248" i="26"/>
  <c r="K381" i="26"/>
  <c r="J408" i="26"/>
  <c r="J158" i="26"/>
  <c r="K287" i="26"/>
  <c r="K317" i="26"/>
  <c r="J375" i="26"/>
  <c r="K156" i="26"/>
  <c r="K159" i="26"/>
  <c r="J115" i="26"/>
  <c r="J218" i="26"/>
  <c r="J109" i="26"/>
  <c r="K249" i="26"/>
  <c r="K314" i="26"/>
  <c r="K324" i="26"/>
  <c r="J388" i="26"/>
  <c r="K94" i="26"/>
  <c r="K86" i="26"/>
  <c r="J25" i="26"/>
  <c r="K236" i="26"/>
  <c r="K239" i="26"/>
  <c r="K332" i="26"/>
  <c r="J431" i="26"/>
  <c r="K438" i="26"/>
  <c r="K300" i="26"/>
  <c r="K399" i="26"/>
  <c r="J421" i="26"/>
  <c r="J131" i="26"/>
  <c r="J283" i="26"/>
  <c r="K151" i="26"/>
  <c r="K386" i="26"/>
  <c r="J193" i="26"/>
  <c r="K382" i="26"/>
  <c r="J215" i="26"/>
  <c r="J132" i="26"/>
  <c r="K110" i="26"/>
  <c r="K281" i="26"/>
  <c r="K435" i="26"/>
  <c r="J182" i="26"/>
  <c r="J389" i="26"/>
  <c r="J198" i="26"/>
  <c r="J288" i="26"/>
  <c r="K394" i="26"/>
  <c r="J387" i="26"/>
  <c r="J208" i="26"/>
  <c r="J321" i="26"/>
  <c r="K279" i="26"/>
  <c r="K337" i="26"/>
  <c r="J414" i="26"/>
  <c r="K346" i="26"/>
  <c r="J96" i="26"/>
  <c r="J90" i="26"/>
  <c r="K391" i="26"/>
  <c r="K135" i="26"/>
  <c r="J203" i="26"/>
  <c r="K436" i="26"/>
  <c r="K10" i="26"/>
  <c r="K104" i="26"/>
  <c r="J163" i="26"/>
  <c r="J354" i="26"/>
  <c r="K209" i="26"/>
  <c r="K88" i="26"/>
  <c r="J19" i="26"/>
  <c r="K125" i="26"/>
  <c r="K433" i="26"/>
  <c r="J357" i="26"/>
  <c r="K204" i="26"/>
  <c r="J5" i="26"/>
  <c r="J417" i="26"/>
  <c r="J212" i="26"/>
  <c r="K126" i="26"/>
  <c r="K340" i="26"/>
  <c r="K325" i="26"/>
  <c r="J276" i="26"/>
  <c r="K189" i="26"/>
  <c r="J411" i="26"/>
  <c r="K108" i="26"/>
  <c r="K364" i="26"/>
  <c r="J86" i="26"/>
  <c r="J393" i="26"/>
  <c r="K407" i="26"/>
  <c r="J380" i="26"/>
  <c r="K91" i="26"/>
  <c r="J130" i="26"/>
  <c r="J264" i="26"/>
  <c r="J422" i="26"/>
  <c r="K252" i="26"/>
  <c r="J247" i="26"/>
  <c r="J214" i="26"/>
  <c r="J181" i="26"/>
  <c r="J376" i="26"/>
  <c r="K73" i="26"/>
  <c r="J382" i="26"/>
  <c r="K120" i="26"/>
  <c r="J430" i="26"/>
  <c r="J235" i="26"/>
  <c r="K150" i="26"/>
  <c r="K97" i="26"/>
  <c r="K149" i="26"/>
  <c r="J253" i="26"/>
  <c r="K215" i="26"/>
  <c r="K355" i="26"/>
  <c r="J228" i="26"/>
  <c r="J174" i="26"/>
  <c r="K296" i="26"/>
  <c r="J371" i="26"/>
  <c r="J112" i="26"/>
  <c r="J71" i="26"/>
  <c r="J87" i="26"/>
  <c r="K397" i="26"/>
  <c r="J258" i="26"/>
  <c r="J326" i="26"/>
  <c r="J88" i="26"/>
  <c r="J173" i="26"/>
  <c r="K107" i="26"/>
  <c r="J83" i="26"/>
  <c r="K171" i="26"/>
  <c r="J211" i="26"/>
  <c r="K426" i="26"/>
  <c r="J301" i="26"/>
  <c r="K212" i="26"/>
  <c r="J428" i="26"/>
  <c r="K174" i="26"/>
  <c r="K190" i="26"/>
  <c r="J409" i="26"/>
  <c r="K291" i="26"/>
  <c r="K177" i="26"/>
  <c r="K183" i="26"/>
  <c r="K347" i="26"/>
  <c r="J292" i="26"/>
  <c r="K216" i="26"/>
  <c r="J266" i="26"/>
  <c r="K124" i="26"/>
  <c r="K129" i="26"/>
  <c r="K401" i="26"/>
  <c r="K376" i="26"/>
  <c r="K137" i="26"/>
  <c r="J416" i="26"/>
  <c r="K197" i="26"/>
  <c r="K172" i="26"/>
  <c r="K431" i="26"/>
  <c r="K271" i="26"/>
  <c r="K353" i="26"/>
  <c r="J209" i="26"/>
  <c r="J272" i="26"/>
  <c r="J303" i="26"/>
  <c r="J206" i="26"/>
  <c r="K208" i="26"/>
  <c r="J349" i="26"/>
  <c r="K418" i="26"/>
  <c r="J190" i="26"/>
  <c r="J278" i="26"/>
  <c r="J79" i="26"/>
  <c r="J338" i="26"/>
  <c r="J282" i="26"/>
  <c r="K395" i="26"/>
  <c r="K134" i="26"/>
  <c r="J145" i="26"/>
  <c r="J410" i="26"/>
  <c r="K160" i="26"/>
  <c r="K312" i="26"/>
  <c r="J304" i="26"/>
  <c r="K119" i="26"/>
  <c r="K106" i="26"/>
  <c r="J169" i="26"/>
  <c r="J362" i="26"/>
  <c r="K388" i="26"/>
  <c r="K258" i="26"/>
  <c r="K286" i="26"/>
  <c r="J413" i="26"/>
  <c r="K389" i="26"/>
  <c r="J370" i="26"/>
  <c r="J328" i="26"/>
  <c r="J317" i="26"/>
  <c r="J160" i="26"/>
  <c r="K231" i="26"/>
  <c r="J14" i="26"/>
  <c r="K374" i="26"/>
  <c r="J441" i="26"/>
  <c r="K162" i="26"/>
  <c r="K195" i="26"/>
  <c r="K292" i="26"/>
  <c r="K307" i="26"/>
  <c r="J347" i="26"/>
  <c r="K403" i="26"/>
  <c r="J365" i="26"/>
  <c r="K242" i="26"/>
  <c r="J279" i="26"/>
  <c r="K101" i="26"/>
  <c r="J210" i="26"/>
  <c r="J249" i="26"/>
  <c r="K318" i="26"/>
  <c r="K336" i="26"/>
  <c r="J340" i="26"/>
  <c r="K77" i="26"/>
  <c r="J219" i="26"/>
  <c r="K19" i="26"/>
  <c r="K223" i="26"/>
  <c r="K410" i="26"/>
  <c r="K233" i="26"/>
  <c r="K146" i="26"/>
  <c r="K210" i="26"/>
  <c r="J366" i="26"/>
  <c r="J119" i="26"/>
  <c r="J398" i="26"/>
  <c r="J350" i="26"/>
  <c r="J241" i="26"/>
  <c r="J139" i="26"/>
  <c r="K319" i="26"/>
  <c r="J306" i="26"/>
  <c r="J439" i="26"/>
  <c r="J332" i="26"/>
  <c r="J261" i="26"/>
  <c r="K273" i="26"/>
  <c r="J162" i="26"/>
  <c r="K264" i="26"/>
  <c r="K285" i="26"/>
  <c r="J319" i="26"/>
  <c r="J111" i="26"/>
  <c r="J196" i="26"/>
  <c r="J280" i="26"/>
  <c r="K425" i="26"/>
  <c r="J418" i="26"/>
  <c r="J309" i="26"/>
  <c r="J100" i="26"/>
  <c r="J94" i="26"/>
  <c r="J383" i="26"/>
  <c r="K329" i="26"/>
  <c r="J358" i="26"/>
  <c r="K412" i="26"/>
  <c r="K276" i="26"/>
  <c r="J184" i="26"/>
  <c r="J150" i="26"/>
  <c r="K274" i="26"/>
  <c r="J291" i="26"/>
  <c r="K400" i="26"/>
  <c r="J341" i="26"/>
  <c r="K294" i="26"/>
  <c r="K350" i="26"/>
  <c r="J386" i="26"/>
  <c r="J423" i="26"/>
  <c r="K371" i="26"/>
  <c r="K23" i="26"/>
  <c r="J73" i="26"/>
  <c r="J225" i="26"/>
  <c r="J230" i="26"/>
  <c r="J226" i="26"/>
  <c r="J81" i="26"/>
  <c r="K211" i="26"/>
  <c r="K349" i="26"/>
  <c r="K432" i="26"/>
  <c r="J405" i="26"/>
  <c r="K76" i="26"/>
  <c r="K71" i="26"/>
  <c r="K305" i="26"/>
  <c r="K370" i="26"/>
  <c r="J406" i="26"/>
  <c r="J443" i="26"/>
  <c r="J324" i="26"/>
  <c r="J236" i="26"/>
  <c r="J233" i="26"/>
  <c r="K80" i="26"/>
  <c r="K272" i="26"/>
  <c r="K217" i="26"/>
  <c r="I270" i="26"/>
  <c r="H270" i="26"/>
  <c r="D270" i="26"/>
  <c r="I300" i="26"/>
  <c r="D300" i="26"/>
  <c r="H300" i="26"/>
  <c r="I225" i="26"/>
  <c r="D225" i="26"/>
  <c r="H225" i="26"/>
  <c r="H230" i="26"/>
  <c r="D230" i="26"/>
  <c r="I230" i="26"/>
  <c r="I245" i="26"/>
  <c r="H245" i="26"/>
  <c r="D245" i="26"/>
  <c r="I189" i="26"/>
  <c r="H189" i="26"/>
  <c r="D189" i="26"/>
  <c r="I289" i="26"/>
  <c r="H289" i="26"/>
  <c r="D289" i="26"/>
  <c r="D145" i="26"/>
  <c r="I145" i="26"/>
  <c r="H145" i="26"/>
  <c r="J128" i="26"/>
  <c r="K118" i="26"/>
  <c r="J187" i="26"/>
  <c r="J220" i="26"/>
  <c r="J379" i="26"/>
  <c r="K415" i="26"/>
  <c r="K295" i="26"/>
  <c r="K85" i="26"/>
  <c r="J155" i="26"/>
  <c r="J415" i="26"/>
  <c r="J284" i="26"/>
  <c r="J224" i="26"/>
  <c r="K227" i="26"/>
  <c r="K96" i="26"/>
  <c r="J268" i="26"/>
  <c r="K109" i="26"/>
  <c r="J329" i="26"/>
  <c r="J295" i="26"/>
  <c r="K414" i="26"/>
  <c r="K284" i="26"/>
  <c r="J440" i="26"/>
  <c r="K163" i="26"/>
  <c r="K275" i="26"/>
  <c r="J186" i="26"/>
  <c r="K411" i="26"/>
  <c r="K221" i="26"/>
  <c r="J113" i="26"/>
  <c r="K194" i="26"/>
  <c r="K343" i="26"/>
  <c r="K186" i="26"/>
  <c r="K406" i="26"/>
  <c r="J185" i="26"/>
  <c r="J333" i="26"/>
  <c r="J343" i="26"/>
  <c r="K301" i="26"/>
  <c r="K116" i="26"/>
  <c r="K161" i="26"/>
  <c r="K234" i="26"/>
  <c r="J101" i="26"/>
  <c r="K379" i="26"/>
  <c r="K427" i="26"/>
  <c r="K83" i="26"/>
  <c r="K263" i="26"/>
  <c r="K219" i="26"/>
  <c r="J368" i="26"/>
  <c r="K409" i="26"/>
  <c r="J10" i="26"/>
  <c r="K368" i="26"/>
  <c r="K41" i="26"/>
  <c r="K262" i="26"/>
  <c r="J189" i="26"/>
  <c r="J327" i="26"/>
  <c r="J281" i="26"/>
  <c r="J152" i="26"/>
  <c r="J412" i="26"/>
  <c r="K309" i="26"/>
  <c r="J106" i="26"/>
  <c r="J391" i="26"/>
  <c r="J438" i="26"/>
  <c r="J142" i="26"/>
  <c r="J134" i="26"/>
  <c r="K408" i="26"/>
  <c r="K203" i="26"/>
  <c r="K365" i="26"/>
  <c r="K5" i="26"/>
  <c r="K268" i="26"/>
  <c r="K311" i="26"/>
  <c r="J394" i="26"/>
  <c r="J244" i="26"/>
  <c r="J320" i="26"/>
  <c r="J118" i="26"/>
</calcChain>
</file>

<file path=xl/sharedStrings.xml><?xml version="1.0" encoding="utf-8"?>
<sst xmlns="http://schemas.openxmlformats.org/spreadsheetml/2006/main" count="2752" uniqueCount="507">
  <si>
    <t>Utmattningssyndrom</t>
  </si>
  <si>
    <t>ICD10SE</t>
  </si>
  <si>
    <t>Diagnostext för koden</t>
  </si>
  <si>
    <t>F43.8A</t>
  </si>
  <si>
    <t>Depressiv episod</t>
  </si>
  <si>
    <t>F43</t>
  </si>
  <si>
    <t>Anpassningsstörningar och reaktion på svår stress</t>
  </si>
  <si>
    <t>F43.8</t>
  </si>
  <si>
    <t>Andra specificerade reaktioner på svår stress</t>
  </si>
  <si>
    <t>F43.9</t>
  </si>
  <si>
    <t>Reaktion på svår stress, ospecificerad</t>
  </si>
  <si>
    <t>F41</t>
  </si>
  <si>
    <t>Andra ångestsyndrom</t>
  </si>
  <si>
    <t>F32</t>
  </si>
  <si>
    <t>F33</t>
  </si>
  <si>
    <t>Recidiverande depression</t>
  </si>
  <si>
    <t>F31</t>
  </si>
  <si>
    <t>Bipolär sjukdom</t>
  </si>
  <si>
    <t>M75</t>
  </si>
  <si>
    <t>Sjukdomstillstånd i skulderled</t>
  </si>
  <si>
    <t>M54</t>
  </si>
  <si>
    <t>Ryggvärk</t>
  </si>
  <si>
    <t>M54.2</t>
  </si>
  <si>
    <t>Cervikalgi</t>
  </si>
  <si>
    <t>M54.5</t>
  </si>
  <si>
    <t>Lumbago</t>
  </si>
  <si>
    <t>M16</t>
  </si>
  <si>
    <t>Höftledsartros</t>
  </si>
  <si>
    <t>M17</t>
  </si>
  <si>
    <t>Knäartros</t>
  </si>
  <si>
    <t>M19</t>
  </si>
  <si>
    <t>Andra artroser</t>
  </si>
  <si>
    <t>G56</t>
  </si>
  <si>
    <t>S52</t>
  </si>
  <si>
    <t>Fraktur på underarm</t>
  </si>
  <si>
    <t>S62</t>
  </si>
  <si>
    <t>Fraktur på handled och hand</t>
  </si>
  <si>
    <t>S82</t>
  </si>
  <si>
    <t>Fraktur på underben inklusive fotled</t>
  </si>
  <si>
    <t>M79</t>
  </si>
  <si>
    <t>M79.1</t>
  </si>
  <si>
    <t>Myalgi</t>
  </si>
  <si>
    <t>M79.7</t>
  </si>
  <si>
    <t>Fibromyalgi</t>
  </si>
  <si>
    <t>M77</t>
  </si>
  <si>
    <t>M23</t>
  </si>
  <si>
    <t>M53</t>
  </si>
  <si>
    <t xml:space="preserve">M54.2 </t>
  </si>
  <si>
    <t xml:space="preserve">M54.5 </t>
  </si>
  <si>
    <t>OBS</t>
  </si>
  <si>
    <t>REK</t>
  </si>
  <si>
    <t>Andra sjukliga förändringar i knäled</t>
  </si>
  <si>
    <t>Kategori</t>
  </si>
  <si>
    <t>Diagnostext</t>
  </si>
  <si>
    <t>M54.4</t>
  </si>
  <si>
    <t>Lumbago med ischias</t>
  </si>
  <si>
    <t>M51</t>
  </si>
  <si>
    <t>Andra sjukdomar i mellankotskivorna</t>
  </si>
  <si>
    <t>Andra ryggsjukdomar som ej klassificeras annorstädes</t>
  </si>
  <si>
    <t>Mononeuropati (sjukdom i en enda perifer nerv) i övre extremitet</t>
  </si>
  <si>
    <t>S83</t>
  </si>
  <si>
    <t>Luxation och distorsion i knäets leder och ligament</t>
  </si>
  <si>
    <t>I63</t>
  </si>
  <si>
    <t>Cerebral infarkt</t>
  </si>
  <si>
    <t>Andra entesopatier (sjukdomar i perifera ligament- och muskelfästen)</t>
  </si>
  <si>
    <t>R</t>
  </si>
  <si>
    <t>F</t>
  </si>
  <si>
    <t>M</t>
  </si>
  <si>
    <t>S</t>
  </si>
  <si>
    <t>G</t>
  </si>
  <si>
    <t>I</t>
  </si>
  <si>
    <t>PRIO 1</t>
  </si>
  <si>
    <t>Källa 1</t>
  </si>
  <si>
    <t>Sjukdomskänsla och trötthet</t>
  </si>
  <si>
    <t>R53</t>
  </si>
  <si>
    <t>Smärta och värk som ej klassificeras annorstädes</t>
  </si>
  <si>
    <t>R52</t>
  </si>
  <si>
    <t>Andra sjukdomstillstånd i mjukvävnader som ej klassificeras annorstädes</t>
  </si>
  <si>
    <t>ID</t>
  </si>
  <si>
    <t>Rekommendation</t>
  </si>
  <si>
    <t>Kronologiskt</t>
  </si>
  <si>
    <t>Diagnosgrupp</t>
  </si>
  <si>
    <r>
      <rPr>
        <b/>
        <sz val="16"/>
        <color theme="1"/>
        <rFont val="Calibri"/>
        <family val="2"/>
        <scheme val="minor"/>
      </rPr>
      <t xml:space="preserve">Lista över pilotdiagnoser: </t>
    </r>
    <r>
      <rPr>
        <sz val="11"/>
        <color rgb="FF000000"/>
        <rFont val="Calibri"/>
        <family val="2"/>
      </rPr>
      <t xml:space="preserve">För vissa diagnoskoder visar det sig att majoriteten patienter egentligen har diagnostiserats med en underställd diagnoskod, men vi har valt att behålla den överordnade diagnosen. Ett exempel är G56 där rekommendationerna framför allt gäller underdiagnosen Karpaltunnelsyndrom (G56.0), eftersom data antyder att det är just denna diagnosgrupp som kan kopplas till de höga sjukskrivningstalen. Detsamma gäller för M53 (nacksmärta), M77 (muskelfästen) och S62 (fraktur i handled och hand).
I andra fall har resultatet från informationsinsamlingen visat tydliga skillnader mellan underställda diagnoskoder och experter har intygat att det är relevant att särskilja dessa från varandra och från den överordnade diagnosen. Då har både den överordnade diagnosen och de underordnade behållits, t.ex. F43 (stress), M54 (ryggvärk) och M79 (mjukvävnader).
</t>
    </r>
  </si>
  <si>
    <t>ICD10</t>
  </si>
  <si>
    <t>Titel källa 1</t>
  </si>
  <si>
    <t>Länk 1</t>
  </si>
  <si>
    <t>Titel2</t>
  </si>
  <si>
    <t>Källa2</t>
  </si>
  <si>
    <t>Länk2</t>
  </si>
  <si>
    <t>Titel3</t>
  </si>
  <si>
    <t>Källa3</t>
  </si>
  <si>
    <t>Länk3</t>
  </si>
  <si>
    <t>Titel4</t>
  </si>
  <si>
    <t>Källa4</t>
  </si>
  <si>
    <t>Länk4</t>
  </si>
  <si>
    <t>Tabellen går att filtrera! (dvs. titta på en diagnso i taget) Sök upp respektive rekommendation via ID (kolumn 3)</t>
  </si>
  <si>
    <t>Diagnoskoder kopplade till rekommendationer (ID), samt kategori och prioritering</t>
  </si>
  <si>
    <t>Överväga bakomliggande sjukdomar och personlighetsstörning</t>
  </si>
  <si>
    <t>Utreda samsjuklighet inklusive alkohol- och droganamnes</t>
  </si>
  <si>
    <t>Personer med dolda funktionsnedsättningar kan uppleva sin position i arbetslivet som både utsatt och osäker</t>
  </si>
  <si>
    <t>Arbeten som medför förhöjd stressnivå, oregelbunden livsföring och som stör normal dygnsrytm är olämpliga</t>
  </si>
  <si>
    <t>Sjukdomar i hjärnas kärl</t>
  </si>
  <si>
    <t>Frakturer och ledskador</t>
  </si>
  <si>
    <t>Allmänna symptom och sjukdomstecken</t>
  </si>
  <si>
    <t>Artros och andra ledsjukdomar</t>
  </si>
  <si>
    <t>Fortsättning Sjukdomar i muskuloskeletala systemet och nerver</t>
  </si>
  <si>
    <t>Sjukdomar i muskuloskeletala systemet och nerver</t>
  </si>
  <si>
    <t>Psykiska sjukdomar och syndrom</t>
  </si>
  <si>
    <t>Lista över de 30 diagnoskoder som ingår i piloten, inklusive förtydligande gällande vissa diagnoskoder.*</t>
  </si>
  <si>
    <t>Prevalence</t>
  </si>
  <si>
    <t>Stöd för Rätt Sjukskrivning: diagnoser 2019</t>
  </si>
  <si>
    <t>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t>
  </si>
  <si>
    <t>F43.0</t>
  </si>
  <si>
    <t>Akut stressreaktion</t>
  </si>
  <si>
    <t>F43.1</t>
  </si>
  <si>
    <t>F43.2</t>
  </si>
  <si>
    <t>Posttraumatiskt stressyndrom</t>
  </si>
  <si>
    <t>Anpassningsstörning (livskris, sorgreaktion)</t>
  </si>
  <si>
    <t>M75.4</t>
  </si>
  <si>
    <t>Impingementsyndrom i axelled</t>
  </si>
  <si>
    <t>Personer med bipolär sjukdom skall ha regelbunden kontakt och behandlas inom specialistvården.</t>
  </si>
  <si>
    <t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t>
  </si>
  <si>
    <t>Vid bipolär sjukdom är det mycket viktigt med regelbunden livsföring. Vid arbeten med hög stressnivå och nattarbete bör arbetsbyte diskuteras.</t>
  </si>
  <si>
    <t>På grund av ökad sårbarhet i privatliv och arbete kan personer med bipolär sjukdom ha svårare än andra personer att behålla en anställning.</t>
  </si>
  <si>
    <t>Beakta barns behov av information, råd och stöd, enligt barnperspektivet.</t>
  </si>
  <si>
    <t>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t>
  </si>
  <si>
    <t>Diskutera eventuellt behov av samverkan med socialtjänsten eller andra myndigheter och aktörer för att stabilisera livssituationen</t>
  </si>
  <si>
    <t xml:space="preserve">Utöver vård och behandling kan personer med bipolär sjukdom behöva ytterligare insatser så att deras livssituation kan stabiliseras. </t>
  </si>
  <si>
    <t>Patient- och anhörigutbildning ,via specialistmottagning</t>
  </si>
  <si>
    <t xml:space="preserve">Alla patienter med bipolär sjukdom bör erbjudas grundläggande psykoedukation (PPI) med anhörigmedverkan innehållande kunskap om sjukdomen, vad man behöver för att må så bra som möjligt, hur man undviker återfall samt en krisplan vid eventuell försämring. </t>
  </si>
  <si>
    <t xml:space="preserve">Rehabkoordinering och plan för återgång i arbete, via rehabiliteringskoordinator eller vårdsamordnare </t>
  </si>
  <si>
    <t xml:space="preserve">Rehabkoordinator bör kontaktas i ett tidigt skede vid risk för långvarig sjukskrivning. </t>
  </si>
  <si>
    <t>Arbetsanpassning, via arbetsgivare och ev. företagshälsovård</t>
  </si>
  <si>
    <t>Arbetsgivaren ska utreda vilka arbetsuppgifter som arbetstagaren kan utföra trots sin nedsatta arbetsförmåga samt vad arbetsgivaren kan göra – inom ramen för vad verksamheten tillåter – för att underlätta rehabilitering och återgång i arbete.</t>
  </si>
  <si>
    <t>Säkerställ kontakt med specialistmottagning för psykologisk behandling eller specifik psykoterapi.</t>
  </si>
  <si>
    <t xml:space="preserve">För de patienter med bipolär sjukdom som förutom läkemedel och psykoedukation(PPI) är i behov av annan psykologisk behandling eller specifik psykoterapi rekommenderas kontakt med specialistmottagning. </t>
  </si>
  <si>
    <t xml:space="preserve">FaR, Fysisk aktivitet på recept, via FaR-förskrivare,(all legitimerad HoS-personal), FaR-ledare </t>
  </si>
  <si>
    <t>Fysisk aktivitet är en viktig komponent för att minska risken för försämring.</t>
  </si>
  <si>
    <t>Grundlig utredning av patientens hälsa är viktigt för att bedöma svårighetsgrad av besvären, ställa diagnos och för att ge rätt behandling.</t>
  </si>
  <si>
    <t>Vid svår depression remittera patienten för snar psykiatrisk bedömning</t>
  </si>
  <si>
    <t>Vid svår depression bör patienten remitteras för snar psykiatrisk bedömning då behandling av denna grupp ofta innebär behov av specialpsykiatrisk insats.</t>
  </si>
  <si>
    <t xml:space="preserve">Besök på arbetsplatsen är viktigt och underlättar vid återgång i arbete </t>
  </si>
  <si>
    <t>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t>
  </si>
  <si>
    <t xml:space="preserve">Diskutera hur patienten kan minska risken för återinsjuknande </t>
  </si>
  <si>
    <t>Cirka 75–80 procent av patienter med en tidigare depressiv episod drabbas av återinsjuknanden. Stress, skadligt substansbruk (alkohol, tabletter, droger) och sömnbrist ökar risken för återinsjuknande och även för självmord. Diskussion bör föras kring hur patienten kan förbättra sin situation.</t>
  </si>
  <si>
    <t>Informera om egenbehandling, exempelvis mindfulnessövningar via 1177 Vårdguiden</t>
  </si>
  <si>
    <t>På 1177 Vårdguiden finns ett kapitel som handlar om hälsa och livsstil. Här finns tips om både stresshantering, sömn, fysisk aktivitet och kost.</t>
  </si>
  <si>
    <t xml:space="preserve">Behandling med kognitiv beteendeterapi (KBT), har bäst dokumenterad effekt på stress, depression och ångest. Det vetenskapliga underlaget är starkt och på lång sikt ger åtgärden lika stor respons som antidepressiva läkemedel. </t>
  </si>
  <si>
    <t xml:space="preserve">För patienter där insatta åtgärder i primärvården inte givit önskad effekt bör patienten remitteras till specialistvård för bedömning och vidare behandling. </t>
  </si>
  <si>
    <t xml:space="preserve">Tänk på att utreda samsjuklighet med annan psykisk sjukdom. Exempelvis emotionellt instabil personlighetsstörning (EIPS) och neuropsykiatriska sjukdomar kan ibland förväxlas med eller leda till långvariga recidiverande depressioner. </t>
  </si>
  <si>
    <t xml:space="preserve">Psykoterapi, via primärvård, företagshälsovård eller specialistmottagning </t>
  </si>
  <si>
    <t>Även interpersonell psykoterapi(IPT) har visat sig vara verksamt liksom psykodynamisk korttidsterapi(ISTDP).</t>
  </si>
  <si>
    <t>Webcert_Rubrik</t>
  </si>
  <si>
    <t>Webcert_Text</t>
  </si>
  <si>
    <t>PRIO</t>
  </si>
  <si>
    <t>Webcert_rubrik</t>
  </si>
  <si>
    <t>Webcert_beskrivning</t>
  </si>
  <si>
    <t>Utreda hur smärtan och rörelseinskränkningen begränsar patientens förmåga att klara just sina arbetsuppgifter</t>
  </si>
  <si>
    <t xml:space="preserve">Mononeuropati (med karpaltunnelsyndrom som vanligaste underdiagnos) kan ge domningar och stickningar samt nedsatt känsel med svaghet i tumme, pekfinger och långfinger. Lättare syndrom påverkar inte funktionen. I svårare fall försämras handmotoriken vilket kan bli besvärligt om den drabbade handen är den dominanta. </t>
  </si>
  <si>
    <t>Avråda från vibrerande verktyg, ensidig tung handbelastning samt repetitiva arbetsuppgifter</t>
  </si>
  <si>
    <t xml:space="preserve">Arbetstagaren bör i ett tidigt skede, i dialog med arbetsgivaren ges möjlighet att föreslå ergonomiska och organisatoriska lösningar för att undvika provocerande rörelser och arbetsuppgifter. </t>
  </si>
  <si>
    <t>De flesta som drabbas av karpaltunnelsyndrom under graviditet blir besvärsfria efter förlossningen</t>
  </si>
  <si>
    <t>Besvären kan kännas obehagliga men är sällan allvarliga.</t>
  </si>
  <si>
    <t xml:space="preserve">Överväga annan sjukdom vid långdragna besvär </t>
  </si>
  <si>
    <t>Om insatt behandling inte fungerar bör man överväga annan bakomliggande sjukdom som diabetes, reumatisk sjukdom, cervikal rizopati eller hypothyreos.</t>
  </si>
  <si>
    <t>Utprovning av handledsskydd, via arbetsterapeut eller apotek</t>
  </si>
  <si>
    <t xml:space="preserve">Patienten bör göras uppmärksam på att försöka undvika att ha handlederna kraftigt böjda när hen sover. För att förhindra flexion under sömn kan ett första steg i behandlingen vara ett prefabricerat handledstöd, som finns att köpa på de flesta apotek och sjukvårdsaffärer . </t>
  </si>
  <si>
    <t>Ergonomisk arbetsplatsbedömning, via arbetsgivare och ev. företagshälsovård</t>
  </si>
  <si>
    <t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t>
  </si>
  <si>
    <t>Individuellt träningsprogram och rådgivning, via fysioterapeut</t>
  </si>
  <si>
    <t xml:space="preserve">När smärtan har gått ner bör patienten rekommenderas kontakt med fysioterapeut för behandling och utveckling av ett individuellt träningsprogram. </t>
  </si>
  <si>
    <t>Uppmuntra till fortsatt arbete och lagom aktivitet då det i allmänhet inte är farligt att arbeta trots att det gör ont</t>
  </si>
  <si>
    <t>Utreda hur besvären begränsar patientens förmåga att arbeta och vad patienten kan utföra trots sina besvär</t>
  </si>
  <si>
    <t xml:space="preserve">Det är viktigt att utreda på vilka sätt eventuell rörelseinskränkning och smärta begränsar patientens förmåga att utföra sina arbetsuppgifter liksom hur dessa kan förändras. </t>
  </si>
  <si>
    <t>Informera patienten om att det i de flesta fall är god prognos och att flertalet diskbråck läker utan behov av kirurgisk behandling</t>
  </si>
  <si>
    <t>De flesta brukar känna sig bättre efter ett par veckor, och efter två till tre månader är de flesta besvärsfria. Själva diskbråcket , eller utbuktningen kan finnas kvar trots att symtomen har försvunnit.</t>
  </si>
  <si>
    <t xml:space="preserve">Heltidssjukskrivning ökar risken för långtidssjukskrivning </t>
  </si>
  <si>
    <t>Försök att undvika sjukskrivning. Om det inte går att undvika sjukskrivning, välj om möjligt deltidssjukskrivning. Deltidssjukskrivning gör att medarbetaren bibehåller kontakt med kollegor och chef, behåller sin yrkesidentitet och motverkar känsla av utanförskap.</t>
  </si>
  <si>
    <t>Konservativ behandling genomförs alltid initialt (om inte cauda-equina-syndrom föreligger)</t>
  </si>
  <si>
    <t xml:space="preserve">Individuellt träningsprogram, rådgivning och vid behov smärtlindring, via fysioterapeut, naprapat eller kiropraktor </t>
  </si>
  <si>
    <t>Kontakt med fysioterapeut, för behandling och ett individuellt program med rörlighets- och funktionsträning (inklusive träning av bålmuskulaturen), förebygger rörelserädsla och hjälper patienten att vara så normalt fysiskt aktiv som möjligt.</t>
  </si>
  <si>
    <t xml:space="preserve">FaR, Fysisk aktivitet på recept, via FaR-förskrivare,(all legitimerad HoS-personal) </t>
  </si>
  <si>
    <t>FaR kan ordineras till patienter i både öppen-och slutenvård, som bedöms klara av att utföra aktiviteten utanför sjukvårdens regi.</t>
  </si>
  <si>
    <t xml:space="preserve">Specialistbedömning, via specialistmottagning </t>
  </si>
  <si>
    <t xml:space="preserve">Om patienten har svår smärta,cauda-equina-syndrom eller om tillståndet ej har förbättrats av insatta åtgärder bör patienten remitteras till specialist för bedömning och ställningstagande till eventuell kirurgi. </t>
  </si>
  <si>
    <t>Utreda hur smärtan och rörelseinskränkningen begränsar patientens förmåga att klara sina arbetsuppgifter</t>
  </si>
  <si>
    <t>Utreda samsjuklighet med stress och psykisk ohälsa</t>
  </si>
  <si>
    <t>Existentiell smärta tolkas ofta som somatisk hos män och psykiatrisk hos kvinnor</t>
  </si>
  <si>
    <t>Multimodal rehabilitering kan vara en väg tillbaka och minska risken för kronisk smärta</t>
  </si>
  <si>
    <t xml:space="preserve">Det är viktigt att utreda på vilka sätt smärtan och eventuell rörelseinskränkning begränsar patientens förmåga att utföra sina arbetsuppgifter liksom hur dessa kan anpassas. </t>
  </si>
  <si>
    <t xml:space="preserve">Det inte är ovanligt att personer med psykisk ohälsa söker vård för somatiska besvär. Samsjuklighet mellan psykisk ohälsa och olika smärtdiagnoser i nacke och rygg bör därför utredas. </t>
  </si>
  <si>
    <t>Vid långvariga besvär och där tidigare insatt behandling inte givit önskad effekt kan multimodal rehabilitering vara vägen tillbaka.</t>
  </si>
  <si>
    <t>Individuellt träningsprogram, rådgivning och vid behov smärtbehandling, via fysioterapeut, naprapat eller kiropraktor</t>
  </si>
  <si>
    <t>Multimodal rehabilitering, via Smärtmottagning eller rehabiliteringsmedicinsk klinik</t>
  </si>
  <si>
    <t>Vid långvarig smärta där tidigare behandlingar och arbetsanpassningar inte givit önskad förbättring, kan multimodal rehabilitering vara motiverad.</t>
  </si>
  <si>
    <t>Förebyggande sjukpenning för behandling kan vara ett lämpligt alternativ till sjukskrivning</t>
  </si>
  <si>
    <t>Ryggvärk kan påverka arbetsförmågan och berättiga till förebyggande sjukpenning (även för arbetslösa) för att ge tid för rehabilitering.</t>
  </si>
  <si>
    <t>Diskutera bakomliggande faktorer och utreda samsjuklighet med psykisk ohälsa</t>
  </si>
  <si>
    <t xml:space="preserve">Ryggvärk kan kopplas till hög ålder, tidigare ryggproblem, depression och ångest och psykosociala faktorer som missnöje med arbets- och livssituation. </t>
  </si>
  <si>
    <t xml:space="preserve">Det är viktigt att utreda på vilka sätt smärta och eventuell rörelseinskränkning begränsar patientens förmåga att utföra sina arbetsuppgifter liksom hur dessa kan förändras. </t>
  </si>
  <si>
    <t>Uppmuntra till fortsatt arbete och lagom belastning då det i allmänhet inte är farligt att arbeta trots att det gör ont</t>
  </si>
  <si>
    <t xml:space="preserve">Lång sjukskrivning minskar chansen till återgång i arbete. Försök därför att undvika sjukskrivning men – om så ändå krävs – välj helst en aktiv deltidssjukskrivning. Patienter med värk riskerar rörelserädsla och därav passivitet. </t>
  </si>
  <si>
    <t>Ompröva diagnosen och behandlingen om besvären inte förbättrats inom 4 veckor</t>
  </si>
  <si>
    <t xml:space="preserve">Akuta ryggsmärtor läker som regel ut inom några dagar. 80% av patienterna med akuta eller subakuta smärtor i ländryggen blir besvärsfria inom 2-3 månader. Det är av stor vikt att utvärdera insatta åtgärder. </t>
  </si>
  <si>
    <t>Det finns ett samband mellan rökning och ryggont</t>
  </si>
  <si>
    <t xml:space="preserve">Studier visar ett samband mellan tobaksrökning och ryggont; ju mer patienten röker desto större är risken för ryggvärk. </t>
  </si>
  <si>
    <t>Informera om att patientriktad information om diagnosen ,egenvård och behandlingsmöjligheter finns på 1177 Vårdguiden</t>
  </si>
  <si>
    <t xml:space="preserve">På 1177 vårdguiden finns mycket information om både egenvård och olika behandlingsalternativ vid ryggbesvär. </t>
  </si>
  <si>
    <t>Ergonomisk arbetsplatsbedömning, via arbetsgivare och företagshälsovård</t>
  </si>
  <si>
    <t xml:space="preserve">En ergonomisk arbetsplatsbedömning bör göras så att återgången i arbete underlättas. </t>
  </si>
  <si>
    <t>Individuellt träningsprogram, rådgivning och vid behov  smärtbehandling, via fysioterapeut, naprapat eller kiropraktor</t>
  </si>
  <si>
    <t xml:space="preserve">För att undvika rörelserädsla är det viktigt att patienter både med akuta och kroniska ryggproblem är så normalt fysiskt aktiva som det är möjligt. </t>
  </si>
  <si>
    <t>Förebyggande sjukpenning för fysioterapi kan vara ett lämpligt alternativ till sjukskrivning</t>
  </si>
  <si>
    <t>Värk i nacke och skuldror kan påverka arbetsförmågan och kan därför berättiga till förebyggande sjukpenning (även för arbetslösa) för att ge tid för rehabilitering.</t>
  </si>
  <si>
    <t>Utreda arbetsrelaterade och/eller socialt belastande stressfaktorer</t>
  </si>
  <si>
    <t>I samband med nackvärk bör både arbetsrelaterade och sociala stressfaktorer utredas. Spänningstillstånd och smärta  i nacke och skuldror är inte ovanligt vid stress.</t>
  </si>
  <si>
    <t xml:space="preserve">Om möjligt undvika sjukskrivning </t>
  </si>
  <si>
    <t>Försök att undvika sjukskrivning men – om så ändå krävs – välj helst deltidssjukskrivning. Deltidssjukskrivning gör att medarbetaren bibehåller kontakt med kollegor och chef, behåller sin yrkesidentitet och motverkar känsla av utanförskap.</t>
  </si>
  <si>
    <t xml:space="preserve">Beroende på patientens grad av besvär och om rörelserädsla föreligger bör man överväga om patienten initialt skall träffa en fysioterapeut, naprapat eller kiropraktor för behandling och utveckling av ett individuellt program med rörlighets- och funktionsträning. </t>
  </si>
  <si>
    <t>Långvarig ryggsmärta kan påverka arbetsförmågan och berättiga till förebyggande sjukpenning (även för arbetslösa) för att ge tid för rehabilitering till exempel fysioterapi.</t>
  </si>
  <si>
    <t>Försöka undvika sjukskrivning då det i allmänhet inte är farligt att arbeta trots att det gör ont</t>
  </si>
  <si>
    <t xml:space="preserve">Försök att undvika sjukskrivning men, om detta inte är möjligt, välj helst deltidssjukskrivning. Deltidssjukskrivning gör att medarbetaren bibehåller kontakt med kollegor och chef, behåller sin yrkesidentitet och motverkar känsla av utanförskap. Patienter med smärta riskerar dessutom att drabbas av rörelserädsla och därav passivitet som i sig kan förvärra smärtan. </t>
  </si>
  <si>
    <t xml:space="preserve">Om det kvarstår nervsmärta i arm/ben efter 8 veckor bör MR av halsrygg/ländrygg utföras </t>
  </si>
  <si>
    <t>Vid förändringar på MR som stämmer med den kliniska undersökningen bör patienten remitteras till ryggkirurgenhet för bedömning.</t>
  </si>
  <si>
    <t>Smärtan kan förvärras av stress pga. arbetsmiljö eller hemsituation</t>
  </si>
  <si>
    <t xml:space="preserve">Patienter med kronisk lumbago-ischias har ofta återkommande akuta besvär. Dessa uppträder ofta utan något direkt samband med oförsiktiga rörelser eller andra belastningar. Orsaken till ländryggssmärtan förblir därför ofta okänd. </t>
  </si>
  <si>
    <t>Individuellt träningsprogram, ev. smärtbehandling och rådgivning, via fysioterapeut, naprapat eller kiropraktor</t>
  </si>
  <si>
    <t>Specialistbedömning, via ryggkirurgisk enhet</t>
  </si>
  <si>
    <t>Om patienten har kvarvarande nervsmärta efter 8 veckor och MR överensstämmer med den kliniska undersökningen bör remiss skickas till ryggkirurgisk enhet för bedömning.</t>
  </si>
  <si>
    <t>Multimodal rehabilitering, via Specialistmottagning eller rehabiliteringsmedicinsk klinik</t>
  </si>
  <si>
    <t>Om patientens tillstånd ej har förbättrats av tidigare insatta åtgärder och där MR inte överensstämmer med kliniken, bör remiss för multimodal rehabilitering övervägas.</t>
  </si>
  <si>
    <t>Diskutera bakomliggande faktorer som exempelvis övervikt, rökning, arbetsmiljö och livssituation</t>
  </si>
  <si>
    <t>Ryggvärk kan kopplas till hög ålder, tidigare ryggproblem, depression och ångest samt andra psykosociala faktorer som missnöje med arbets- och livssituation. Ofta finns ett samband mellan långvariga ryggbesvär och riskfaktorer på arbetsplatsen som till exempel längre tids arbete på skakande och vibrerande underlag, stillasittande och monotona arbetsställningar och tunga lyft.</t>
  </si>
  <si>
    <t>Det finns ett samband mellan rökning och ryggont.</t>
  </si>
  <si>
    <t xml:space="preserve">Studier visar ett samband mellan tobaksrökning och ryggont:  Rökning kan försämra näringsförsörjningen i ryggdiskar och ryggmuskulatur. </t>
  </si>
  <si>
    <t xml:space="preserve">Om patienten har ren ryggsmärta och inte blivit förbättrad av tidigare åtgärder inklusive multimodal rehabilitering och arbetsanpassningar, bör MR göras och patienten remitteras till ryggkirurgisk enhet för bedömning. </t>
  </si>
  <si>
    <t>Avråda från arbete ovan axelplanet</t>
  </si>
  <si>
    <t xml:space="preserve">Patienter med belastningsbesvär bör avrådas från arbete och hantering ovan axelplanet. Faktorer som till exempel hur ofta lyften sker, bördans vikt, hantering över axelhöjd, bördans greppbarhet, krav på precision i lyftet och personförflyttningar bör beaktas.  </t>
  </si>
  <si>
    <t>Informera om god prognos för självläkning och vikten av egenträning för förebyggande av återkommande besvär</t>
  </si>
  <si>
    <t>I de flesta fall är värk i skuldrorna inte tecken på någon allvarlig skada, och besvären självläker i regel inom två veckor. Träning i sig är smärtlindrande och bidrar till att patienten kan vara mer aktiv, både i arbete och i vardagslivet.</t>
  </si>
  <si>
    <t xml:space="preserve">Studier visar att multimodal rehabilitering kan vara en väg tillbaka vid långvarig smärta och ett sätt att minska risken för kronisk smärta. </t>
  </si>
  <si>
    <r>
      <t>Patienten bör så snart som möjligt försöka aktivera sig och i möjligaste mån leva som vanligt. Tänk därför på att uppmuntra till fortsatt arbete och lagom belastning</t>
    </r>
    <r>
      <rPr>
        <b/>
        <sz val="10.5"/>
        <rFont val="Times New Roman"/>
        <family val="1"/>
      </rPr>
      <t xml:space="preserve">. </t>
    </r>
  </si>
  <si>
    <r>
      <t>Konservativ behandling innebär fysioterapi med funktions-och stabilitetsträning samt vid behov smärtlindrande behandling, tex traktion, TENS, akupunktur, och farmakologisk behandling.</t>
    </r>
    <r>
      <rPr>
        <b/>
        <sz val="13.5"/>
        <rFont val="Times New Roman"/>
        <family val="1"/>
      </rPr>
      <t xml:space="preserve"> </t>
    </r>
  </si>
  <si>
    <r>
      <t>Det är av stor vikt att utvärdera insatta åtgärder. Om ingen förbättring skett inom 4 veckor bör SR,</t>
    </r>
    <r>
      <rPr>
        <u/>
        <sz val="10.5"/>
        <rFont val="Times New Roman"/>
        <family val="1"/>
      </rPr>
      <t xml:space="preserve"> </t>
    </r>
    <r>
      <rPr>
        <sz val="10.5"/>
        <rFont val="Times New Roman"/>
        <family val="1"/>
      </rPr>
      <t xml:space="preserve">CRP och urinprov tas samt byte av behandling övervägas. </t>
    </r>
  </si>
  <si>
    <t>F1</t>
  </si>
  <si>
    <t>F2</t>
  </si>
  <si>
    <t>F3</t>
  </si>
  <si>
    <t>F4</t>
  </si>
  <si>
    <t>F5</t>
  </si>
  <si>
    <t>Följa upp och utvärdera pågående åtgärder.</t>
  </si>
  <si>
    <t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t>
  </si>
  <si>
    <t>Alltid överväga om deltidssjukskrivning är ett alternativ till heltidssjukskrivning</t>
  </si>
  <si>
    <t xml:space="preserve">Välj om möjligt deltidssjukskrivning. Ofta kan patienter oavsett diagnos återgå i arbete på deltid även under pågående behandlingar. 
Tidig kontakt med arbetsplatsen är oftast gynnsamt och minskar risken för långtidssjukskrivning. </t>
  </si>
  <si>
    <t>Tidigt kontakta arbetsgivaren om du tror att anpassningar kan bidra till att patienten trots sina besvär kan arbeta</t>
  </si>
  <si>
    <t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t>
  </si>
  <si>
    <t xml:space="preserve">Om möjligt planera successiv nedtrappning i ett och samma läkarintyg </t>
  </si>
  <si>
    <t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t>
  </si>
  <si>
    <t>Förebyggande sjukpenning kan vara ett alternativ till sjukskrivning.</t>
  </si>
  <si>
    <t>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t>
  </si>
  <si>
    <t>Individuellt träningsprogram, rådgivning och ev. smärtbehandling, via fysioterapeut, naprapat eller kiropraktor</t>
  </si>
  <si>
    <t xml:space="preserve">För att undvika rörelserädsla med nedsatt rörlighet och funktion som följd, är det viktigt att patienter både med akuta och kroniska besvär får  kontakt med fysioterapeut, kiropraktor eller naprapat för hjälp med ett individuellt program med rörlighets- och styrkeövningar samt vid behov smärtbehandling. </t>
  </si>
  <si>
    <t>Om tidigare åtgärder inte givit någon förbättring bör patienten remitteras till multimodal rehabilitering.</t>
  </si>
  <si>
    <t>Grundlig bedömning av patientens besvär är viktigt för att ställa rätt diagnos och för att ge adekvat behandling</t>
  </si>
  <si>
    <t xml:space="preserve">Impingement drabbar oftast personer över 40 år. Orsaken är för det mesta multifaktorell med en kombination av trängsel i axelleden, svullnad i rotatorcuffmuskulaturen och muskulär obalans i axel/skuldra. </t>
  </si>
  <si>
    <t xml:space="preserve">Arbete och rörelser ovanför axelplanet är riskfaktorer för impingement. Dock kan tillståndet även bero på acromions anatomi som varierar individuellt. Patienter med impingement bör avrådas från alla rörelser som provocerar smärtan. </t>
  </si>
  <si>
    <t xml:space="preserve">Om möjligt undvika heltidssjukskrivning och uppmuntra till fortsatt arbete </t>
  </si>
  <si>
    <t xml:space="preserve">Försök att undvika sjukskrivning men – om så ändå krävs – välj deltidssjukskrivning, under förutsättning att arbetet inte innebär arbetsuppgifter ovan axelplanet eller är generellt fysiskt tungt. </t>
  </si>
  <si>
    <t>I första hand välja konservativ behandling såsom NSAID, kortisoninjektion, fysioterapi och undvikande av provocerande rörelser</t>
  </si>
  <si>
    <t>I många fall blir patienterna bättre av konservativ behandling inom 2-3 månader. Eventuell kortisonbehandling skall alltid efterföljas av fysioterapi. Hos fysioterapeuten får patienten ett individuellt utprovat träningsprogram för att återställa balansen i axelmuskulaturen.</t>
  </si>
  <si>
    <t>Individuellt träningsprogram, via fysioterapeut</t>
  </si>
  <si>
    <t xml:space="preserve">För att undvika rörelserädsla och hjälp med att återställa muskelbalansen runt axeln är det viktigt att patienten får  kontakt med en fysioterapeut. </t>
  </si>
  <si>
    <t>Om patienten inte förbättrats av kombinationsbehandling inom 3-4 månader bör patienten remitteras till specialist för bedömning om kirurgi.</t>
  </si>
  <si>
    <t>Diskutera arbets- eller fritidsaktivitet som eventuellt utlöst tillståndet</t>
  </si>
  <si>
    <t xml:space="preserve">Vid epikondylalgi och epikondylit (tennisarmbåge och golfarmbåge) har patienten smärta vid handgrepp och handvridning. De arbets- eller fritidsaktiviteter, med ensidig eller upprepande belastning, som eventuellt har utlöst tillståndet bör diskuteras. </t>
  </si>
  <si>
    <t xml:space="preserve">Försöka undvika sjukskrivning </t>
  </si>
  <si>
    <t>De flesta som drabbas av epikondylalgi eller lateral epikondylit behöver inte sjukskrivas. Om sjukskrivning ändå behövs rekommenderas deltidssjukskrivning under en begränsad tidsperiod, eventuellt med epikondylitbandage och lämpliga hjälpmedel.</t>
  </si>
  <si>
    <t>Informera om att patientriktad information om diagnosen och behandlingsmöjligheter finns via 1177 Vårdguiden</t>
  </si>
  <si>
    <t>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t>
  </si>
  <si>
    <t>Självläkningspotentialen är stor och nära 90 % kan beräknas bli besvärsfria inom 1 år</t>
  </si>
  <si>
    <t>De flesta blir bättre inom ett halvår, under förutsättning att man inte provocerar besvären. Även andra rörelser och aktiviteter som inte utlöst besvären kan provocera smärtan.</t>
  </si>
  <si>
    <t>Individuellt träningsprogram, rådgivning och vid behov smärtlindring, via fysioterapeut</t>
  </si>
  <si>
    <t xml:space="preserve">Patienten bör träffa fysioterapeut för instruktioner om egenträning med fokus på stretching av extensormuskulaturen och excentrisk träning av handledssträckare. </t>
  </si>
  <si>
    <t>En ergonomisk arbetsplatsbedömning – med en översyn av arbetsställning och hjälpmedel – bör göras för att underlätta återgången i arbetet.</t>
  </si>
  <si>
    <t>Utesluta andra somatiska och psykiska åkommor</t>
  </si>
  <si>
    <t xml:space="preserve">Långvarig smärta kan vara symtom på annan underliggande fysisk sjukdom, till exempel artros eller benskörhet. Det kan också vara tecken på psykisk ohälsa. Tänk därför på att utesluta samsjuklighet med andra fysiska och psykiska åkommor vid oklassificerad smärta. </t>
  </si>
  <si>
    <t xml:space="preserve">För att säkerställa en säkrare vård och jämställd behandling är det viktigt att ställa samma frågor till patienten oavsett kön. Kvinnor tillfrågas ofta om sin familjesituation, men sällan män. </t>
  </si>
  <si>
    <t xml:space="preserve">Undvika passiv sjukskrivning och ogenomtänkta förnyade utredningar </t>
  </si>
  <si>
    <t xml:space="preserve">Om deltidsarbete är möjligt är det ofta en fördel för patienten att, efter funktionsutredning och funktionshöjande åtgärder, deltidsjukskrivas med gradvis upptrappning till ordinarie tjänstgöringsgrad. </t>
  </si>
  <si>
    <t>Patienter som inte får en tydlig diagnos kan känna sig maktlösa och utvecklar ofta en skepsis gentemot sjukvården, vilket måste tas på allvar</t>
  </si>
  <si>
    <t xml:space="preserve">Att göra en smärtanalys och förklara smärtmekanismerna är en viktig del i professionell smärtrehabilitering eftersom patienter ofta efterfrågar en förklaring till sin värk. </t>
  </si>
  <si>
    <t>Obehandlad långvarig smärta kan öka risken för fibromyalgi</t>
  </si>
  <si>
    <t>Långvarig lokaliserad smärta och störd sömn har i studier identifierats som riskfaktorer för fibromyalgi. Troligen beroende på att båda har en negativ effekt på funktionen av kroppsegna smärthämmande system.</t>
  </si>
  <si>
    <t>Beteendemedicinsk behandling, via fysioterapeut</t>
  </si>
  <si>
    <r>
      <t>Beteendemedicinsk behandling innebär att beteendepåverkande strategier kombineras med fysisk aktivitet/ träning. Behandlingen</t>
    </r>
    <r>
      <rPr>
        <sz val="11"/>
        <color rgb="FF333333"/>
        <rFont val="Calibri"/>
        <family val="2"/>
      </rPr>
      <t xml:space="preserve"> leder </t>
    </r>
    <r>
      <rPr>
        <sz val="10.5"/>
        <color rgb="FF222222"/>
        <rFont val="Times New Roman"/>
        <family val="1"/>
      </rPr>
      <t xml:space="preserve">till bättre aktivitetsförmåga än annan behandling som inte innehåller beteendepåverkande insatser. </t>
    </r>
  </si>
  <si>
    <t xml:space="preserve">Om patientens tillstånd ej har förbättrats av tidigare insatta åtgärder bör remiss för multimodal rehabilitering övervägas. </t>
  </si>
  <si>
    <t xml:space="preserve">Arbetsträning, via arbetsgivare och Försäkringskassan </t>
  </si>
  <si>
    <t>Arbetsträning ska bara användas när den bedöms leda till att patienten blir arbetsför och kan återgå i arbete. Normalt pågår en arbetsträning i tre månader, och patienten förväntas efter detta kunna återgå i heltidsarbete.</t>
  </si>
  <si>
    <t>Uppmuntra till fysisk aktivitet trots initialt övergående smärtökning</t>
  </si>
  <si>
    <t xml:space="preserve">Smärta med förändrat och hämmat rörelsemönster ökar risken för långvariga besvär. Regelbunden fysisk aktivitet (promenader, simning, cykling, konditions- och styrketräning) kan initialt medföra övergående smärtökning men ska inte undvikas. </t>
  </si>
  <si>
    <t xml:space="preserve">Utreda samsjuklighet eller annan bakomliggande sjukdom </t>
  </si>
  <si>
    <t>Fibromyalgi kan föreligga samtidigt som annan kronisk sjukdom, till exempel vid RA och SLE är prevalensen betydligt högre än hos normalbefolkningen.</t>
  </si>
  <si>
    <t>Vissa patienter tenderar att överanstränga sig under perioder med mindre smärta och får som konsekvens svår smärta och uttalad oförmåga</t>
  </si>
  <si>
    <t xml:space="preserve">Det är viktigt att hitta en lämplig aktivitetsnivå eftersom vissa patienter tenderar att överanstränga sig under friskare episoder. Konsekvensen kan bli bakslag med svår smärta och uttalad oförmåga till aktivitet. </t>
  </si>
  <si>
    <t>Försök att undvika sjukskrivning helt men, om detta inte är möjligt, välj helst deltidssjukskrivning med funktionshöjande åtgärder och en tydlig plan för återgång i ordinarie tjänstgöringsgrad. Deltidssjukskrivning gör att medarbetaren bibehåller kontakt med kollegor och chef, behåller sin yrkesidentitet och motverkar känsla av utanförskap.</t>
  </si>
  <si>
    <t>Fysisk aktivitet rekommenderas trots eventuell smärtökning initialt</t>
  </si>
  <si>
    <t xml:space="preserve">Regelbunden fysisk aktivitet såsom cykling, promenader, simning, kondition/styrketräning rekommenderas. Patienten får pröva sig fram till en nivå och aktivitet som passar. Det finns inget som tyder på att träning förvärrar tillståndet. </t>
  </si>
  <si>
    <t>Informera om att patientriktad information om diagnosen, egenvård och behandlingsmöjligheter finns på 1177 Vårdguiden</t>
  </si>
  <si>
    <t>Orsaken till fibromyalgi är oklar men symtomen förvärras av stress och fysisk belastning. På 1177 vårdguiden finns mycket bra information om åtgärder som kan förebygga försämring.</t>
  </si>
  <si>
    <t xml:space="preserve">Individuellt träningsprogram, via fysioterapeut </t>
  </si>
  <si>
    <t xml:space="preserve">Om patienten har problem med rörelserädsla och svårt att träna på egen hand kan det vara bra att initialt träffa en fysioterapeut. Fysioterapeuten hjälper patienten att hitta lämpliga övningar och lämplig belastningsnivå. Programmet kan innehålla både styrke-konditionsövningar, avspänningsträning och kroppskännedomsövningar. </t>
  </si>
  <si>
    <t xml:space="preserve">Kognitiv beteendeterapi, via primärvård eller företagshälsovård </t>
  </si>
  <si>
    <r>
      <t>En del patienter har behov av stöd för att kunna hantera och leva med sin smärta. Exempel på behandling som rekommenderas är kognitiv beteendeterapi (KBT) och acceptance and commitment therapy,( ACT ).</t>
    </r>
    <r>
      <rPr>
        <sz val="9"/>
        <color rgb="FF333333"/>
        <rFont val="Arial"/>
        <family val="2"/>
      </rPr>
      <t xml:space="preserve"> </t>
    </r>
    <r>
      <rPr>
        <sz val="10.5"/>
        <color rgb="FF222222"/>
        <rFont val="Times New Roman"/>
        <family val="1"/>
      </rPr>
      <t>Psykoterapeuten eller psykologen bedömer i samråd med patienten, vilken behandling som passar.</t>
    </r>
    <r>
      <rPr>
        <sz val="9"/>
        <color rgb="FF333333"/>
        <rFont val="Arial"/>
        <family val="2"/>
      </rPr>
      <t xml:space="preserve"> </t>
    </r>
  </si>
  <si>
    <t>Suicidrisken hos patienter med bipolär sjukdom är upp till 20 gånger högre än hos normalbefolkningen</t>
  </si>
  <si>
    <t>Risken för olycksfall är också stor i denna patientgrupp.</t>
  </si>
  <si>
    <t>Forskning visar att förebyggande insatser, såsom information, råd och stöd, kan förhindra ohälsa hos barn till sjuka föräldrar.</t>
  </si>
  <si>
    <t>Informera om att patientriktad information om diagnosen och behandlingsmöjligheter finns på 1177 Vårdguiden</t>
  </si>
  <si>
    <t>Försök att undvika sjukskrivning vid lindrig förstagångsdepression. Om sjukskrivning inte kan undvikas, välj om möjligt deltidssjukskrivning. Deltidssjukskrivning gör att medarbetaren bibehåller kontakt med kollegor och chef, behåller sin yrkesidentitet och motverkar känsla av utanförskap.</t>
  </si>
  <si>
    <t>Kognitiv beteendeterapi, via primärvård, företagshälsovård, internetförmedlad KBT eller specialistmottagning</t>
  </si>
  <si>
    <t>Specialistbedömning , via specialistpsykiatri</t>
  </si>
  <si>
    <t>Erbjuda en strukturerad första bedömning och utreda samsjuklighet med andra psykiska och kroppsliga sjukdomar</t>
  </si>
  <si>
    <t xml:space="preserve">Det är viktigt att skilja på ångest som symtom och specifika, definierade ångestsyndrom. Det är vanligt med samsjuklighet med andra psykiska eller somatiska sjukdomar. De allra flesta patienter kan diagnostiseras med specifika diagnoser. </t>
  </si>
  <si>
    <t xml:space="preserve">Försöka undvika sjukskrivning, om det inte är möjligt – välj deltidssjukskrivning </t>
  </si>
  <si>
    <t xml:space="preserve">Vid GAD, paniksyndrom och social fobi bör sjukskrivning undvikas helt för att inte befästa och förstärka undvikandebeteendet. </t>
  </si>
  <si>
    <t xml:space="preserve">Information om tillståndet utgör grunden i all behandling </t>
  </si>
  <si>
    <t xml:space="preserve">Grundlig information om tillståndet och dess behandling kan i sig vara ångestdämpande. Muntlig information bör alltid kompletteras med skriftlig information med hänvisning till relevanta webbplatser, t ex 1177.se </t>
  </si>
  <si>
    <t>Undvika bensodiazepiner, pga. risk för beroende och kognitiva nedsättningar</t>
  </si>
  <si>
    <t xml:space="preserve">För långvariga ångestsyndrom som generaliserat ångestsyndrom (GAD), paniksyndrom och social fobi finns annan effektiv behandling såsom psykologisk behandling eller behandling med antidepressiva läkemedel. </t>
  </si>
  <si>
    <t>Informera om stöd- och patientföreningar, via 1177</t>
  </si>
  <si>
    <t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t>
  </si>
  <si>
    <t>Stötta patienten i att identifiera och använda egna hälsofrämjande åtgärder för att hantera stress</t>
  </si>
  <si>
    <t xml:space="preserve">Det är viktigt att diskutera potentiella stressfaktorer och hur patienten själv kan hantera dessa genom egna åtgärder. Regelbundna rutiner avseende sömn, kost och fysisk aktivitet liksom tid för återhämtning, både på arbetet och privat är viktiga faktorer för att klara stressiga perioder. </t>
  </si>
  <si>
    <t xml:space="preserve">Försök att undvika sjukskrivning, välj om möjligt deltidssjukskrivning. Informera om att kortvarig stress är normalt, och att prognosen är god. Studier tyder på att bibehållen kontakt med arbetsgivare och arbetskamrater är gynnsamt och kan främja läkningen. </t>
  </si>
  <si>
    <t>Samtalsstöd, via primärvård eller företagshälsovård.</t>
  </si>
  <si>
    <t>Samtalsstöd kan för vissa patienter behövas för stöd i att normalisera livsföringen, alltifrån att komma tillbaka till regelbundna rutiner avseende sömn, kost och fysisk aktivitet, till att få bearbeta det som utlöst stressreaktionen.</t>
  </si>
  <si>
    <t>Stresshanteringskurs, via primärvård, företagshälsovård eller internet.</t>
  </si>
  <si>
    <t xml:space="preserve">Stresshantering är ett sätt att lära sig känna av och minska den stress man upplever. Det är viktigt att känna igen symptom och göra något åt dem. En stresshanteringskurs ger förutom denna kunskap också patienten verktyg att genomföra förändringar som krävs för ett bättre mående. </t>
  </si>
  <si>
    <t>Multimodal rehabilitering, via Stressmottagning eller rehabiliteringsmedicinsk klinik</t>
  </si>
  <si>
    <t>Ställ frågor om vad patienten tror är orsak till besvären, hur sömnen fungerar, hur hemsituationen och arbetssituationen ser ut och hur länge patienten haft problem. Genom att kartlägga detta noggrant säkerställs att patienten får adekvata behandlingsinsatser.</t>
  </si>
  <si>
    <t>Diagnosen Akut stressreaktion ska inte användas mer än 4 veckor efter ett trauma, och har en betydande självläkningspotential</t>
  </si>
  <si>
    <t>Vid långvarig stress och utmattningssyndrom där patientens tillstånd ej har förbättrats av tidigare insatta åtgärder bör remiss för multimodal rehabilitering övervägas.</t>
  </si>
  <si>
    <t xml:space="preserve">Akut stressreaktion är en övergående reaktion på en traumatisk händelse, hos en person som inte visar tecken på annan psykisk sjukdom. </t>
  </si>
  <si>
    <t>Försök att undvika sjukskrivning</t>
  </si>
  <si>
    <t>Att undvika sjukskrivning kan förhindra att stigmatisera det som utlöst reaktionen. Om det inte är möjligt att undvika sjukskrivning helt, välj om möjligt deltidssjukskrivning .</t>
  </si>
  <si>
    <t xml:space="preserve">Utreda behov av samtalsstöd </t>
  </si>
  <si>
    <t>Vid medelsvår/svår akut stressreaktion kan en kortare (6-10 ggr) psykoterapeutisk intervention vara indicerad.</t>
  </si>
  <si>
    <t xml:space="preserve">Symtomen uppstår ofta inom 6 månader efter en skrämmande händelse t ex. flykt, förlust av närstående, sexuella övergrepp eller våld </t>
  </si>
  <si>
    <t xml:space="preserve">Oftast uppstår symtomen inom sex månader efter en skrämmande händelse, ibland längre tid, upp till årtionden efter traumat. </t>
  </si>
  <si>
    <t xml:space="preserve">Samsjuklighet med andra psykiatriska sjukdomar samt somatiska symtom är vanligt </t>
  </si>
  <si>
    <t>PTSD kännetecknas i hög grad av samsjuklighet med framförallt depression, olika ångestsyndrom, alkohol-och tablettberoende och inte sällan fysiska besvär såsom huvudvärk, kronisk smärta, magbesvär och hjärtklappning.</t>
  </si>
  <si>
    <t xml:space="preserve">Överväga deltidssjukskrivning istället för heltidssjukskrivning </t>
  </si>
  <si>
    <t xml:space="preserve">Vid lindrig eller inte fullt utvecklat PTSD kan det vara bra att undvika sjukskrivning helt, i alla fall om arbetet utgör ett socialt stöd. </t>
  </si>
  <si>
    <t>Grundlig information om tillståndet kan i sig vara ångestdämpande och underlätta behandling</t>
  </si>
  <si>
    <t xml:space="preserve">För att säkerställa att patienten har uppfattat information om tillståndet  bör alltid muntlig information kombineras med skriftlig information och hänvisning till relevanta webbplatser, såsom www.1177.se . </t>
  </si>
  <si>
    <t>Traumaterapi, via specialistpsykiatri eller primärvård</t>
  </si>
  <si>
    <t>Det finns inget som hindrar att behandlingsförsök görs inom primärvården, om vårdpersonalen har tillräcklig kunskap om behandlingen.</t>
  </si>
  <si>
    <t>Bedömning och behandling, via Specialistpsykiatri</t>
  </si>
  <si>
    <t xml:space="preserve">Om behandling i primärvård inte ger önskad effekt eller vid svårare former (hög grad av samsjuklighet och låg funktionsnivå) av PTSD , bör patienten remitteras till specialistpsykiatrin. </t>
  </si>
  <si>
    <t>Ge Information om tillståndet och den goda prognosen för att undvika medikalisering</t>
  </si>
  <si>
    <t xml:space="preserve">Sorg är en normal känslomässig reaktion på en förlust av något slag, tex efter dödsfall, separation, förlust av arbete eller sjukdom. </t>
  </si>
  <si>
    <t>Det är viktigt med ett bra omhändertagande i inledningsfasen</t>
  </si>
  <si>
    <t xml:space="preserve">Ett bra omhändertagande underlättar återhämtningen. Symtomen är olika för olika personer och kan vara både psykologiska och fysiska. </t>
  </si>
  <si>
    <t>Utreda behov av samtalsstöd</t>
  </si>
  <si>
    <t>Beroende på symtomen och patientens behov, kan ibland en kortare psykoterapeutisk intervention vara indicerad.</t>
  </si>
  <si>
    <t>Samtalsstöd, via primärvård eller företagshälsovård</t>
  </si>
  <si>
    <r>
      <t>För vissa patienter kan samtalsstöd behövas för stöd i att normalisera livsföringen, alltifrån att komma tillbaka till regelbundna rutiner avseende sömn, kost och fysisk aktivitet, till att vid behov bearbeta den händelse som utlöst sorg/krisreaktionen.</t>
    </r>
    <r>
      <rPr>
        <sz val="11"/>
        <color rgb="FF222222"/>
        <rFont val="Calibri"/>
        <family val="2"/>
      </rPr>
      <t xml:space="preserve"> </t>
    </r>
  </si>
  <si>
    <t>Diskutera potentiella arbetsrelaterade och/eller socialt belastande stressfaktorer och hur patienten kan bli avlastad dessa</t>
  </si>
  <si>
    <t xml:space="preserve">Den vanligaste orsaken till utmattningssyndrom är en kombination av stressfaktorer på arbetet och privat samt brist på återhämtning. </t>
  </si>
  <si>
    <t>Vila och återhämtning är av stor vikt i den akuta fasen</t>
  </si>
  <si>
    <t>Beroende på tillståndets svårighetsgrad kan den akuta fasen ta olika lång tid. Det är viktigt med regelbunden kontakt och uppföljning för bedömning om och när det är aktuellt att starta upp åtgärder för normalisering av livsföring och gradvis återgång i arbete.</t>
  </si>
  <si>
    <t>Patientens egen medverkan gällande livsstilsförändring och stresshantering är en viktigt del i rehabiliteringen och första steget till förbättring</t>
  </si>
  <si>
    <t xml:space="preserve">Rehabiliteringen vid utmattningssyndrom innefattar livsstilsförändring, stresshantering och gradvis återgång i normaliserad livsföring. </t>
  </si>
  <si>
    <t xml:space="preserve">Sjukskrivning bör vara individuell och relateras till situationen på patientens arbetsplats </t>
  </si>
  <si>
    <t xml:space="preserve">Bedömning av arbetsförmågan bör alltid ske individuellt och utifrån individens unika förutsättningar och sysselsättning. </t>
  </si>
  <si>
    <t>Kvinnor och män med likartade arbetsvillkor drabbas av utmattningssyndrom i lika hög grad</t>
  </si>
  <si>
    <t xml:space="preserve">Det är väl känt att det ofta är somatisk inriktning på mäns diagnoser och psykosomatisk inriktning på kvinnors diagnoser. </t>
  </si>
  <si>
    <t>Det är bra att informera patienten om att det finns skriftlig information om tillståndet och hänvisa till relevanta webbsidor, till exempel 1177 Vårdguiden. Där finns också information till närstående.</t>
  </si>
  <si>
    <t xml:space="preserve">Psykosocial behandling eller psykoterapi, via primärvård, företagshälsovård eller specialistmottagning </t>
  </si>
  <si>
    <t xml:space="preserve">Många patienter behöver hjälp att förändra sin livssituation och sina beteenden. Det finns både sömnskolor och olika typer av stresshanteringskurser. Ofta fungerar det bra med behandling i grupp, men ibland kan även individuellt stöd behövas. </t>
  </si>
  <si>
    <t>Avslappningsträning, via fysioterapeut</t>
  </si>
  <si>
    <t xml:space="preserve">Hos fysioterapeuten kan patienten få råd och instruktioner om olika avspänningstekniker för avslappning. </t>
  </si>
  <si>
    <t>Multimodal rehabilitering, via stressmottagning eller rehabiliteringsmedicinsk klinik</t>
  </si>
  <si>
    <t>Vid uttalat utmattningssyndrom där tidigare åtgärder inte givit någon förbättring bör patienten remitteras till multimodal rehabilitering.</t>
  </si>
  <si>
    <t xml:space="preserve">Artros är en sjukdom som kan påverka arbetsförmågan och berättiga till förebyggande sjukpenning för rehabilitering i form av t.ex. fysioterapi och artrosskola. </t>
  </si>
  <si>
    <t>Kartlägga kost- och motionsvanor – för inaktiva gör redan fem minuters träning om dagen skillnad</t>
  </si>
  <si>
    <t xml:space="preserve">Motion och viktkontroll både förebygger artros och lindrar symptom. Ofta finns en oro hos patienten att aktivitet påskyndar artrosutvecklingen, men det finns inga belägg för att motion skulle påskynda sjukdomsförloppet; däremot leder inaktivitet till försämring. </t>
  </si>
  <si>
    <t>Tidig kontakt med arbetsgivaren är viktig för att utreda möjlighet till arbetsanpassning.</t>
  </si>
  <si>
    <t xml:space="preserve">En tidig kontakt med arbetsgivaren bör initieras för att undersöka möjligheterna att anpassa arbetsuppgifterna eller byta till annat lättare arbete som inte belastar höfterna. </t>
  </si>
  <si>
    <t>Man kan delvis påverka hur artrosen utvecklas och hur man mår genom att tex informera sig om sin sjukdom, träna muskler och rörlighet, kanske minska i vikt och tänka på hur man rör sig. På 1177 vårdguiden finns både information om diagnosen och olika behandlingsalternativ.</t>
  </si>
  <si>
    <t>Bedömning och rådgivning, via fysioterapeut</t>
  </si>
  <si>
    <t xml:space="preserve">Bedömning för att utesluta andra muskulära besvär som orsak till smärta och/ eller inskränkt rörlighet. </t>
  </si>
  <si>
    <t xml:space="preserve">Artrosskola, via fysioterapeut </t>
  </si>
  <si>
    <t xml:space="preserve">Innehållet i en artrosskola följer Socialstyrelsens nationella riktlinjer vid grundbehandling av artros. </t>
  </si>
  <si>
    <t>Kostrådgivning, via dietist eller utbildad sjukvårdspersonal</t>
  </si>
  <si>
    <t>Överviktiga patienter hänvisas till dietist för kostrådgivning. För bästa resultat bör viktreducering initieras så tidigt som möjligt. Det krävs kontinuitet och motivation för bestående resultat, och uppföljande samtal kan bidra.</t>
  </si>
  <si>
    <t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t>
  </si>
  <si>
    <t>Träning av rörlighet och funktion bör inledningsvis ske med handledning av fysioterapeut, minst två gånger i veckan, under minst 6-8 veckor. Därefter träning på egen hand som följs upp av fysioterapeut.</t>
  </si>
  <si>
    <t>Uppmuntra till fysisk aktivitet och viktnedgång även vid måttlig övervikt</t>
  </si>
  <si>
    <t xml:space="preserve">Inaktivitet och övervikt är påverkbara riskfaktorer vid artros. Motion och viktkontroll både förebygger artros och lindrar symptom. </t>
  </si>
  <si>
    <t>För inaktiva gör redan fem minuters träning om dagen skillnad</t>
  </si>
  <si>
    <t xml:space="preserve">Eftersom smärta förekommer i samband med belastning vid artros finns ofta en oro hos patienten för att aktivitet ska påskynda artrosutvecklingen. Det finns inga belägg för att t.ex. motion skulle påskynda sjukdomsförloppet, däremot leder inaktivitet till försämring. </t>
  </si>
  <si>
    <t>Ergonomisk arbetsplatsbedömning, via arbetsgivare och eventuellt företagshälsovård</t>
  </si>
  <si>
    <t xml:space="preserve">Den ergonomiska arbetsplatsbedömningen innebär att arbetsplatsens utformning, arbetsuppgifter, miljö och krav bedöms i relation till arbetsförmågan. </t>
  </si>
  <si>
    <t>Individuellt träningsprogram, rådgivning och eventuellt hjälpmedel, via fysioterapeut eller arbetsterapeut</t>
  </si>
  <si>
    <t xml:space="preserve">Det är viktigt att patienten träffar en fysioterapeut eller en arbetsterapeut för ett individanpassat träningsprogram för att stärka muskulaturen runt den drabbade leden. Fysioterapeuten eller arbetsterapeuten bedömer om patienten behöver stödbandage eller annat ortopediskt hjälpmedel för att minska belastning och smärta i den drabbade leden. </t>
  </si>
  <si>
    <t xml:space="preserve">Skador som kan påverka arbetsförmågan kan berättiga till förebyggande sjukpenning för rehabilitering. (även för arbetssökande). </t>
  </si>
  <si>
    <t>Symptomen kan tyda på meniskskada, korsbandsskada eller tidigt utvecklad knäartros</t>
  </si>
  <si>
    <t xml:space="preserve">Meniskskador kan uppkomma efter trauma, oftast vridvåld eller som en degenerativ förändring. Även korsbandsskador uppstår oftast med vridvåld och ger akut svullnad och smärta i knät och ibland även instabilitetskänsla. </t>
  </si>
  <si>
    <t>Vid låsningar i knät skall patienten remitteras till ortoped 2-3 veckor efter skada</t>
  </si>
  <si>
    <t>Om patienten har nedsatt rörighet och låsningar i knät som inte förbättras 2-3 veckor efter en skada ska patienten remitteras till ortoped för bedömning och eventuellt operation.</t>
  </si>
  <si>
    <t>Bedömning, individuellt träningsprogram samt eventuellt smärtlindring, via fysioterapeut</t>
  </si>
  <si>
    <t xml:space="preserve">Det är viktigt att patienten träffar en fysioterapeut för en bedömning och ett individanpassat träningsprogram för att stärka muskulaturen runt knät. Även smärtlindrande behandling kan behövas för att möjliggöra träning och förbättra funktionen. </t>
  </si>
  <si>
    <t>FRL</t>
  </si>
  <si>
    <t>R1</t>
  </si>
  <si>
    <t>R2</t>
  </si>
  <si>
    <t>R3</t>
  </si>
  <si>
    <t>R4</t>
  </si>
  <si>
    <t>R5</t>
  </si>
  <si>
    <t>REH</t>
  </si>
  <si>
    <t>Kategori (REK/OBS
FRL/REH)</t>
  </si>
  <si>
    <t>Åtgärder (REK), Tänk på att.. (OBS), Tänk på att.. vid förlängning av intyg (FRL), Tänk på att.. för rehabkoordinatorer (REH)</t>
  </si>
  <si>
    <t>Om det inte finns någon plan- upprätta en sådan i samråd med sjukskrivande läkare och patienten.</t>
  </si>
  <si>
    <t>Säkerställ att patienten har återbesök inbokat innan sjukskrivningen går ut</t>
  </si>
  <si>
    <t>Fråga om patientens egen tilltro till förmåga att återgå i arbete</t>
  </si>
  <si>
    <t>Uppmärksamma komplikationer, exempelvis depression, kognitiva funktionsnedsättningar och trötthet</t>
  </si>
  <si>
    <t xml:space="preserve">Det är inte ovanligt att patienter som drabbats av stroke under den första tiden i hög grad upplever ångest, nedstämdhet, trötthet och kognitiva nedsättningar. Även olika smärttillstånd och spasticitet är vanligt. </t>
  </si>
  <si>
    <t>Även efter en lindrig stroke kan det finnas kvar osynliga funktionsnedsättningar</t>
  </si>
  <si>
    <t xml:space="preserve">Efter en lindrig stroke, när förlamningen och talsvårigheter går tillbaka betraktas man av omgivningen som återställd. Det är dock inte ovanligt att patienten har kvarstående nedsättningar såsom plötslig trötthet orsakad av hjärntrötthet, behov av längre tid för återhämtning och ökad känslosamhet. </t>
  </si>
  <si>
    <t>Diskutera hur patienten kan återfå och upprätthålla struktur och livsbalans genom t.ex. fysisk aktivitet och social samvaro</t>
  </si>
  <si>
    <t>Både sociala, psykologiska, fysiska och medicinska aspekter bör kartläggas för att försöka få en helhetsbild av patientens behov av stöd. Livssituation, ålder, tid efter insjuknandet etc. avgör vilka faktorer som undersöks. Fokus bör ligga på patientens upplevda konsekvenser av sjukdomen, fysiskt och psykosocialt.</t>
  </si>
  <si>
    <t>Återgång till arbete efter stroke är en viktig faktor för livskvaliteten</t>
  </si>
  <si>
    <t xml:space="preserve">Överväg därför arbetsåtergång tidigt. När patienten har återhämtat sig tillräckligt är det viktigt att uppmuntra till kontakt med arbetsgivare och arbetskamrater. </t>
  </si>
  <si>
    <t>Bedömning av arbetsförmågan skall ske utifrån individens förutsättningar och sysselsättning</t>
  </si>
  <si>
    <t xml:space="preserve">Arbetsförmågan efter stroke är ofta kopplad till möjligheten att anpassa arbetet, motivationen och uppfattningen om den egna förmågan. </t>
  </si>
  <si>
    <t>Skicka med lättillgänglig information om diagnosen och informera om att patientriktad information finns på 1177 Vårdguiden</t>
  </si>
  <si>
    <t>Eftersom dolda kognitiva besvär kan försvåra dialogen med närstående är det viktigt att skicka med lättillgänglig information om tillståndet och tips på relevanta webbsidor såsom 1177 vårdguiden.</t>
  </si>
  <si>
    <t>Uppgiftsspecifik funktionsträning, via primärvård  eller specialistmottagning</t>
  </si>
  <si>
    <t xml:space="preserve">Beroende på vilka funktionsnedsättningar och behov patienten har finns olika behandlingar att tillgå. Oftast arbetar man i team med fysioterapeut, arbetsterapeut, logoped och kurator eller psykolog kring patienten, och behandling sker både individuellt och/eller i grupp. </t>
  </si>
  <si>
    <t>Samtalsstöd, via primärvård eller specialistmottagning</t>
  </si>
  <si>
    <t xml:space="preserve">Samtalsstöd bör finnas genom hela vårdkedjan och vara riktat mot känslomässiga och psykiska reaktioner i samband med insjuknandet. </t>
  </si>
  <si>
    <t>Bedömning och utredning av körförmåga, via läkare med stöd av arbetsterapeut eller neuropsykolog och trafiklärare</t>
  </si>
  <si>
    <t xml:space="preserve">Stroke medför vanligen nedsättning av den motoriska och sensoriska funktionen vilket kan påverka bilkörning. Körförmågan måste därför utredas genom att testa de kognitiva funktioner som behövs för att vara lämplig som förare. </t>
  </si>
  <si>
    <t>Arbetsträning, via Försäkringskassan och arbetsgivare</t>
  </si>
  <si>
    <t xml:space="preserve">Arbetsträning ska bara användas när den bedöms leda till att patienten blir arbetsför och kan återgå i arbete. Normalt pågår en arbetsträning i tre månader, och patienten förväntas efter detta kunna återgå i heltidsarbete. </t>
  </si>
  <si>
    <t>Utesluta samsjuklighet med andra somatiska och psykiska åkommor</t>
  </si>
  <si>
    <t xml:space="preserve">Långvarig smärta kan vara symptom på annan underliggande fysisk sjukdom, till exempel artros eller benskörhet. Det kan också vara tecken på psykisk ohälsa som depression, ångest eller tidigare traumatiska upplevelser som till exempel krig. </t>
  </si>
  <si>
    <t xml:space="preserve">En smärtanalys och förklaring till smärtmekanismer är en viktig del i professionell smärtrehabilitering </t>
  </si>
  <si>
    <t>Patienter som inte får en tydlig diagnos känner sig ofta maktlösa och utvecklar en skepsis gentemot sjukvården. Bekräftelse av, och förståelse för smärtan liksom en förklaring kan bli en vändpunkt för patienten.</t>
  </si>
  <si>
    <t>Behandling som inkluderar viss specifik fysisk aktivitet ger 20–30 procent bättre smärtlindrande effekt</t>
  </si>
  <si>
    <t xml:space="preserve">Vid långvariga smärttillstånd ger aktiv, specifik och professionellt ledd träning bättre smärtlindrande effekt än behandling där patienten inte aktiveras fysiskt. </t>
  </si>
  <si>
    <t xml:space="preserve">Det kan vara så att patienten har haft smärta i en avgränsad del av kroppen under flera års tid innan fibromyalgi utvecklas. Även stress, dålig sömn och enformiga rörelser kan öka risken för fibromyalgi.  </t>
  </si>
  <si>
    <t>Akupunktur ,via naprapat, kiropraktor eller fysioterapeut</t>
  </si>
  <si>
    <t>Akupunktur används ofta i smärtlindrande syfte i kombination med andra behandlingar. Genom minskad muskelspänning och smärta ökar möjligheten för patienten att tillgodogöra sig andra behandlingar och att öka sin aktivitetsnivå i vardagen.</t>
  </si>
  <si>
    <t>Utesluta andra bakomliggande somatiska och psykiska åkommor</t>
  </si>
  <si>
    <t>Det är ovanligt med trötthet som isolerat symtom – tröttheten är ofta en normal kroppslig reaktion på sömnbrist, stress eller fysisk ansträngning. Det är dock viktigt att utesluta andra bakomliggande orsaker, t.ex. läkemedelsbiverkningar eller andra somatiska eller psykiska åkommor.</t>
  </si>
  <si>
    <t>Diskutera potentiella arbetsrelaterade och/eller socialt belastande faktorer</t>
  </si>
  <si>
    <t xml:space="preserve">Sjukdomskänsla och trötthet som inte går att vila bort kan ha många orsaker. De som inte beror på annan fysisk eller psykisk ohälsa är ofta kopplade till livet som sådant eller till arbetet med stress, för lite sömn, relationsproblem, sorg, dålig ekonomi och för lite motion. </t>
  </si>
  <si>
    <t xml:space="preserve">Försöka undvika sjukskrivning och uppmuntra till fortsatt sysselsättning </t>
  </si>
  <si>
    <t xml:space="preserve">Eftersom tillståndet kan ha psykiska orsaker är det extra viktigt att patienten inte isolerar sig. Studier tyder på att fortsatt kontakt med arbetsgivare och kolleger är gynnsamt. Om sjukskrivning inte kan undvikas, välj om möjligt deltidssjukskrivning. </t>
  </si>
  <si>
    <t>Fysisk aktivitet har väldokumenterad effekt på psykiskt välbefinnande</t>
  </si>
  <si>
    <t xml:space="preserve">Fysisk aktivitet har väldokumenterad effekt på psykiskt välbefinnande, bemästring, minne, koncentration och stressfysiologiska system. </t>
  </si>
  <si>
    <t>Vid kroniskt trötthetssyndrom: Kognitiv beteendeterapi i kombination med GET (gradvis ökad träning),via specialistmottagning</t>
  </si>
  <si>
    <t>Vid kroniskt trötthetssyndrom tros kognitiv beteendeterapi (KBT) i kombination med gradvis ökad träning, graded exercise therapy (GET) ge en positiv effekt. </t>
  </si>
  <si>
    <t>Isolerade underarmsfrakturer kan vara parerskador och tecken på våld i nära relation, vilket ska utredas</t>
  </si>
  <si>
    <t xml:space="preserve">Såväl direkt som indirekt våld orsakar underarmsfrakturer, men särskild uppmärksamhet bör ägnas isolerade underarmsfrakturer eftersom dessa kan vara parerskador, dvs. skador som uppstår när man värjer sig mot ett slag eller ramlar och tar emot sig. </t>
  </si>
  <si>
    <t>Alkoholkonsumtion ökar risken för fraktur och försvårar läkningen</t>
  </si>
  <si>
    <t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t>
  </si>
  <si>
    <t>Utreda hur rörelseinskränkningen begränsar patientens förmåga att arbeta och vad patienten kan utföra även under pågående gipsbehandling</t>
  </si>
  <si>
    <t>Det är viktigt att utreda på vilka sätt en eventuell rörelseinskränkning begränsar patientens förmåga att utföra sina arbetsuppgifter liksom hur dessa kan förändras.</t>
  </si>
  <si>
    <t>Heltidssjukskrivning kan försämra tillståndet, särskilt om problemet är kopplat till påfrestningar i privatlivet</t>
  </si>
  <si>
    <t>Det finns ett samband mellan våld och sjukskrivningar, och genom sjukskrivning blir personen ännu mer isolerad och utsatt.</t>
  </si>
  <si>
    <t>Instruera om vikten av handen i högläge och omedelbar rörlighetsträning för cirkulation</t>
  </si>
  <si>
    <t>Kontrollera med patienten att de fått instruktioner om avlastad rörelseträning och ödemprofylax i samband med utskrivning från sjukhuset.</t>
  </si>
  <si>
    <t xml:space="preserve">Rörlighets -och styrketräning, via arbetsterapeut eller fysioterapeut </t>
  </si>
  <si>
    <t xml:space="preserve">Efter adekvat frakturbehandling bör arbetsterapeut eller fysioterapeut kontaktas för träningsprogram med fokus på rörlighet initialt och därefter stegrad styrketräning. </t>
  </si>
  <si>
    <t>Osteoporosutredning, via primärvård eller osteoporosmottagning</t>
  </si>
  <si>
    <t>Det är viktigt att förebygga osteoporos och göra osteoporosutredningar för patienter med många riskfaktorer och / eller lågenergifrakturer, dvs. frakturer efter små fall eller stötar, som kan ge misstanke om osteoporos.</t>
  </si>
  <si>
    <t>Kostrådgivning, via dietist eller kostrådgivare</t>
  </si>
  <si>
    <t>Bland praktiska frakturpreventiva åtgärder finns kost med rekommenderat intag av kalcium och vitamin D. Vid kraftig övervikt bör viktreducering initieras så tidigt som möjligt, men överdriven bantning bör undvikas.</t>
  </si>
  <si>
    <t>Instruera om högläge och rörlighetsträning för att förebygga stelhet efter avgipsning samt andra eventuella komplikationer</t>
  </si>
  <si>
    <t xml:space="preserve">Patienten bör tidigt instrueras om högläge (handen ovan hjärthöjd) och rörlighetsträning. Patienten bör också informeras om vikten av att använda handen i lättare dagliga aktiviteter och successivt öka belastningen så långt smärtan tillåter. </t>
  </si>
  <si>
    <t xml:space="preserve">Karpaltunnelsyndrom är en relativt vanlig komplikation </t>
  </si>
  <si>
    <t>Karpaltunnelsyndrom är en relativt vanlig komplikation i samband med handledsfraktur. Lättare domningar/känselnedsättning i de tre radiella fingrarna kan oftast gå tillbaka om svullnaden motverkas genom högläge och regelbundna pumprörelser med handen.</t>
  </si>
  <si>
    <t>Informera om att patientriktad information om förebyggande av benbrott finns på 1177 vårdguiden</t>
  </si>
  <si>
    <t xml:space="preserve">På 1177 finns information om vad man kan göra själv avseende livsstilsvanor för att förebygga benbrott. </t>
  </si>
  <si>
    <t>Rörlighetsträning och ödemprofylax, via arbetsterapeut eller fysiopterapeut</t>
  </si>
  <si>
    <t>Arbetsterapeut eller fysioterapeut bör kontaktas för träningsprogram med fokus på rörlighet initialt och därefter stegrad styrketräning. Detta är särskilt viktigt vid fraktur på os scaphoideum.</t>
  </si>
  <si>
    <t>Utprovning av hjälpmedel, via arbetsterapeut eller fysioterapeut</t>
  </si>
  <si>
    <t xml:space="preserve">Vid kvarstående måttligt karpaltunnelsyndrom bör patienten få ett stabilt handledsstöd nattetid med handleden i neutralläge. Handledsstödet förhindrar flexion i handleden och därmed ytterligare förträngning av karpaltunneln. </t>
  </si>
  <si>
    <t>Informera arbetsgivare och Försäkringskassan om det är möjligt att återgå i arbete med hjälp av arbetsresor</t>
  </si>
  <si>
    <t xml:space="preserve">Arbetsresor är en arbetsanpassning som innebär att en individ som kan arbeta men inte kan ta sig till arbetet på vanligt sätt får ersättning för kostnader för transport till och från arbetsplatsen. </t>
  </si>
  <si>
    <t>Arbetsresor, via arbetsgivare (dag 1–14) eller Försäkringskassan (från dag 15)</t>
  </si>
  <si>
    <t>Möjligheten till arbetsresor istället för sjukpenning skall alltid utredas.</t>
  </si>
  <si>
    <t xml:space="preserve">För rehabilitering av frakturer bör fysioterapeut involveras i ett tidigt skede. Patienten får ett individuellt utprovat träningsprogram, initialt med fokus på rörlighet och därefter succesivt ökad styrketräning. </t>
  </si>
  <si>
    <t xml:space="preserve">Uppmuntra till fysisk aktivitet för smärtlindring, bättre funktion och ökad knästabilitet </t>
  </si>
  <si>
    <t>Mjukdelsskador i knäleden uppkommer ofta i samband med idrottande, ofta av indirekt våld i form av vridning och/eller översträckning men även av direktvåld.</t>
  </si>
  <si>
    <t>Patienter med ortos kan belasta och rörelseträna i ortosen</t>
  </si>
  <si>
    <t xml:space="preserve">Ortoser (stödbandage) stödjer och avlastar en skadad kroppsdel, minskar svullnad samt ger värme, trygghet och påminnelse vilket kan underlätta vid rehabilitering. </t>
  </si>
  <si>
    <t xml:space="preserve">Det är viktigt att få ett träningsprogram med excentriska övningar individuellt utprovat av fysioterapeuten. </t>
  </si>
  <si>
    <t>Tillhandahållande av gånghjälpmedel, via vård- /hälsocentral eller primärvårdsrehab.</t>
  </si>
  <si>
    <t>Om patienten har svårt att gå normalt utan gånghjälpmedel finns t ex kryckor att hyra via vård-/hälsocentral eller primärvårdsrehab och utprovas ofta med hjälp av arbetsterapeut eller fysioterapeut.</t>
  </si>
  <si>
    <t>Studier och erfarenheter har visat att patientens egen uppfattning om sin förmåga att återgå i arbete spelar stor roll och påverkar både utfall av insatta behandlingsåtgärder och sjukskrivningslängden.</t>
  </si>
  <si>
    <t>Om patienten inte orkar/kan/vill- erbjud dig att ta kontakt med arbetsgivaren. OBS! glöm inte att inhämta samtycke från patienten.</t>
  </si>
  <si>
    <t>Säkerställa att sjukskrivnings- och rehabiliteringsplan för återgång i arbete finns.</t>
  </si>
  <si>
    <t>Om inte kan byte av behandlare och eller behandling behövas. Informera sjukskrivande läkare för diskussion och vid behov ny remiss.</t>
  </si>
  <si>
    <t>Detta för att patienten inte skall uppfatta sitt läkarbesök som enbart ett tillfälle för förlängd sjukskrivning utan som ett tillfälle att värdera insatser och åtgärder.</t>
  </si>
  <si>
    <t>Följa upp om rekommenderade/insatta åtgärder har startat. Fungerar de?</t>
  </si>
  <si>
    <t>Säkerställa arbetsgivarkontakt, i första hand via patienten själv.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</si>
</sst>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7"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font>
    <font>
      <sz val="11"/>
      <name val="Calibri"/>
      <family val="2"/>
    </font>
    <font>
      <sz val="11"/>
      <color rgb="FFFF0000"/>
      <name val="Calibri"/>
      <family val="2"/>
    </font>
    <font>
      <sz val="11"/>
      <color rgb="FF000000"/>
      <name val="Calibri"/>
      <family val="2"/>
    </font>
    <font>
      <b/>
      <sz val="11"/>
      <color theme="0"/>
      <name val="Calibri"/>
      <family val="2"/>
    </font>
    <font>
      <sz val="11"/>
      <color theme="0"/>
      <name val="Calibri"/>
      <family val="2"/>
    </font>
    <font>
      <b/>
      <sz val="16"/>
      <color rgb="FF000000"/>
      <name val="Calibri"/>
      <family val="2"/>
    </font>
    <font>
      <b/>
      <sz val="16"/>
      <color theme="0"/>
      <name val="Calibri"/>
      <family val="2"/>
    </font>
    <font>
      <b/>
      <sz val="16"/>
      <name val="Calibri"/>
      <family val="2"/>
    </font>
    <font>
      <u/>
      <sz val="11"/>
      <color theme="10"/>
      <name val="Calibri"/>
      <family val="2"/>
      <scheme val="minor"/>
    </font>
    <font>
      <b/>
      <sz val="20"/>
      <color rgb="FF000000"/>
      <name val="Calibri"/>
      <family val="2"/>
    </font>
    <font>
      <u/>
      <sz val="11"/>
      <color theme="10"/>
      <name val="Calibri"/>
      <family val="2"/>
    </font>
    <font>
      <b/>
      <sz val="14"/>
      <name val="Calibri"/>
      <family val="2"/>
    </font>
    <font>
      <b/>
      <sz val="20"/>
      <name val="Calibri"/>
      <family val="2"/>
    </font>
    <font>
      <sz val="10"/>
      <color rgb="FF000000"/>
      <name val="Calibri"/>
      <family val="2"/>
    </font>
    <font>
      <b/>
      <sz val="10"/>
      <color rgb="FF000000"/>
      <name val="Calibri"/>
      <family val="2"/>
    </font>
    <font>
      <sz val="11"/>
      <color rgb="FF000000"/>
      <name val="Calibri"/>
      <family val="2"/>
    </font>
    <font>
      <b/>
      <sz val="16"/>
      <color theme="0"/>
      <name val="Calibri"/>
      <family val="2"/>
    </font>
    <font>
      <sz val="11"/>
      <name val="Calibri"/>
      <family val="2"/>
    </font>
    <font>
      <sz val="11"/>
      <name val="Calibri"/>
      <family val="2"/>
    </font>
    <font>
      <b/>
      <sz val="16"/>
      <color theme="1"/>
      <name val="Calibri"/>
      <family val="2"/>
      <scheme val="minor"/>
    </font>
    <font>
      <b/>
      <sz val="10"/>
      <name val="Calibri"/>
      <family val="2"/>
    </font>
    <font>
      <b/>
      <sz val="16"/>
      <color theme="0"/>
      <name val="Calibri Light"/>
      <family val="2"/>
      <scheme val="major"/>
    </font>
    <font>
      <b/>
      <sz val="16"/>
      <name val="Calibri Light"/>
      <family val="2"/>
      <scheme val="major"/>
    </font>
    <font>
      <b/>
      <sz val="16"/>
      <name val="Calibri Light"/>
      <family val="2"/>
    </font>
    <font>
      <sz val="14"/>
      <color theme="1"/>
      <name val="Calibri"/>
      <family val="2"/>
      <scheme val="minor"/>
    </font>
    <font>
      <sz val="20"/>
      <color theme="1"/>
      <name val="Calibri"/>
      <family val="2"/>
      <scheme val="minor"/>
    </font>
    <font>
      <b/>
      <sz val="20"/>
      <color theme="1"/>
      <name val="Calibri"/>
      <family val="2"/>
      <scheme val="minor"/>
    </font>
    <font>
      <sz val="20"/>
      <color rgb="FF000000"/>
      <name val="Calibri"/>
      <family val="2"/>
    </font>
    <font>
      <b/>
      <sz val="20"/>
      <color theme="0"/>
      <name val="Calibri"/>
      <family val="2"/>
      <scheme val="minor"/>
    </font>
    <font>
      <b/>
      <sz val="26"/>
      <color theme="1"/>
      <name val="Calibri"/>
      <family val="2"/>
      <scheme val="minor"/>
    </font>
    <font>
      <sz val="10.5"/>
      <color rgb="FF222222"/>
      <name val="Times New Roman"/>
      <family val="1"/>
    </font>
    <font>
      <b/>
      <sz val="10.5"/>
      <name val="Times New Roman"/>
      <family val="1"/>
    </font>
    <font>
      <b/>
      <sz val="13.5"/>
      <name val="Times New Roman"/>
      <family val="1"/>
    </font>
    <font>
      <u/>
      <sz val="10.5"/>
      <name val="Times New Roman"/>
      <family val="1"/>
    </font>
    <font>
      <sz val="10.5"/>
      <name val="Times New Roman"/>
      <family val="1"/>
    </font>
    <font>
      <sz val="11"/>
      <color rgb="FF333333"/>
      <name val="Calibri"/>
      <family val="2"/>
    </font>
    <font>
      <sz val="9"/>
      <color rgb="FF333333"/>
      <name val="Arial"/>
      <family val="2"/>
    </font>
    <font>
      <sz val="11"/>
      <color rgb="FF222222"/>
      <name val="Calibri"/>
      <family val="2"/>
    </font>
  </fonts>
  <fills count="10">
    <fill>
      <patternFill patternType="none"/>
    </fill>
    <fill>
      <patternFill patternType="gray125"/>
    </fill>
    <fill>
      <patternFill patternType="solid">
        <fgColor rgb="FFF4CCCC"/>
        <bgColor rgb="FFF4CCCC"/>
      </patternFill>
    </fill>
    <fill>
      <patternFill patternType="solid">
        <fgColor rgb="FFD9D9D9"/>
        <bgColor rgb="FFD9D9D9"/>
      </patternFill>
    </fill>
    <fill>
      <patternFill patternType="solid">
        <fgColor theme="3"/>
        <bgColor indexed="64"/>
      </patternFill>
    </fill>
    <fill>
      <patternFill patternType="solid">
        <fgColor theme="1"/>
        <bgColor rgb="FFD9D9D9"/>
      </patternFill>
    </fill>
    <fill>
      <patternFill patternType="solid">
        <fgColor theme="1"/>
        <bgColor indexed="64"/>
      </patternFill>
    </fill>
    <fill>
      <patternFill patternType="solid">
        <fgColor theme="3"/>
        <bgColor rgb="FFF4CCCC"/>
      </patternFill>
    </fill>
    <fill>
      <patternFill patternType="solid">
        <fgColor theme="1"/>
        <bgColor theme="1"/>
      </patternFill>
    </fill>
    <fill>
      <patternFill patternType="solid">
        <fgColor theme="2"/>
        <bgColor indexed="64"/>
      </patternFill>
    </fill>
  </fills>
  <borders count="24">
    <border>
      <left/>
      <right/>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hair">
        <color auto="1"/>
      </left>
      <right style="hair">
        <color auto="1"/>
      </right>
      <top style="hair">
        <color auto="1"/>
      </top>
      <bottom style="hair">
        <color auto="1"/>
      </bottom>
      <diagonal/>
    </border>
    <border>
      <left/>
      <right style="dotted">
        <color auto="1"/>
      </right>
      <top style="dotted">
        <color auto="1"/>
      </top>
      <bottom style="dotted">
        <color auto="1"/>
      </bottom>
      <diagonal/>
    </border>
    <border>
      <left style="dotted">
        <color auto="1"/>
      </left>
      <right/>
      <top style="dotted">
        <color auto="1"/>
      </top>
      <bottom style="dotted">
        <color auto="1"/>
      </bottom>
      <diagonal/>
    </border>
    <border>
      <left/>
      <right style="dotted">
        <color auto="1"/>
      </right>
      <top/>
      <bottom style="dotted">
        <color auto="1"/>
      </bottom>
      <diagonal/>
    </border>
    <border>
      <left style="dotted">
        <color auto="1"/>
      </left>
      <right/>
      <top/>
      <bottom style="dotted">
        <color auto="1"/>
      </bottom>
      <diagonal/>
    </border>
    <border>
      <left/>
      <right style="dotted">
        <color auto="1"/>
      </right>
      <top style="dotted">
        <color auto="1"/>
      </top>
      <bottom/>
      <diagonal/>
    </border>
    <border>
      <left style="dotted">
        <color auto="1"/>
      </left>
      <right/>
      <top style="dotted">
        <color auto="1"/>
      </top>
      <bottom/>
      <diagonal/>
    </border>
    <border>
      <left/>
      <right/>
      <top style="thick">
        <color indexed="64"/>
      </top>
      <bottom style="thick">
        <color rgb="FFFFC000"/>
      </bottom>
      <diagonal/>
    </border>
    <border>
      <left/>
      <right/>
      <top/>
      <bottom style="thick">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right/>
      <top/>
      <bottom style="medium">
        <color rgb="FFFFC000"/>
      </bottom>
      <diagonal/>
    </border>
    <border>
      <left style="thick">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style="thick">
        <color indexed="64"/>
      </top>
      <bottom/>
      <diagonal/>
    </border>
    <border>
      <left style="medium">
        <color indexed="64"/>
      </left>
      <right style="medium">
        <color indexed="64"/>
      </right>
      <top style="medium">
        <color indexed="64"/>
      </top>
      <bottom style="medium">
        <color indexed="64"/>
      </bottom>
      <diagonal/>
    </border>
  </borders>
  <cellStyleXfs count="15">
    <xf numFmtId="0" fontId="0" fillId="0" borderId="0"/>
    <xf numFmtId="0" fontId="7" fillId="0" borderId="0"/>
    <xf numFmtId="0" fontId="17" fillId="0" borderId="0" applyNumberFormat="0" applyFill="0" applyBorder="0" applyAlignment="0" applyProtection="0"/>
    <xf numFmtId="0" fontId="6" fillId="0" borderId="0"/>
    <xf numFmtId="0" fontId="5" fillId="0" borderId="0"/>
    <xf numFmtId="0" fontId="19" fillId="0" borderId="0" applyNumberFormat="0" applyFill="0" applyBorder="0" applyAlignment="0" applyProtection="0"/>
    <xf numFmtId="0" fontId="11" fillId="0" borderId="0"/>
    <xf numFmtId="0" fontId="4" fillId="0" borderId="0"/>
    <xf numFmtId="0" fontId="24" fillId="0" borderId="0"/>
    <xf numFmtId="0" fontId="3" fillId="0" borderId="0"/>
    <xf numFmtId="0" fontId="2" fillId="0" borderId="0"/>
    <xf numFmtId="0" fontId="2" fillId="0" borderId="0"/>
    <xf numFmtId="0" fontId="11" fillId="0" borderId="0"/>
    <xf numFmtId="0" fontId="2" fillId="0" borderId="0"/>
    <xf numFmtId="0" fontId="1" fillId="0" borderId="0"/>
  </cellStyleXfs>
  <cellXfs count="159">
    <xf numFmtId="0" fontId="0" fillId="0" borderId="0" xfId="0" applyFont="1" applyAlignment="1"/>
    <xf numFmtId="0" fontId="9" fillId="0" borderId="1" xfId="0" applyFont="1" applyBorder="1" applyAlignment="1" applyProtection="1">
      <alignment wrapText="1"/>
      <protection locked="0"/>
    </xf>
    <xf numFmtId="0" fontId="10" fillId="0" borderId="0" xfId="0" applyFont="1" applyAlignment="1" applyProtection="1">
      <alignment wrapText="1"/>
      <protection locked="0"/>
    </xf>
    <xf numFmtId="0" fontId="0" fillId="0" borderId="0" xfId="0" applyFont="1" applyAlignment="1" applyProtection="1">
      <alignment wrapText="1"/>
      <protection locked="0"/>
    </xf>
    <xf numFmtId="0" fontId="9" fillId="0" borderId="3" xfId="0" applyFont="1" applyBorder="1" applyAlignment="1" applyProtection="1">
      <alignment horizontal="center" vertical="center" wrapText="1"/>
      <protection locked="0"/>
    </xf>
    <xf numFmtId="0" fontId="9" fillId="0" borderId="3" xfId="0" applyFont="1" applyFill="1" applyBorder="1" applyAlignment="1" applyProtection="1">
      <alignment horizontal="center" vertical="center" wrapText="1"/>
      <protection locked="0"/>
    </xf>
    <xf numFmtId="0" fontId="9" fillId="0" borderId="3" xfId="0" applyFont="1" applyBorder="1" applyAlignment="1" applyProtection="1">
      <alignment horizontal="left" vertical="center" wrapText="1"/>
      <protection locked="0"/>
    </xf>
    <xf numFmtId="0" fontId="14" fillId="0" borderId="0" xfId="0" applyFont="1" applyAlignment="1" applyProtection="1">
      <alignment horizontal="center" vertical="center" wrapText="1"/>
      <protection locked="0"/>
    </xf>
    <xf numFmtId="0" fontId="0" fillId="0" borderId="0" xfId="0" applyFont="1" applyAlignment="1" applyProtection="1">
      <alignment horizontal="left" vertical="center" wrapText="1"/>
      <protection locked="0"/>
    </xf>
    <xf numFmtId="0" fontId="0" fillId="0" borderId="0" xfId="0" applyFont="1" applyFill="1" applyAlignment="1" applyProtection="1">
      <alignment wrapText="1"/>
      <protection locked="0"/>
    </xf>
    <xf numFmtId="0" fontId="9" fillId="0" borderId="0" xfId="0" applyFont="1" applyAlignment="1" applyProtection="1">
      <alignment vertical="center" wrapText="1"/>
      <protection locked="0"/>
    </xf>
    <xf numFmtId="0" fontId="16" fillId="2" borderId="0" xfId="0" applyFont="1" applyFill="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9" fillId="0" borderId="0" xfId="0" applyFont="1" applyAlignment="1" applyProtection="1">
      <alignment horizontal="left" vertical="center" wrapText="1"/>
      <protection locked="0"/>
    </xf>
    <xf numFmtId="0" fontId="0" fillId="0" borderId="3" xfId="0" applyFont="1" applyBorder="1" applyAlignment="1">
      <alignment vertical="center" wrapText="1"/>
    </xf>
    <xf numFmtId="0" fontId="15" fillId="7" borderId="3" xfId="0" applyFont="1" applyFill="1" applyBorder="1" applyAlignment="1" applyProtection="1">
      <alignment horizontal="center" vertical="center" wrapText="1"/>
      <protection locked="0"/>
    </xf>
    <xf numFmtId="0" fontId="0" fillId="0" borderId="3" xfId="0" applyFont="1" applyBorder="1" applyAlignment="1">
      <alignment wrapText="1"/>
    </xf>
    <xf numFmtId="0" fontId="0" fillId="0" borderId="0" xfId="0" applyFont="1" applyAlignment="1" applyProtection="1">
      <alignment horizontal="center" vertical="center" wrapText="1"/>
      <protection locked="0"/>
    </xf>
    <xf numFmtId="0" fontId="0" fillId="0" borderId="0" xfId="0" applyFont="1" applyBorder="1" applyAlignment="1" applyProtection="1">
      <alignment wrapText="1"/>
      <protection locked="0"/>
    </xf>
    <xf numFmtId="0" fontId="9" fillId="0" borderId="0" xfId="0" applyFont="1" applyBorder="1" applyAlignment="1" applyProtection="1">
      <alignment wrapText="1"/>
      <protection locked="0"/>
    </xf>
    <xf numFmtId="0" fontId="11" fillId="0" borderId="0" xfId="6" applyFont="1" applyAlignment="1"/>
    <xf numFmtId="0" fontId="8" fillId="3" borderId="2" xfId="6" applyFont="1" applyFill="1" applyBorder="1" applyAlignment="1">
      <alignment vertical="center" wrapText="1"/>
    </xf>
    <xf numFmtId="0" fontId="8" fillId="3" borderId="2" xfId="6" applyFont="1" applyFill="1" applyBorder="1" applyAlignment="1">
      <alignment horizontal="center" vertical="center"/>
    </xf>
    <xf numFmtId="0" fontId="9" fillId="0" borderId="3" xfId="6" applyFont="1" applyBorder="1" applyAlignment="1">
      <alignment vertical="center" wrapText="1"/>
    </xf>
    <xf numFmtId="49" fontId="8" fillId="0" borderId="2" xfId="6" applyNumberFormat="1" applyFont="1" applyFill="1" applyBorder="1" applyAlignment="1">
      <alignment horizontal="center" vertical="center"/>
    </xf>
    <xf numFmtId="1" fontId="12" fillId="5" borderId="2" xfId="6" applyNumberFormat="1" applyFont="1" applyFill="1" applyBorder="1" applyAlignment="1">
      <alignment horizontal="center" vertical="center"/>
    </xf>
    <xf numFmtId="0" fontId="11" fillId="0" borderId="0" xfId="6" applyFont="1" applyFill="1" applyAlignment="1"/>
    <xf numFmtId="49" fontId="9" fillId="0" borderId="3" xfId="6" applyNumberFormat="1" applyFont="1" applyFill="1" applyBorder="1" applyAlignment="1">
      <alignment horizontal="center"/>
    </xf>
    <xf numFmtId="1" fontId="13" fillId="6" borderId="3" xfId="6" applyNumberFormat="1" applyFont="1" applyFill="1" applyBorder="1" applyAlignment="1">
      <alignment horizontal="center" vertical="center"/>
    </xf>
    <xf numFmtId="49" fontId="11" fillId="0" borderId="3" xfId="6" applyNumberFormat="1" applyFont="1" applyFill="1" applyBorder="1" applyAlignment="1"/>
    <xf numFmtId="0" fontId="11" fillId="0" borderId="3" xfId="6" applyFont="1" applyBorder="1" applyAlignment="1">
      <alignment vertical="center"/>
    </xf>
    <xf numFmtId="0" fontId="10" fillId="0" borderId="0" xfId="6" applyFont="1" applyAlignment="1"/>
    <xf numFmtId="0" fontId="9" fillId="0" borderId="0" xfId="0" applyFont="1" applyAlignment="1" applyProtection="1">
      <alignment wrapText="1"/>
      <protection locked="0"/>
    </xf>
    <xf numFmtId="0" fontId="9" fillId="0" borderId="0" xfId="6" applyFont="1" applyAlignment="1"/>
    <xf numFmtId="0" fontId="10" fillId="0" borderId="0" xfId="0" applyFont="1" applyAlignment="1" applyProtection="1">
      <alignment vertical="center" wrapText="1"/>
      <protection locked="0"/>
    </xf>
    <xf numFmtId="0" fontId="25" fillId="7" borderId="3" xfId="0" applyFont="1" applyFill="1" applyBorder="1" applyAlignment="1" applyProtection="1">
      <alignment horizontal="center" vertical="center" wrapText="1"/>
      <protection locked="0"/>
    </xf>
    <xf numFmtId="0" fontId="26" fillId="0" borderId="3" xfId="0" applyFont="1" applyBorder="1" applyAlignment="1" applyProtection="1">
      <alignment horizontal="center" vertical="center" wrapText="1"/>
      <protection locked="0"/>
    </xf>
    <xf numFmtId="0" fontId="26" fillId="0" borderId="3" xfId="0" applyFont="1" applyBorder="1" applyAlignment="1" applyProtection="1">
      <alignment horizontal="left" vertical="center" wrapText="1"/>
      <protection locked="0"/>
    </xf>
    <xf numFmtId="0" fontId="11" fillId="0" borderId="0" xfId="6" applyFont="1" applyAlignment="1">
      <alignment wrapText="1"/>
    </xf>
    <xf numFmtId="0" fontId="11" fillId="0" borderId="0" xfId="6" applyFont="1" applyFill="1" applyAlignment="1">
      <alignment wrapText="1"/>
    </xf>
    <xf numFmtId="0" fontId="10" fillId="0" borderId="0" xfId="6" applyFont="1" applyAlignment="1">
      <alignment wrapText="1"/>
    </xf>
    <xf numFmtId="0" fontId="9" fillId="0" borderId="0" xfId="6" applyFont="1" applyAlignment="1">
      <alignment wrapText="1"/>
    </xf>
    <xf numFmtId="49" fontId="9" fillId="0" borderId="4" xfId="6" applyNumberFormat="1" applyFont="1" applyFill="1" applyBorder="1" applyAlignment="1">
      <alignment horizontal="center"/>
    </xf>
    <xf numFmtId="0" fontId="9" fillId="0" borderId="4" xfId="6" applyFont="1" applyBorder="1" applyAlignment="1">
      <alignment vertical="center" wrapText="1"/>
    </xf>
    <xf numFmtId="1" fontId="13" fillId="6" borderId="4" xfId="6" applyNumberFormat="1" applyFont="1" applyFill="1" applyBorder="1" applyAlignment="1">
      <alignment horizontal="center" vertical="center"/>
    </xf>
    <xf numFmtId="49" fontId="9" fillId="0" borderId="6" xfId="6" applyNumberFormat="1" applyFont="1" applyFill="1" applyBorder="1" applyAlignment="1">
      <alignment horizontal="center" vertical="center"/>
    </xf>
    <xf numFmtId="0" fontId="9" fillId="0" borderId="6" xfId="6" applyFont="1" applyFill="1" applyBorder="1" applyAlignment="1">
      <alignment vertical="center" wrapText="1"/>
    </xf>
    <xf numFmtId="1" fontId="27" fillId="0" borderId="6" xfId="6" applyNumberFormat="1" applyFont="1" applyFill="1" applyBorder="1" applyAlignment="1">
      <alignment horizontal="center" vertical="center"/>
    </xf>
    <xf numFmtId="0" fontId="18" fillId="0" borderId="6" xfId="6" applyFont="1" applyBorder="1" applyAlignment="1">
      <alignment horizontal="center" vertical="center" wrapText="1"/>
    </xf>
    <xf numFmtId="0" fontId="11" fillId="0" borderId="6" xfId="6" applyFont="1" applyBorder="1" applyAlignment="1">
      <alignment vertical="center" wrapText="1"/>
    </xf>
    <xf numFmtId="1" fontId="9" fillId="0" borderId="6" xfId="6" applyNumberFormat="1" applyFont="1" applyFill="1" applyBorder="1" applyAlignment="1">
      <alignment horizontal="center" vertical="center"/>
    </xf>
    <xf numFmtId="0" fontId="9" fillId="0" borderId="6" xfId="6" applyFont="1" applyBorder="1" applyAlignment="1">
      <alignment horizontal="center" vertical="center"/>
    </xf>
    <xf numFmtId="0" fontId="21" fillId="0" borderId="6" xfId="6" applyFont="1" applyBorder="1" applyAlignment="1">
      <alignment horizontal="center" vertical="center" wrapText="1"/>
    </xf>
    <xf numFmtId="49" fontId="9" fillId="0" borderId="6" xfId="6" applyNumberFormat="1" applyFont="1" applyFill="1" applyBorder="1" applyAlignment="1">
      <alignment horizontal="center" vertical="center" wrapText="1"/>
    </xf>
    <xf numFmtId="49" fontId="11" fillId="0" borderId="6" xfId="6" applyNumberFormat="1" applyFont="1" applyFill="1" applyBorder="1" applyAlignment="1">
      <alignment horizontal="center" vertical="center"/>
    </xf>
    <xf numFmtId="0" fontId="9" fillId="0" borderId="6" xfId="6" applyFont="1" applyBorder="1" applyAlignment="1">
      <alignment vertical="center" wrapText="1"/>
    </xf>
    <xf numFmtId="49" fontId="9" fillId="0" borderId="6" xfId="6" applyNumberFormat="1" applyFont="1" applyBorder="1" applyAlignment="1">
      <alignment horizontal="left" vertical="center" wrapText="1"/>
    </xf>
    <xf numFmtId="0" fontId="9" fillId="0" borderId="6" xfId="6" applyFont="1" applyFill="1" applyBorder="1" applyAlignment="1">
      <alignment horizontal="center" vertical="center"/>
    </xf>
    <xf numFmtId="49" fontId="11" fillId="0" borderId="6" xfId="6" applyNumberFormat="1" applyFont="1" applyFill="1" applyBorder="1" applyAlignment="1">
      <alignment horizontal="center" vertical="center" wrapText="1"/>
    </xf>
    <xf numFmtId="0" fontId="9" fillId="0" borderId="6" xfId="6" applyNumberFormat="1" applyFont="1" applyFill="1" applyBorder="1" applyAlignment="1">
      <alignment horizontal="center" vertical="center"/>
    </xf>
    <xf numFmtId="0" fontId="11" fillId="0" borderId="6" xfId="6" applyFont="1" applyBorder="1" applyAlignment="1"/>
    <xf numFmtId="0" fontId="11" fillId="0" borderId="0" xfId="6" applyFont="1" applyAlignment="1">
      <alignment horizontal="left"/>
    </xf>
    <xf numFmtId="0" fontId="9" fillId="3" borderId="2" xfId="6" applyFont="1" applyFill="1" applyBorder="1" applyAlignment="1">
      <alignment horizontal="left" vertical="center"/>
    </xf>
    <xf numFmtId="0" fontId="11" fillId="0" borderId="6" xfId="6" applyFont="1" applyBorder="1" applyAlignment="1">
      <alignment horizontal="left" vertical="center" wrapText="1"/>
    </xf>
    <xf numFmtId="0" fontId="11" fillId="0" borderId="6" xfId="6" applyFont="1" applyFill="1" applyBorder="1" applyAlignment="1">
      <alignment horizontal="left" vertical="center" wrapText="1"/>
    </xf>
    <xf numFmtId="0" fontId="11" fillId="0" borderId="6" xfId="6" applyNumberFormat="1" applyFont="1" applyBorder="1" applyAlignment="1">
      <alignment horizontal="left" vertical="center" wrapText="1"/>
    </xf>
    <xf numFmtId="0" fontId="9" fillId="0" borderId="6" xfId="6" applyFont="1" applyBorder="1" applyAlignment="1">
      <alignment horizontal="left" vertical="center" wrapText="1"/>
    </xf>
    <xf numFmtId="0" fontId="2" fillId="0" borderId="0" xfId="10"/>
    <xf numFmtId="0" fontId="11" fillId="0" borderId="6" xfId="6" applyFont="1" applyFill="1" applyBorder="1" applyAlignment="1">
      <alignment vertical="center" wrapText="1"/>
    </xf>
    <xf numFmtId="0" fontId="0" fillId="0" borderId="3" xfId="0" applyFont="1" applyBorder="1" applyAlignment="1">
      <alignment horizontal="center" vertical="center" wrapText="1"/>
    </xf>
    <xf numFmtId="49" fontId="11" fillId="0" borderId="6" xfId="6" applyNumberFormat="1" applyFont="1" applyFill="1" applyBorder="1" applyAlignment="1">
      <alignment horizontal="left" vertical="center" wrapText="1"/>
    </xf>
    <xf numFmtId="0" fontId="0" fillId="0" borderId="3" xfId="0" applyBorder="1"/>
    <xf numFmtId="0" fontId="0" fillId="0" borderId="4" xfId="0" applyBorder="1"/>
    <xf numFmtId="0" fontId="0" fillId="0" borderId="4" xfId="0" applyFont="1" applyBorder="1" applyAlignment="1">
      <alignment wrapText="1"/>
    </xf>
    <xf numFmtId="0" fontId="15" fillId="4" borderId="3" xfId="0" applyFont="1" applyFill="1" applyBorder="1" applyAlignment="1" applyProtection="1">
      <alignment horizontal="center" vertical="center" wrapText="1"/>
      <protection locked="0"/>
    </xf>
    <xf numFmtId="0" fontId="12" fillId="4" borderId="3" xfId="0" applyFont="1" applyFill="1" applyBorder="1" applyAlignment="1" applyProtection="1">
      <alignment horizontal="center" vertical="center" wrapText="1"/>
      <protection locked="0"/>
    </xf>
    <xf numFmtId="0" fontId="12" fillId="4" borderId="3" xfId="0" applyFont="1" applyFill="1" applyBorder="1" applyAlignment="1" applyProtection="1">
      <alignment horizontal="left" vertical="center" wrapText="1"/>
      <protection locked="0"/>
    </xf>
    <xf numFmtId="0" fontId="11" fillId="0" borderId="6" xfId="6" applyFont="1" applyBorder="1" applyAlignment="1">
      <alignment horizontal="left" wrapText="1"/>
    </xf>
    <xf numFmtId="0" fontId="11" fillId="0" borderId="0" xfId="6" applyFont="1" applyAlignment="1">
      <alignment vertical="center" wrapText="1"/>
    </xf>
    <xf numFmtId="0" fontId="11" fillId="0" borderId="0" xfId="6" applyFont="1" applyFill="1" applyAlignment="1">
      <alignment vertical="center" wrapText="1"/>
    </xf>
    <xf numFmtId="0" fontId="9" fillId="0" borderId="0" xfId="6" applyFont="1" applyAlignment="1">
      <alignment vertical="center" wrapText="1"/>
    </xf>
    <xf numFmtId="0" fontId="10" fillId="0" borderId="0" xfId="6" applyFont="1" applyAlignment="1">
      <alignment vertical="center" wrapText="1"/>
    </xf>
    <xf numFmtId="0" fontId="9" fillId="0" borderId="0" xfId="6" applyFont="1" applyAlignment="1">
      <alignment vertical="center"/>
    </xf>
    <xf numFmtId="0" fontId="9" fillId="0" borderId="0" xfId="6" applyFont="1" applyFill="1" applyAlignment="1">
      <alignment vertical="center" wrapText="1"/>
    </xf>
    <xf numFmtId="0" fontId="8" fillId="3" borderId="2" xfId="6" applyFont="1" applyFill="1" applyBorder="1" applyAlignment="1">
      <alignment horizontal="center" vertical="center" wrapText="1"/>
    </xf>
    <xf numFmtId="0" fontId="29" fillId="3" borderId="2" xfId="6" applyFont="1" applyFill="1" applyBorder="1" applyAlignment="1">
      <alignment horizontal="center" vertical="center"/>
    </xf>
    <xf numFmtId="0" fontId="23" fillId="0" borderId="6" xfId="6" applyFont="1" applyBorder="1" applyAlignment="1">
      <alignment horizontal="center" vertical="center" wrapText="1"/>
    </xf>
    <xf numFmtId="0" fontId="29" fillId="0" borderId="6" xfId="6" applyFont="1" applyBorder="1" applyAlignment="1">
      <alignment horizontal="center" vertical="center" wrapText="1"/>
    </xf>
    <xf numFmtId="0" fontId="22" fillId="0" borderId="6" xfId="6" applyFont="1" applyBorder="1" applyAlignment="1"/>
    <xf numFmtId="0" fontId="22" fillId="0" borderId="0" xfId="6" applyFont="1" applyAlignment="1"/>
    <xf numFmtId="0" fontId="31" fillId="0" borderId="7" xfId="11" applyNumberFormat="1" applyFont="1" applyBorder="1" applyAlignment="1">
      <alignment horizontal="center" vertical="center" wrapText="1"/>
    </xf>
    <xf numFmtId="0" fontId="31" fillId="0" borderId="7" xfId="11" applyNumberFormat="1" applyFont="1" applyBorder="1" applyAlignment="1">
      <alignment horizontal="center" vertical="center"/>
    </xf>
    <xf numFmtId="0" fontId="32" fillId="0" borderId="7" xfId="12" applyNumberFormat="1" applyFont="1" applyBorder="1" applyAlignment="1">
      <alignment horizontal="center" vertical="center" wrapText="1"/>
    </xf>
    <xf numFmtId="0" fontId="31" fillId="0" borderId="8" xfId="11" applyNumberFormat="1" applyFont="1" applyBorder="1" applyAlignment="1">
      <alignment horizontal="left" vertical="center" wrapText="1"/>
    </xf>
    <xf numFmtId="0" fontId="31" fillId="0" borderId="8" xfId="11" applyNumberFormat="1" applyFont="1" applyBorder="1" applyAlignment="1">
      <alignment vertical="center"/>
    </xf>
    <xf numFmtId="0" fontId="31" fillId="0" borderId="8" xfId="11" applyNumberFormat="1" applyFont="1" applyBorder="1" applyAlignment="1">
      <alignment horizontal="left" vertical="center"/>
    </xf>
    <xf numFmtId="0" fontId="32" fillId="0" borderId="8" xfId="10" applyFont="1" applyBorder="1"/>
    <xf numFmtId="3" fontId="30" fillId="8" borderId="9" xfId="11" applyNumberFormat="1" applyFont="1" applyFill="1" applyBorder="1" applyAlignment="1">
      <alignment horizontal="center" vertical="center"/>
    </xf>
    <xf numFmtId="164" fontId="30" fillId="8" borderId="10" xfId="11" applyNumberFormat="1" applyFont="1" applyFill="1" applyBorder="1" applyAlignment="1">
      <alignment horizontal="left" vertical="center"/>
    </xf>
    <xf numFmtId="0" fontId="31" fillId="0" borderId="11" xfId="11" applyNumberFormat="1" applyFont="1" applyBorder="1" applyAlignment="1">
      <alignment horizontal="center" vertical="center"/>
    </xf>
    <xf numFmtId="0" fontId="31" fillId="0" borderId="12" xfId="11" applyNumberFormat="1" applyFont="1" applyBorder="1" applyAlignment="1">
      <alignment horizontal="left" vertical="center" wrapText="1"/>
    </xf>
    <xf numFmtId="0" fontId="1" fillId="0" borderId="0" xfId="14"/>
    <xf numFmtId="0" fontId="1" fillId="0" borderId="0" xfId="14" applyAlignment="1">
      <alignment wrapText="1"/>
    </xf>
    <xf numFmtId="0" fontId="34" fillId="0" borderId="13" xfId="14" applyFont="1" applyBorder="1" applyAlignment="1">
      <alignment vertical="center" wrapText="1"/>
    </xf>
    <xf numFmtId="0" fontId="34" fillId="0" borderId="14" xfId="14" applyFont="1" applyBorder="1" applyAlignment="1">
      <alignment vertical="center" wrapText="1"/>
    </xf>
    <xf numFmtId="0" fontId="34" fillId="0" borderId="0" xfId="14" applyFont="1" applyAlignment="1">
      <alignment vertical="center" wrapText="1"/>
    </xf>
    <xf numFmtId="0" fontId="34" fillId="0" borderId="16" xfId="14" applyFont="1" applyBorder="1" applyAlignment="1">
      <alignment vertical="center" wrapText="1"/>
    </xf>
    <xf numFmtId="0" fontId="34" fillId="0" borderId="17" xfId="6" applyFont="1" applyBorder="1" applyAlignment="1">
      <alignment horizontal="right" vertical="center"/>
    </xf>
    <xf numFmtId="0" fontId="1" fillId="0" borderId="17" xfId="14" applyBorder="1"/>
    <xf numFmtId="0" fontId="34" fillId="0" borderId="0" xfId="14" applyFont="1"/>
    <xf numFmtId="0" fontId="34" fillId="0" borderId="19" xfId="14" applyFont="1" applyBorder="1"/>
    <xf numFmtId="0" fontId="34" fillId="0" borderId="20" xfId="14" applyFont="1" applyBorder="1"/>
    <xf numFmtId="0" fontId="34" fillId="0" borderId="21" xfId="14" applyFont="1" applyBorder="1"/>
    <xf numFmtId="49" fontId="1" fillId="0" borderId="17" xfId="14" applyNumberFormat="1" applyBorder="1"/>
    <xf numFmtId="49" fontId="35" fillId="0" borderId="0" xfId="14" applyNumberFormat="1" applyFont="1" applyAlignment="1">
      <alignment horizontal="center" vertical="center"/>
    </xf>
    <xf numFmtId="49" fontId="1" fillId="0" borderId="0" xfId="14" applyNumberFormat="1"/>
    <xf numFmtId="49" fontId="37" fillId="8" borderId="15" xfId="0" applyNumberFormat="1" applyFont="1" applyFill="1" applyBorder="1" applyAlignment="1" applyProtection="1">
      <alignment horizontal="center" vertical="center"/>
    </xf>
    <xf numFmtId="164" fontId="37" fillId="8" borderId="15" xfId="0" applyNumberFormat="1" applyFont="1" applyFill="1" applyBorder="1" applyAlignment="1" applyProtection="1">
      <alignment horizontal="left" vertical="center" wrapText="1"/>
    </xf>
    <xf numFmtId="0" fontId="37" fillId="6" borderId="18" xfId="0" applyNumberFormat="1" applyFont="1" applyFill="1" applyBorder="1" applyAlignment="1" applyProtection="1">
      <alignment horizontal="center" vertical="center"/>
    </xf>
    <xf numFmtId="0" fontId="11" fillId="0" borderId="0" xfId="6" applyFont="1" applyAlignment="1">
      <alignment horizontal="left" vertical="top"/>
    </xf>
    <xf numFmtId="0" fontId="8" fillId="3" borderId="2" xfId="6" applyFont="1" applyFill="1" applyBorder="1" applyAlignment="1">
      <alignment horizontal="left" vertical="top"/>
    </xf>
    <xf numFmtId="0" fontId="9" fillId="0" borderId="0" xfId="6" applyFont="1" applyAlignment="1">
      <alignment horizontal="left" vertical="top"/>
    </xf>
    <xf numFmtId="0" fontId="10" fillId="0" borderId="0" xfId="6" applyFont="1" applyAlignment="1">
      <alignment horizontal="left" vertical="top"/>
    </xf>
    <xf numFmtId="1" fontId="13" fillId="6" borderId="3" xfId="6" applyNumberFormat="1" applyFont="1" applyFill="1" applyBorder="1" applyAlignment="1">
      <alignment horizontal="left" vertical="top"/>
    </xf>
    <xf numFmtId="49" fontId="35" fillId="0" borderId="0" xfId="14" applyNumberFormat="1" applyFont="1" applyFill="1" applyAlignment="1">
      <alignment horizontal="center" vertical="center"/>
    </xf>
    <xf numFmtId="0" fontId="34" fillId="0" borderId="20" xfId="14" applyFont="1" applyFill="1" applyBorder="1"/>
    <xf numFmtId="0" fontId="36" fillId="0" borderId="0" xfId="0" applyFont="1" applyAlignment="1" applyProtection="1">
      <alignment wrapText="1"/>
      <protection locked="0"/>
    </xf>
    <xf numFmtId="0" fontId="38" fillId="0" borderId="0" xfId="6" applyFont="1" applyAlignment="1">
      <alignment vertical="center"/>
    </xf>
    <xf numFmtId="0" fontId="9" fillId="0" borderId="3" xfId="0" applyNumberFormat="1" applyFont="1" applyFill="1" applyBorder="1" applyAlignment="1">
      <alignment horizontal="left" vertical="center" wrapText="1"/>
    </xf>
    <xf numFmtId="0" fontId="9" fillId="0" borderId="3" xfId="0" applyFont="1" applyBorder="1" applyAlignment="1">
      <alignment horizontal="left" vertical="center" wrapText="1"/>
    </xf>
    <xf numFmtId="0" fontId="39" fillId="0" borderId="0" xfId="0" applyFont="1" applyAlignment="1"/>
    <xf numFmtId="0" fontId="34" fillId="0" borderId="16" xfId="14" applyNumberFormat="1" applyFont="1" applyBorder="1" applyAlignment="1">
      <alignment vertical="center" wrapText="1"/>
    </xf>
    <xf numFmtId="49" fontId="35" fillId="0" borderId="0" xfId="14" applyNumberFormat="1" applyFont="1" applyBorder="1" applyAlignment="1">
      <alignment horizontal="center" vertical="center"/>
    </xf>
    <xf numFmtId="0" fontId="34" fillId="0" borderId="0" xfId="14" applyFont="1" applyBorder="1" applyAlignment="1">
      <alignment vertical="center" wrapText="1"/>
    </xf>
    <xf numFmtId="49" fontId="35" fillId="0" borderId="0" xfId="14" applyNumberFormat="1" applyFont="1" applyFill="1" applyBorder="1" applyAlignment="1">
      <alignment horizontal="center" vertical="center"/>
    </xf>
    <xf numFmtId="49" fontId="35" fillId="0" borderId="16" xfId="14" applyNumberFormat="1" applyFont="1" applyBorder="1" applyAlignment="1">
      <alignment horizontal="center" vertical="center"/>
    </xf>
    <xf numFmtId="49" fontId="35" fillId="0" borderId="13" xfId="14" applyNumberFormat="1" applyFont="1" applyBorder="1" applyAlignment="1">
      <alignment horizontal="center" vertical="center"/>
    </xf>
    <xf numFmtId="49" fontId="35" fillId="0" borderId="14" xfId="14" applyNumberFormat="1" applyFont="1" applyBorder="1" applyAlignment="1">
      <alignment horizontal="center" vertical="center"/>
    </xf>
    <xf numFmtId="164" fontId="37" fillId="8" borderId="22" xfId="14" applyNumberFormat="1" applyFont="1" applyFill="1" applyBorder="1" applyAlignment="1">
      <alignment horizontal="center" vertical="center" wrapText="1"/>
    </xf>
    <xf numFmtId="0" fontId="34" fillId="9" borderId="0" xfId="14" applyFont="1" applyFill="1" applyBorder="1" applyAlignment="1">
      <alignment wrapText="1"/>
    </xf>
    <xf numFmtId="0" fontId="34" fillId="0" borderId="19" xfId="14" applyFont="1" applyBorder="1" applyAlignment="1">
      <alignment vertical="center" wrapText="1"/>
    </xf>
    <xf numFmtId="0" fontId="34" fillId="0" borderId="20" xfId="14" applyFont="1" applyBorder="1" applyAlignment="1">
      <alignment vertical="center" wrapText="1"/>
    </xf>
    <xf numFmtId="0" fontId="34" fillId="0" borderId="21" xfId="14" applyFont="1" applyBorder="1" applyAlignment="1">
      <alignment vertical="center" wrapText="1"/>
    </xf>
    <xf numFmtId="0" fontId="34" fillId="9" borderId="19" xfId="14" applyFont="1" applyFill="1" applyBorder="1" applyAlignment="1">
      <alignment vertical="center" wrapText="1"/>
    </xf>
    <xf numFmtId="0" fontId="34" fillId="9" borderId="20" xfId="14" applyFont="1" applyFill="1" applyBorder="1" applyAlignment="1">
      <alignment vertical="center" wrapText="1"/>
    </xf>
    <xf numFmtId="0" fontId="34" fillId="9" borderId="21" xfId="14" applyFont="1" applyFill="1" applyBorder="1" applyAlignment="1">
      <alignment vertical="center" wrapText="1"/>
    </xf>
    <xf numFmtId="0" fontId="36" fillId="9" borderId="19" xfId="14" applyFont="1" applyFill="1" applyBorder="1" applyAlignment="1">
      <alignment vertical="center" wrapText="1"/>
    </xf>
    <xf numFmtId="0" fontId="36" fillId="9" borderId="21" xfId="14" applyFont="1" applyFill="1" applyBorder="1" applyAlignment="1">
      <alignment vertical="center" wrapText="1"/>
    </xf>
    <xf numFmtId="0" fontId="34" fillId="9" borderId="23" xfId="14" applyFont="1" applyFill="1" applyBorder="1" applyAlignment="1">
      <alignment vertical="center" wrapText="1"/>
    </xf>
    <xf numFmtId="0" fontId="39" fillId="0" borderId="0" xfId="0" applyFont="1" applyAlignment="1">
      <alignment horizontal="left" vertical="center" indent="3"/>
    </xf>
    <xf numFmtId="0" fontId="9" fillId="0" borderId="3" xfId="0" applyFont="1" applyBorder="1" applyAlignment="1" applyProtection="1">
      <alignment horizontal="left" vertical="top" wrapText="1"/>
      <protection locked="0"/>
    </xf>
    <xf numFmtId="0" fontId="9" fillId="0" borderId="3" xfId="0" applyFont="1" applyFill="1" applyBorder="1" applyAlignment="1" applyProtection="1">
      <alignment horizontal="left" vertical="top" wrapText="1"/>
      <protection locked="0"/>
    </xf>
    <xf numFmtId="0" fontId="11" fillId="0" borderId="0" xfId="6" applyNumberFormat="1" applyFont="1" applyFill="1" applyAlignment="1">
      <alignment horizontal="left" vertical="top"/>
    </xf>
    <xf numFmtId="0" fontId="11" fillId="0" borderId="3" xfId="0" applyFont="1" applyBorder="1" applyAlignment="1" applyProtection="1">
      <alignment horizontal="left" vertical="top" wrapText="1"/>
      <protection locked="0"/>
    </xf>
    <xf numFmtId="0" fontId="2" fillId="0" borderId="0" xfId="10" applyBorder="1" applyAlignment="1">
      <alignment horizontal="left" vertical="center" wrapText="1"/>
    </xf>
    <xf numFmtId="0" fontId="9" fillId="0" borderId="0" xfId="6" applyFont="1" applyBorder="1" applyAlignment="1">
      <alignment horizontal="left" vertical="center" wrapText="1"/>
    </xf>
    <xf numFmtId="0" fontId="20" fillId="0" borderId="0" xfId="6" applyFont="1" applyBorder="1" applyAlignment="1">
      <alignment horizontal="left" vertical="center" wrapText="1"/>
    </xf>
    <xf numFmtId="0" fontId="18" fillId="0" borderId="5" xfId="0" applyFont="1" applyBorder="1" applyAlignment="1" applyProtection="1">
      <alignment horizontal="left" vertical="center" wrapText="1"/>
      <protection locked="0"/>
    </xf>
    <xf numFmtId="0" fontId="33" fillId="0" borderId="0" xfId="14" applyFont="1" applyAlignment="1">
      <alignment horizontal="center" vertical="center" wrapText="1"/>
    </xf>
  </cellXfs>
  <cellStyles count="15">
    <cellStyle name="Hyperlänk 2" xfId="2" xr:uid="{00000000-0005-0000-0000-000000000000}"/>
    <cellStyle name="Hyperlänk 3" xfId="5" xr:uid="{00000000-0005-0000-0000-000001000000}"/>
    <cellStyle name="Normal" xfId="0" builtinId="0"/>
    <cellStyle name="Normal 2" xfId="1" xr:uid="{00000000-0005-0000-0000-000003000000}"/>
    <cellStyle name="Normal 2 2" xfId="3" xr:uid="{00000000-0005-0000-0000-000004000000}"/>
    <cellStyle name="Normal 2 3" xfId="4" xr:uid="{00000000-0005-0000-0000-000005000000}"/>
    <cellStyle name="Normal 2 4" xfId="7" xr:uid="{00000000-0005-0000-0000-000006000000}"/>
    <cellStyle name="Normal 2 4 2" xfId="9" xr:uid="{00000000-0005-0000-0000-000007000000}"/>
    <cellStyle name="Normal 2 4 2 2" xfId="13" xr:uid="{00000000-0005-0000-0000-000008000000}"/>
    <cellStyle name="Normal 2 4 2 2 2" xfId="14" xr:uid="{D5D25240-82B8-D540-AAB6-8A3DAC1E9E1F}"/>
    <cellStyle name="Normal 2 4 3" xfId="11" xr:uid="{00000000-0005-0000-0000-000009000000}"/>
    <cellStyle name="Normal 3" xfId="6" xr:uid="{00000000-0005-0000-0000-00000A000000}"/>
    <cellStyle name="Normal 3 2" xfId="8" xr:uid="{00000000-0005-0000-0000-00000B000000}"/>
    <cellStyle name="Normal 3 2 2" xfId="12" xr:uid="{00000000-0005-0000-0000-00000C000000}"/>
    <cellStyle name="Normal 4" xfId="10" xr:uid="{00000000-0005-0000-0000-00000D000000}"/>
  </cellStyles>
  <dxfs count="227">
    <dxf>
      <font>
        <color theme="4" tint="-0.24994659260841701"/>
      </font>
      <fill>
        <patternFill>
          <bgColor theme="4" tint="0.59996337778862885"/>
        </patternFill>
      </fill>
    </dxf>
    <dxf>
      <font>
        <color rgb="FF9C5700"/>
      </font>
      <fill>
        <patternFill>
          <bgColor rgb="FFFFEB9C"/>
        </patternFill>
      </fill>
    </dxf>
    <dxf>
      <font>
        <color theme="5"/>
      </font>
      <fill>
        <patternFill>
          <bgColor theme="5" tint="0.59996337778862885"/>
        </patternFill>
      </fill>
    </dxf>
    <dxf>
      <font>
        <color rgb="FF006100"/>
      </font>
      <fill>
        <patternFill>
          <bgColor rgb="FFC6EFCE"/>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ont>
        <strike val="0"/>
        <outline val="0"/>
        <shadow val="0"/>
        <u val="none"/>
        <vertAlign val="baseline"/>
        <sz val="20"/>
        <name val="Calibri"/>
        <family val="2"/>
        <scheme val="minor"/>
      </font>
      <border diagonalUp="0" diagonalDown="0" outline="0">
        <left style="medium">
          <color indexed="64"/>
        </left>
        <right style="medium">
          <color indexed="64"/>
        </right>
        <top/>
        <bottom/>
      </border>
    </dxf>
    <dxf>
      <font>
        <b val="0"/>
        <strike val="0"/>
        <outline val="0"/>
        <shadow val="0"/>
        <u val="none"/>
        <vertAlign val="baseline"/>
        <sz val="14"/>
        <name val="Calibri"/>
        <scheme val="minor"/>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20"/>
        <color theme="1"/>
        <name val="Calibri"/>
        <scheme val="minor"/>
      </font>
      <numFmt numFmtId="30" formatCode="@"/>
      <fill>
        <patternFill patternType="none">
          <fgColor indexed="64"/>
          <bgColor indexed="65"/>
        </patternFill>
      </fill>
      <alignment horizontal="center" vertical="center" textRotation="0" wrapText="0" indent="0" justifyLastLine="0" shrinkToFit="0" readingOrder="0"/>
    </dxf>
    <dxf>
      <border>
        <bottom style="thick">
          <color indexed="64"/>
        </bottom>
      </border>
    </dxf>
    <dxf>
      <font>
        <b/>
        <i val="0"/>
        <strike val="0"/>
        <condense val="0"/>
        <extend val="0"/>
        <outline val="0"/>
        <shadow val="0"/>
        <u val="none"/>
        <vertAlign val="baseline"/>
        <sz val="12"/>
        <color theme="0"/>
        <name val="Calibri"/>
        <scheme val="minor"/>
      </font>
      <fill>
        <patternFill patternType="solid">
          <fgColor indexed="64"/>
          <bgColor theme="1"/>
        </patternFill>
      </fill>
      <alignment horizontal="center" vertical="center" textRotation="0" wrapText="0" indent="0" justifyLastLine="0" shrinkToFit="0" readingOrder="0"/>
      <border diagonalUp="0" diagonalDown="0">
        <left style="thick">
          <color indexed="64"/>
        </left>
        <right style="thick">
          <color indexed="64"/>
        </right>
        <top/>
        <bottom/>
        <vertical style="thick">
          <color indexed="64"/>
        </vertical>
        <horizontal style="thick">
          <color indexed="64"/>
        </horizontal>
      </border>
    </dxf>
    <dxf>
      <font>
        <b val="0"/>
        <i val="0"/>
        <strike val="0"/>
        <condense val="0"/>
        <extend val="0"/>
        <outline val="0"/>
        <shadow val="0"/>
        <u val="none"/>
        <vertAlign val="baseline"/>
        <sz val="11"/>
        <color auto="1"/>
        <name val="Calibri"/>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protection locked="0" hidden="0"/>
    </dxf>
    <dxf>
      <font>
        <b val="0"/>
        <i val="0"/>
        <strike val="0"/>
        <condense val="0"/>
        <extend val="0"/>
        <outline val="0"/>
        <shadow val="0"/>
        <u val="none"/>
        <vertAlign val="baseline"/>
        <sz val="11"/>
        <color auto="1"/>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6"/>
        <color theme="0"/>
        <name val="Calibri"/>
        <scheme val="none"/>
      </font>
      <fill>
        <patternFill patternType="solid">
          <fgColor rgb="FFF4CCCC"/>
          <bgColor theme="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auto="1"/>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30" formatCode="@"/>
      <fill>
        <patternFill patternType="none">
          <bgColor auto="1"/>
        </patternFill>
      </fill>
      <alignment horizontal="center"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border outline="0">
        <top style="hair">
          <color rgb="FF000000"/>
        </top>
        <bottom style="thin">
          <color rgb="FF000000"/>
        </bottom>
      </border>
    </dxf>
    <dxf>
      <font>
        <b/>
        <i val="0"/>
        <strike val="0"/>
        <condense val="0"/>
        <extend val="0"/>
        <outline val="0"/>
        <shadow val="0"/>
        <u val="none"/>
        <vertAlign val="baseline"/>
        <sz val="11"/>
        <color auto="1"/>
        <name val="Calibri"/>
        <scheme val="none"/>
      </font>
      <fill>
        <patternFill patternType="solid">
          <fgColor rgb="FFD9D9D9"/>
          <bgColor rgb="FFD9D9D9"/>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left" vertical="center" textRotation="0" wrapText="1" indent="0" justifyLastLine="0" shrinkToFit="0" readingOrder="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0"/>
        <color rgb="FF000000"/>
        <name val="Calibri"/>
        <scheme val="none"/>
      </font>
      <alignment horizontal="general" vertical="bottom"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0"/>
        <color rgb="FF000000"/>
        <name val="Calibri"/>
        <scheme val="none"/>
      </font>
      <alignment horizontal="general" vertical="bottom"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auto="1"/>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30" formatCode="@"/>
      <fill>
        <patternFill patternType="none">
          <bgColor auto="1"/>
        </patternFill>
      </fill>
      <alignment horizontal="center"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border outline="0">
        <top style="hair">
          <color rgb="FF000000"/>
        </top>
        <bottom style="thin">
          <color rgb="FF000000"/>
        </bottom>
      </border>
    </dxf>
    <dxf>
      <font>
        <b/>
        <i val="0"/>
        <strike val="0"/>
        <condense val="0"/>
        <extend val="0"/>
        <outline val="0"/>
        <shadow val="0"/>
        <u val="none"/>
        <vertAlign val="baseline"/>
        <sz val="11"/>
        <color auto="1"/>
        <name val="Calibri"/>
        <scheme val="none"/>
      </font>
      <fill>
        <patternFill patternType="solid">
          <fgColor rgb="FFD9D9D9"/>
          <bgColor rgb="FFD9D9D9"/>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16"/>
        <color auto="1"/>
        <name val="Calibri Light"/>
        <scheme val="major"/>
      </font>
      <numFmt numFmtId="0" formatCode="General"/>
      <alignment horizontal="left" vertical="center" textRotation="0" wrapText="1" indent="0" justifyLastLine="0" shrinkToFit="0" readingOrder="0"/>
      <border diagonalUp="0" diagonalDown="0">
        <left style="dotted">
          <color indexed="64"/>
        </left>
        <right/>
        <top style="dotted">
          <color indexed="64"/>
        </top>
        <bottom style="dotted">
          <color indexed="64"/>
        </bottom>
        <vertical/>
        <horizontal/>
      </border>
    </dxf>
    <dxf>
      <font>
        <b/>
        <i val="0"/>
        <strike val="0"/>
        <condense val="0"/>
        <extend val="0"/>
        <outline val="0"/>
        <shadow val="0"/>
        <u val="none"/>
        <vertAlign val="baseline"/>
        <sz val="16"/>
        <color auto="1"/>
        <name val="Calibri Light"/>
        <scheme val="major"/>
      </font>
      <numFmt numFmtId="0" formatCode="General"/>
      <alignment horizontal="center" vertical="center" textRotation="0" wrapText="1" indent="0" justifyLastLine="0" shrinkToFit="0" readingOrder="0"/>
      <border diagonalUp="0" diagonalDown="0">
        <left/>
        <right style="dotted">
          <color indexed="64"/>
        </right>
        <top style="dotted">
          <color indexed="64"/>
        </top>
        <bottom style="dotted">
          <color indexed="64"/>
        </bottom>
        <vertical/>
        <horizontal/>
      </border>
    </dxf>
    <dxf>
      <border outline="0">
        <top style="dotted">
          <color indexed="64"/>
        </top>
      </border>
    </dxf>
    <dxf>
      <border outline="0">
        <left style="dotted">
          <color indexed="64"/>
        </left>
        <right style="dotted">
          <color indexed="64"/>
        </right>
        <top style="dotted">
          <color indexed="64"/>
        </top>
        <bottom style="dotted">
          <color indexed="64"/>
        </bottom>
      </border>
    </dxf>
    <dxf>
      <border outline="0">
        <bottom style="dotted">
          <color indexed="64"/>
        </bottom>
      </border>
    </dxf>
  </dxfs>
  <tableStyles count="0" defaultTableStyle="TableStyleMedium2" defaultPivotStyle="PivotStyleLight16"/>
  <colors>
    <mruColors>
      <color rgb="FFE9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57443" cy="628650"/>
    <xdr:pic>
      <xdr:nvPicPr>
        <xdr:cNvPr id="2" name="Bildobjekt 1">
          <a:extLst>
            <a:ext uri="{FF2B5EF4-FFF2-40B4-BE49-F238E27FC236}">
              <a16:creationId xmlns:a16="http://schemas.microsoft.com/office/drawing/2014/main" id="{96443BFA-D110-3F43-8028-FE1EB8F48A6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7443" cy="62865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sers/kjur/AppData/Local/Temp/%C5tg%E4rdsf%F6rslag%20SRS%20version%200.3_1%20(Projectplace_12275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ktioner"/>
      <sheetName val="Pilotdiagnoser"/>
      <sheetName val="åtgärder"/>
      <sheetName val="åtgärdsförteckning"/>
      <sheetName val="åtgärdspaket"/>
      <sheetName val="för granskning"/>
      <sheetName val="koder till utveckling"/>
      <sheetName val="åtgärder till utveckling"/>
      <sheetName val="Backlogg"/>
      <sheetName val="kommentarer jun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l2" displayName="Tabell2" ref="A2:B33" totalsRowShown="0" headerRowBorderDxfId="226" tableBorderDxfId="225" totalsRowBorderDxfId="224">
  <autoFilter ref="A2:B33" xr:uid="{00000000-0009-0000-0100-000002000000}"/>
  <tableColumns count="2">
    <tableColumn id="1" xr3:uid="{00000000-0010-0000-0000-000001000000}" name="ICD10" dataDxfId="223" dataCellStyle="Normal 2 4 3"/>
    <tableColumn id="2" xr3:uid="{00000000-0010-0000-0000-000002000000}" name="Diagnostext" dataDxfId="222" dataCellStyle="Normal 2 4 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ell41013" displayName="Tabell41013" ref="A2:T446" totalsRowShown="0" headerRowDxfId="221" tableBorderDxfId="220">
  <autoFilter ref="A2:T446" xr:uid="{00000000-0009-0000-0100-00000C000000}"/>
  <sortState xmlns:xlrd2="http://schemas.microsoft.com/office/spreadsheetml/2017/richdata2" ref="A3:T452">
    <sortCondition ref="A3:A452"/>
    <sortCondition ref="D3:D452"/>
    <sortCondition ref="E3:E452"/>
  </sortState>
  <tableColumns count="20">
    <tableColumn id="1" xr3:uid="{00000000-0010-0000-0100-000001000000}" name="ICD10SE" dataDxfId="219"/>
    <tableColumn id="2" xr3:uid="{00000000-0010-0000-0100-000002000000}" name="Diagnostext för koden" dataDxfId="218"/>
    <tableColumn id="4" xr3:uid="{00000000-0010-0000-0100-000004000000}" name="ID" dataDxfId="217"/>
    <tableColumn id="3" xr3:uid="{00000000-0010-0000-0100-000003000000}" name="Kategori" dataDxfId="216" dataCellStyle="Normal 3"/>
    <tableColumn id="7" xr3:uid="{00000000-0010-0000-0100-000007000000}" name="PRIO 1" dataDxfId="215"/>
    <tableColumn id="9" xr3:uid="{00000000-0010-0000-0100-000009000000}" name="Kronologiskt" dataDxfId="214" dataCellStyle="Normal 3"/>
    <tableColumn id="10" xr3:uid="{00000000-0010-0000-0100-00000A000000}" name="Diagnosgrupp" dataDxfId="213" dataCellStyle="Normal 3"/>
    <tableColumn id="6" xr3:uid="{00000000-0010-0000-0100-000006000000}" name="Rekommendation" dataDxfId="212">
      <calculatedColumnFormula>IF(Tabell41013[[#All],[ID]]=0,"",INDEX(Tabell1[Webcert_beskrivning],MATCH(Tabell41013[ID],Tabell1[ID],0)))</calculatedColumnFormula>
    </tableColumn>
    <tableColumn id="5" xr3:uid="{00000000-0010-0000-0100-000005000000}" name="Titel källa 1" dataDxfId="211" dataCellStyle="Normal 3">
      <calculatedColumnFormula>INDEX(#REF!,MATCH(Tabell41013[ID],Tabell1[ID],0))</calculatedColumnFormula>
    </tableColumn>
    <tableColumn id="8" xr3:uid="{00000000-0010-0000-0100-000008000000}" name="Källa 1" dataDxfId="210" dataCellStyle="Normal 3">
      <calculatedColumnFormula>INDEX(#REF!,MATCH(Tabell1[ID],Tabell41013[ID],0))</calculatedColumnFormula>
    </tableColumn>
    <tableColumn id="11" xr3:uid="{00000000-0010-0000-0100-00000B000000}" name="Länk 1" dataDxfId="209" dataCellStyle="Normal 3">
      <calculatedColumnFormula>INDEX(#REF!,MATCH(Tabell1[ID],Tabell41013[ID],0))</calculatedColumnFormula>
    </tableColumn>
    <tableColumn id="12" xr3:uid="{00000000-0010-0000-0100-00000C000000}" name="Titel2" dataDxfId="208" dataCellStyle="Normal 3">
      <calculatedColumnFormula>IF(#REF!="","",INDEX(#REF!,MATCH(Tabell1[ID],Tabell41013[ID],0)))</calculatedColumnFormula>
    </tableColumn>
    <tableColumn id="13" xr3:uid="{00000000-0010-0000-0100-00000D000000}" name="Källa2" dataDxfId="207" dataCellStyle="Normal 3"/>
    <tableColumn id="14" xr3:uid="{00000000-0010-0000-0100-00000E000000}" name="Länk2" dataDxfId="206" dataCellStyle="Normal 3"/>
    <tableColumn id="15" xr3:uid="{00000000-0010-0000-0100-00000F000000}" name="Titel3" dataDxfId="205" dataCellStyle="Normal 3"/>
    <tableColumn id="16" xr3:uid="{00000000-0010-0000-0100-000010000000}" name="Källa3" dataDxfId="204" dataCellStyle="Normal 3"/>
    <tableColumn id="17" xr3:uid="{00000000-0010-0000-0100-000011000000}" name="Länk3" dataDxfId="203" dataCellStyle="Normal 3"/>
    <tableColumn id="18" xr3:uid="{00000000-0010-0000-0100-000012000000}" name="Titel4" dataDxfId="202" dataCellStyle="Normal 3"/>
    <tableColumn id="19" xr3:uid="{00000000-0010-0000-0100-000013000000}" name="Källa4" dataDxfId="201" dataCellStyle="Normal 3"/>
    <tableColumn id="20" xr3:uid="{00000000-0010-0000-0100-000014000000}" name="Länk4" dataDxfId="200" dataCellStyle="Normal 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l410134" displayName="Tabell410134" ref="A2:G665" totalsRowShown="0" headerRowDxfId="199" tableBorderDxfId="198">
  <autoFilter ref="A2:G665" xr:uid="{00000000-0009-0000-0100-000003000000}"/>
  <sortState xmlns:xlrd2="http://schemas.microsoft.com/office/spreadsheetml/2017/richdata2" ref="A3:G351">
    <sortCondition ref="A3:A351"/>
    <sortCondition ref="C3:C351"/>
    <sortCondition ref="D3:D351"/>
  </sortState>
  <tableColumns count="7">
    <tableColumn id="1" xr3:uid="{00000000-0010-0000-0200-000001000000}" name="ICD10" dataDxfId="197"/>
    <tableColumn id="4" xr3:uid="{00000000-0010-0000-0200-000004000000}" name="ID" dataDxfId="196"/>
    <tableColumn id="3" xr3:uid="{00000000-0010-0000-0200-000003000000}" name="Kategori" dataDxfId="195" dataCellStyle="Normal 3">
      <calculatedColumnFormula>IF(Tabell410134[[#This Row],[ID]]="","",INDEX(Tabell1[Kategori (REK/OBS
FRL/REH)],MATCH(Tabell410134[[#This Row],[ID]],Tabell1[ID],0)))</calculatedColumnFormula>
    </tableColumn>
    <tableColumn id="7" xr3:uid="{00000000-0010-0000-0200-000007000000}" name="PRIO" dataDxfId="194"/>
    <tableColumn id="2" xr3:uid="{81EB8546-C763-7D49-8768-F68C1E5E3E8D}" name="Diagnostext" dataDxfId="193" dataCellStyle="Normal 3">
      <calculatedColumnFormula>VLOOKUP(Tabell410134[[#This Row],[ICD10]],TabellDiagnoser[[ICD10]:[Diagnostext]],2)</calculatedColumnFormula>
    </tableColumn>
    <tableColumn id="5" xr3:uid="{1115B643-C978-EC44-9531-8C32B06C8647}" name="Webcert_Rubrik" dataDxfId="192" dataCellStyle="Normal 3">
      <calculatedColumnFormula>VLOOKUP(Tabell410134[[#This Row],[ID]],Tabell1[[ID]:[Webcert_rubrik]],3)</calculatedColumnFormula>
    </tableColumn>
    <tableColumn id="6" xr3:uid="{3889D587-C193-EE48-ADF8-C151F193A038}" name="Webcert_Text" dataDxfId="191" dataCellStyle="Normal 3">
      <calculatedColumnFormula>VLOOKUP(Tabell410134[[#This Row],[ID]],Tabell1[[ID]:[Webcert_beskrivning]],4)</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ell1" displayName="Tabell1" ref="A2:D841" totalsRowShown="0">
  <autoFilter ref="A2:D841" xr:uid="{00000000-0009-0000-0100-000001000000}"/>
  <tableColumns count="4">
    <tableColumn id="1" xr3:uid="{00000000-0010-0000-0300-000001000000}" name="ID" dataDxfId="190"/>
    <tableColumn id="5" xr3:uid="{00000000-0010-0000-0300-000005000000}" name="Kategori (REK/OBS_x000a_FRL/REH)" dataDxfId="189"/>
    <tableColumn id="2" xr3:uid="{A7493270-51D1-3F45-94B2-9838C58EB649}" name="Webcert_rubrik" dataDxfId="188"/>
    <tableColumn id="6" xr3:uid="{00000000-0010-0000-0300-000006000000}" name="Webcert_beskrivning" dataDxfId="187"/>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33C172-2966-0E40-AA8F-639BD333E214}" name="TabellDiagnoser" displayName="TabellDiagnoser" ref="B3:D37" totalsRowShown="0" headerRowDxfId="186" headerRowBorderDxfId="185">
  <autoFilter ref="B3:D37" xr:uid="{AA352597-428E-9349-AAFF-C919EDB1F07F}"/>
  <sortState xmlns:xlrd2="http://schemas.microsoft.com/office/spreadsheetml/2017/richdata2" ref="B4:D37">
    <sortCondition ref="B3:B37"/>
  </sortState>
  <tableColumns count="3">
    <tableColumn id="2" xr3:uid="{00000000-0010-0000-0000-000002000000}" name="ICD10" dataDxfId="184"/>
    <tableColumn id="3" xr3:uid="{00000000-0010-0000-0000-000003000000}" name="Diagnostext" dataDxfId="183"/>
    <tableColumn id="1" xr3:uid="{8F33AC1C-863B-6649-B200-5BA8F2A97F02}" name="Prevalence" dataDxfId="182" dataCellStyle="Normal 2 4 2 2 2"/>
  </tableColumns>
  <tableStyleInfo name="TableStyleLight1"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hyperlink" Target="http://www.1177.se/"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3"/>
  <sheetViews>
    <sheetView zoomScale="60" zoomScaleNormal="60" workbookViewId="0">
      <selection sqref="A1:B1"/>
    </sheetView>
  </sheetViews>
  <sheetFormatPr defaultColWidth="8.81640625" defaultRowHeight="14.5" x14ac:dyDescent="0.35"/>
  <cols>
    <col min="1" max="1" width="11.1796875" style="67" customWidth="1"/>
    <col min="2" max="2" width="139.453125" style="67" customWidth="1"/>
    <col min="3" max="16384" width="8.81640625" style="67"/>
  </cols>
  <sheetData>
    <row r="1" spans="1:2" ht="162.75" customHeight="1" x14ac:dyDescent="0.35">
      <c r="A1" s="154" t="s">
        <v>82</v>
      </c>
      <c r="B1" s="154"/>
    </row>
    <row r="2" spans="1:2" ht="20" customHeight="1" x14ac:dyDescent="0.35">
      <c r="A2" s="97" t="s">
        <v>83</v>
      </c>
      <c r="B2" s="98" t="s">
        <v>53</v>
      </c>
    </row>
    <row r="3" spans="1:2" ht="20" customHeight="1" x14ac:dyDescent="0.35">
      <c r="A3" s="90" t="s">
        <v>16</v>
      </c>
      <c r="B3" s="93" t="s">
        <v>17</v>
      </c>
    </row>
    <row r="4" spans="1:2" ht="20" customHeight="1" x14ac:dyDescent="0.35">
      <c r="A4" s="90" t="s">
        <v>13</v>
      </c>
      <c r="B4" s="93" t="s">
        <v>4</v>
      </c>
    </row>
    <row r="5" spans="1:2" ht="20" customHeight="1" x14ac:dyDescent="0.35">
      <c r="A5" s="90" t="s">
        <v>14</v>
      </c>
      <c r="B5" s="93" t="s">
        <v>15</v>
      </c>
    </row>
    <row r="6" spans="1:2" ht="20" customHeight="1" x14ac:dyDescent="0.35">
      <c r="A6" s="90" t="s">
        <v>11</v>
      </c>
      <c r="B6" s="93" t="s">
        <v>12</v>
      </c>
    </row>
    <row r="7" spans="1:2" ht="20" customHeight="1" x14ac:dyDescent="0.35">
      <c r="A7" s="90" t="s">
        <v>5</v>
      </c>
      <c r="B7" s="93" t="s">
        <v>6</v>
      </c>
    </row>
    <row r="8" spans="1:2" ht="20" customHeight="1" x14ac:dyDescent="0.35">
      <c r="A8" s="90" t="s">
        <v>7</v>
      </c>
      <c r="B8" s="93" t="s">
        <v>8</v>
      </c>
    </row>
    <row r="9" spans="1:2" ht="20" customHeight="1" x14ac:dyDescent="0.35">
      <c r="A9" s="91" t="s">
        <v>3</v>
      </c>
      <c r="B9" s="94" t="s">
        <v>0</v>
      </c>
    </row>
    <row r="10" spans="1:2" ht="20" customHeight="1" x14ac:dyDescent="0.35">
      <c r="A10" s="90" t="s">
        <v>9</v>
      </c>
      <c r="B10" s="93" t="s">
        <v>10</v>
      </c>
    </row>
    <row r="11" spans="1:2" ht="20" customHeight="1" x14ac:dyDescent="0.35">
      <c r="A11" s="90" t="s">
        <v>32</v>
      </c>
      <c r="B11" s="93" t="s">
        <v>59</v>
      </c>
    </row>
    <row r="12" spans="1:2" ht="20" customHeight="1" x14ac:dyDescent="0.35">
      <c r="A12" s="91" t="s">
        <v>62</v>
      </c>
      <c r="B12" s="95" t="s">
        <v>63</v>
      </c>
    </row>
    <row r="13" spans="1:2" ht="20" customHeight="1" x14ac:dyDescent="0.35">
      <c r="A13" s="90" t="s">
        <v>26</v>
      </c>
      <c r="B13" s="93" t="s">
        <v>27</v>
      </c>
    </row>
    <row r="14" spans="1:2" ht="20" customHeight="1" x14ac:dyDescent="0.35">
      <c r="A14" s="90" t="s">
        <v>28</v>
      </c>
      <c r="B14" s="93" t="s">
        <v>29</v>
      </c>
    </row>
    <row r="15" spans="1:2" ht="20" customHeight="1" x14ac:dyDescent="0.35">
      <c r="A15" s="90" t="s">
        <v>30</v>
      </c>
      <c r="B15" s="93" t="s">
        <v>31</v>
      </c>
    </row>
    <row r="16" spans="1:2" ht="20" customHeight="1" x14ac:dyDescent="0.35">
      <c r="A16" s="90" t="s">
        <v>45</v>
      </c>
      <c r="B16" s="93" t="s">
        <v>51</v>
      </c>
    </row>
    <row r="17" spans="1:2" ht="20" customHeight="1" x14ac:dyDescent="0.35">
      <c r="A17" s="90" t="s">
        <v>56</v>
      </c>
      <c r="B17" s="93" t="s">
        <v>57</v>
      </c>
    </row>
    <row r="18" spans="1:2" ht="20" customHeight="1" x14ac:dyDescent="0.35">
      <c r="A18" s="90" t="s">
        <v>46</v>
      </c>
      <c r="B18" s="95" t="s">
        <v>58</v>
      </c>
    </row>
    <row r="19" spans="1:2" ht="20" customHeight="1" x14ac:dyDescent="0.35">
      <c r="A19" s="90" t="s">
        <v>20</v>
      </c>
      <c r="B19" s="93" t="s">
        <v>21</v>
      </c>
    </row>
    <row r="20" spans="1:2" ht="20" customHeight="1" x14ac:dyDescent="0.35">
      <c r="A20" s="90" t="s">
        <v>22</v>
      </c>
      <c r="B20" s="93" t="s">
        <v>23</v>
      </c>
    </row>
    <row r="21" spans="1:2" ht="20" customHeight="1" x14ac:dyDescent="0.35">
      <c r="A21" s="91" t="s">
        <v>54</v>
      </c>
      <c r="B21" s="94" t="s">
        <v>55</v>
      </c>
    </row>
    <row r="22" spans="1:2" ht="20" customHeight="1" x14ac:dyDescent="0.35">
      <c r="A22" s="90" t="s">
        <v>24</v>
      </c>
      <c r="B22" s="93" t="s">
        <v>25</v>
      </c>
    </row>
    <row r="23" spans="1:2" ht="20" customHeight="1" x14ac:dyDescent="0.35">
      <c r="A23" s="90" t="s">
        <v>18</v>
      </c>
      <c r="B23" s="93" t="s">
        <v>19</v>
      </c>
    </row>
    <row r="24" spans="1:2" ht="20" customHeight="1" x14ac:dyDescent="0.35">
      <c r="A24" s="90" t="s">
        <v>44</v>
      </c>
      <c r="B24" s="93" t="s">
        <v>64</v>
      </c>
    </row>
    <row r="25" spans="1:2" ht="20" customHeight="1" x14ac:dyDescent="0.35">
      <c r="A25" s="90" t="s">
        <v>39</v>
      </c>
      <c r="B25" s="93" t="s">
        <v>77</v>
      </c>
    </row>
    <row r="26" spans="1:2" ht="20" customHeight="1" x14ac:dyDescent="0.35">
      <c r="A26" s="90" t="s">
        <v>40</v>
      </c>
      <c r="B26" s="93" t="s">
        <v>41</v>
      </c>
    </row>
    <row r="27" spans="1:2" ht="20" customHeight="1" x14ac:dyDescent="0.35">
      <c r="A27" s="90" t="s">
        <v>42</v>
      </c>
      <c r="B27" s="93" t="s">
        <v>43</v>
      </c>
    </row>
    <row r="28" spans="1:2" ht="20" customHeight="1" x14ac:dyDescent="0.5">
      <c r="A28" s="92" t="s">
        <v>76</v>
      </c>
      <c r="B28" s="96" t="s">
        <v>75</v>
      </c>
    </row>
    <row r="29" spans="1:2" ht="20" customHeight="1" x14ac:dyDescent="0.5">
      <c r="A29" s="92" t="s">
        <v>74</v>
      </c>
      <c r="B29" s="96" t="s">
        <v>73</v>
      </c>
    </row>
    <row r="30" spans="1:2" ht="20" customHeight="1" x14ac:dyDescent="0.35">
      <c r="A30" s="90" t="s">
        <v>33</v>
      </c>
      <c r="B30" s="93" t="s">
        <v>34</v>
      </c>
    </row>
    <row r="31" spans="1:2" ht="20" customHeight="1" x14ac:dyDescent="0.35">
      <c r="A31" s="90" t="s">
        <v>35</v>
      </c>
      <c r="B31" s="93" t="s">
        <v>36</v>
      </c>
    </row>
    <row r="32" spans="1:2" ht="20" customHeight="1" x14ac:dyDescent="0.35">
      <c r="A32" s="90" t="s">
        <v>37</v>
      </c>
      <c r="B32" s="93" t="s">
        <v>38</v>
      </c>
    </row>
    <row r="33" spans="1:2" ht="20" customHeight="1" x14ac:dyDescent="0.35">
      <c r="A33" s="99" t="s">
        <v>60</v>
      </c>
      <c r="B33" s="100" t="s">
        <v>61</v>
      </c>
    </row>
  </sheetData>
  <mergeCells count="1">
    <mergeCell ref="A1:B1"/>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T1035"/>
  <sheetViews>
    <sheetView workbookViewId="0">
      <pane ySplit="2" topLeftCell="A77" activePane="bottomLeft" state="frozen"/>
      <selection pane="bottomLeft" activeCell="F182" sqref="F182"/>
    </sheetView>
  </sheetViews>
  <sheetFormatPr defaultColWidth="15.1796875" defaultRowHeight="15" customHeight="1" x14ac:dyDescent="0.35"/>
  <cols>
    <col min="1" max="1" width="9.6328125" style="29" customWidth="1"/>
    <col min="2" max="2" width="45.81640625" style="30" customWidth="1"/>
    <col min="3" max="4" width="8.36328125" style="28" customWidth="1"/>
    <col min="5" max="5" width="8" style="20" customWidth="1"/>
    <col min="6" max="6" width="7.36328125" style="89" customWidth="1"/>
    <col min="7" max="7" width="4.36328125" style="89" customWidth="1"/>
    <col min="8" max="8" width="44.453125" style="61" customWidth="1"/>
    <col min="9" max="9" width="45.453125" style="80" hidden="1" customWidth="1"/>
    <col min="10" max="10" width="57.81640625" style="78" hidden="1" customWidth="1"/>
    <col min="11" max="11" width="45" style="38" hidden="1" customWidth="1"/>
    <col min="12" max="20" width="0" style="20" hidden="1" customWidth="1"/>
    <col min="21" max="16384" width="15.1796875" style="20"/>
  </cols>
  <sheetData>
    <row r="1" spans="1:20" ht="23.25" customHeight="1" x14ac:dyDescent="0.35">
      <c r="A1" s="155" t="s">
        <v>95</v>
      </c>
      <c r="B1" s="155"/>
      <c r="C1" s="155"/>
      <c r="D1" s="155"/>
      <c r="E1" s="155"/>
      <c r="F1" s="155"/>
      <c r="G1" s="155"/>
      <c r="H1" s="155"/>
    </row>
    <row r="2" spans="1:20" ht="14.5" x14ac:dyDescent="0.35">
      <c r="A2" s="24" t="s">
        <v>1</v>
      </c>
      <c r="B2" s="21" t="s">
        <v>2</v>
      </c>
      <c r="C2" s="25" t="s">
        <v>78</v>
      </c>
      <c r="D2" s="25" t="s">
        <v>52</v>
      </c>
      <c r="E2" s="22" t="s">
        <v>71</v>
      </c>
      <c r="F2" s="85" t="s">
        <v>80</v>
      </c>
      <c r="G2" s="85" t="s">
        <v>81</v>
      </c>
      <c r="H2" s="62" t="s">
        <v>79</v>
      </c>
      <c r="I2" s="22" t="s">
        <v>84</v>
      </c>
      <c r="J2" s="84" t="s">
        <v>72</v>
      </c>
      <c r="K2" s="84" t="s">
        <v>85</v>
      </c>
      <c r="L2" s="22" t="s">
        <v>86</v>
      </c>
      <c r="M2" s="22" t="s">
        <v>87</v>
      </c>
      <c r="N2" s="22" t="s">
        <v>88</v>
      </c>
      <c r="O2" s="22" t="s">
        <v>89</v>
      </c>
      <c r="P2" s="22" t="s">
        <v>90</v>
      </c>
      <c r="Q2" s="22" t="s">
        <v>91</v>
      </c>
      <c r="R2" s="22" t="s">
        <v>92</v>
      </c>
      <c r="S2" s="22" t="s">
        <v>93</v>
      </c>
      <c r="T2" s="22" t="s">
        <v>94</v>
      </c>
    </row>
    <row r="3" spans="1:20" ht="40.25" customHeight="1" x14ac:dyDescent="0.35">
      <c r="A3" s="45" t="s">
        <v>16</v>
      </c>
      <c r="B3" s="46" t="s">
        <v>17</v>
      </c>
      <c r="C3" s="47">
        <f>OBS_REK!A65</f>
        <v>56</v>
      </c>
      <c r="D3" s="50" t="str">
        <f>IF(Tabell41013[[#This Row],[ID]]="","",INDEX(Tabell1[Kategori (REK/OBS
FRL/REH)],MATCH(Tabell41013[[#This Row],[ID]],Tabell1[ID],0)))</f>
        <v>OBS</v>
      </c>
      <c r="E3" s="48">
        <v>1</v>
      </c>
      <c r="F3" s="86">
        <v>1</v>
      </c>
      <c r="G3" s="86" t="s">
        <v>66</v>
      </c>
      <c r="H3" s="63" t="str">
        <f>IF(Tabell41013[[#All],[ID]]=0,"",INDEX(Tabell1[Webcert_beskrivning],MATCH(Tabell41013[ID],Tabell1[ID],0)))</f>
        <v>I samband med nackvärk bör både arbetsrelaterade och sociala stressfaktorer utredas. Spänningstillstånd och smärta  i nacke och skuldror är inte ovanligt vid stress.</v>
      </c>
      <c r="I3" s="66" t="e">
        <f>INDEX(#REF!,MATCH(Tabell41013[ID],Tabell1[ID],0))</f>
        <v>#REF!</v>
      </c>
      <c r="J3" s="78" t="e">
        <f>INDEX(#REF!,MATCH(Tabell1[ID],Tabell41013[ID],0))</f>
        <v>#REF!</v>
      </c>
      <c r="K3" s="38" t="e">
        <f>INDEX(#REF!,MATCH(Tabell1[ID],Tabell41013[ID],0))</f>
        <v>#REF!</v>
      </c>
      <c r="L3" s="20" t="e">
        <f>IF(#REF!="","",INDEX(#REF!,MATCH(Tabell1[ID],Tabell41013[ID],0)))</f>
        <v>#REF!</v>
      </c>
      <c r="O3" s="26"/>
      <c r="P3" s="26"/>
      <c r="Q3" s="26"/>
      <c r="R3" s="26"/>
      <c r="S3" s="26"/>
      <c r="T3" s="26"/>
    </row>
    <row r="4" spans="1:20" ht="40.25" customHeight="1" x14ac:dyDescent="0.35">
      <c r="A4" s="45" t="s">
        <v>16</v>
      </c>
      <c r="B4" s="46" t="s">
        <v>17</v>
      </c>
      <c r="C4" s="47">
        <f>OBS_REK!A66</f>
        <v>57</v>
      </c>
      <c r="D4" s="50" t="str">
        <f>IF(Tabell41013[[#This Row],[ID]]="","",INDEX(Tabell1[Kategori (REK/OBS
FRL/REH)],MATCH(Tabell41013[[#This Row],[ID]],Tabell1[ID],0)))</f>
        <v>OBS</v>
      </c>
      <c r="E4" s="48">
        <v>2</v>
      </c>
      <c r="F4" s="86">
        <v>7</v>
      </c>
      <c r="G4" s="86" t="s">
        <v>66</v>
      </c>
      <c r="H4" s="63" t="str">
        <f>IF(Tabell41013[[#All],[ID]]=0,"",INDEX(Tabell1[Webcert_beskrivning],MATCH(Tabell41013[ID],Tabell1[ID],0)))</f>
        <v xml:space="preserve">Det är viktigt att utreda på vilka sätt smärta och eventuell rörelseinskränkning begränsar patientens förmåga att utföra sina arbetsuppgifter liksom hur dessa kan förändras. </v>
      </c>
      <c r="I4" s="82" t="e">
        <f>INDEX(#REF!,MATCH(Tabell41013[ID],Tabell1[ID],0))</f>
        <v>#REF!</v>
      </c>
      <c r="J4" s="78" t="e">
        <f>INDEX(#REF!,MATCH(Tabell1[ID],Tabell41013[ID],0))</f>
        <v>#REF!</v>
      </c>
      <c r="K4" s="38" t="e">
        <f>INDEX(#REF!,MATCH(Tabell1[ID],Tabell41013[ID],0))</f>
        <v>#REF!</v>
      </c>
      <c r="L4" s="20" t="e">
        <f>IF(#REF!="","",INDEX(#REF!,MATCH(Tabell1[ID],Tabell41013[ID],0)))</f>
        <v>#REF!</v>
      </c>
      <c r="O4" s="26"/>
      <c r="P4" s="26"/>
      <c r="Q4" s="26"/>
      <c r="R4" s="26"/>
      <c r="S4" s="26"/>
      <c r="T4" s="26"/>
    </row>
    <row r="5" spans="1:20" ht="40.25" customHeight="1" x14ac:dyDescent="0.35">
      <c r="A5" s="45" t="s">
        <v>16</v>
      </c>
      <c r="B5" s="46" t="s">
        <v>17</v>
      </c>
      <c r="C5" s="47">
        <f>OBS_REK!A67</f>
        <v>58</v>
      </c>
      <c r="D5" s="50" t="str">
        <f>IF(Tabell41013[[#This Row],[ID]]="","",INDEX(Tabell1[Kategori (REK/OBS
FRL/REH)],MATCH(Tabell41013[[#This Row],[ID]],Tabell1[ID],0)))</f>
        <v>OBS</v>
      </c>
      <c r="E5" s="48">
        <v>3</v>
      </c>
      <c r="F5" s="86">
        <v>4</v>
      </c>
      <c r="G5" s="86" t="s">
        <v>66</v>
      </c>
      <c r="H5" s="63" t="str">
        <f>IF(Tabell41013[[#All],[ID]]=0,"",INDEX(Tabell1[Webcert_beskrivning],MATCH(Tabell41013[ID],Tabell1[ID],0)))</f>
        <v>Försök att undvika sjukskrivning men – om så ändå krävs – välj helst deltidssjukskrivning. Deltidssjukskrivning gör att medarbetaren bibehåller kontakt med kollegor och chef, behåller sin yrkesidentitet och motverkar känsla av utanförskap.</v>
      </c>
      <c r="I5" s="82" t="e">
        <f>INDEX(#REF!,MATCH(Tabell41013[ID],Tabell1[ID],0))</f>
        <v>#REF!</v>
      </c>
      <c r="J5" s="78" t="e">
        <f>INDEX(#REF!,MATCH(Tabell1[ID],Tabell41013[ID],0))</f>
        <v>#REF!</v>
      </c>
      <c r="K5" s="38" t="e">
        <f>INDEX(#REF!,MATCH(Tabell1[ID],Tabell41013[ID],0))</f>
        <v>#REF!</v>
      </c>
      <c r="L5" s="20" t="e">
        <f>IF(#REF!="","",INDEX(#REF!,MATCH(Tabell1[ID],Tabell41013[ID],0)))</f>
        <v>#REF!</v>
      </c>
      <c r="O5" s="26"/>
      <c r="P5" s="26"/>
      <c r="Q5" s="26"/>
      <c r="R5" s="26"/>
      <c r="S5" s="26"/>
      <c r="T5" s="26"/>
    </row>
    <row r="6" spans="1:20" ht="40.25" customHeight="1" x14ac:dyDescent="0.35">
      <c r="A6" s="45" t="s">
        <v>16</v>
      </c>
      <c r="B6" s="46" t="s">
        <v>17</v>
      </c>
      <c r="C6" s="50">
        <f>OBS_REK!A68</f>
        <v>59</v>
      </c>
      <c r="D6" s="50" t="str">
        <f>IF(Tabell41013[[#This Row],[ID]]="","",INDEX(Tabell1[Kategori (REK/OBS
FRL/REH)],MATCH(Tabell41013[[#This Row],[ID]],Tabell1[ID],0)))</f>
        <v>OBS</v>
      </c>
      <c r="E6" s="48">
        <v>4</v>
      </c>
      <c r="F6" s="86">
        <v>2</v>
      </c>
      <c r="G6" s="86" t="s">
        <v>66</v>
      </c>
      <c r="H6" s="63" t="str">
        <f>IF(Tabell41013[[#All],[ID]]=0,"",INDEX(Tabell1[Webcert_beskrivning],MATCH(Tabell41013[ID],Tabell1[ID],0)))</f>
        <v>Långvarig ryggsmärta kan påverka arbetsförmågan och berättiga till förebyggande sjukpenning (även för arbetslösa) för att ge tid för rehabilitering till exempel fysioterapi.</v>
      </c>
      <c r="I6" s="82" t="e">
        <f>INDEX(#REF!,MATCH(Tabell41013[ID],Tabell1[ID],0))</f>
        <v>#REF!</v>
      </c>
      <c r="J6" s="78" t="e">
        <f>INDEX(#REF!,MATCH(Tabell1[ID],Tabell41013[ID],0))</f>
        <v>#REF!</v>
      </c>
      <c r="K6" s="38" t="e">
        <f>INDEX(#REF!,MATCH(Tabell1[ID],Tabell41013[ID],0))</f>
        <v>#REF!</v>
      </c>
      <c r="L6" s="20" t="e">
        <f>IF(#REF!="","",INDEX(#REF!,MATCH(Tabell1[ID],Tabell41013[ID],0)))</f>
        <v>#REF!</v>
      </c>
      <c r="O6" s="26"/>
      <c r="P6" s="26"/>
      <c r="Q6" s="26"/>
      <c r="R6" s="26"/>
      <c r="S6" s="26"/>
      <c r="T6" s="26"/>
    </row>
    <row r="7" spans="1:20" ht="40.25" customHeight="1" x14ac:dyDescent="0.35">
      <c r="A7" s="45" t="s">
        <v>16</v>
      </c>
      <c r="B7" s="46" t="s">
        <v>17</v>
      </c>
      <c r="C7" s="50">
        <f>OBS_REK!A69</f>
        <v>60</v>
      </c>
      <c r="D7" s="50" t="str">
        <f>IF(Tabell41013[[#This Row],[ID]]="","",INDEX(Tabell1[Kategori (REK/OBS
FRL/REH)],MATCH(Tabell41013[[#This Row],[ID]],Tabell1[ID],0)))</f>
        <v>OBS</v>
      </c>
      <c r="E7" s="48">
        <v>5</v>
      </c>
      <c r="F7" s="86">
        <v>3</v>
      </c>
      <c r="G7" s="86" t="s">
        <v>66</v>
      </c>
      <c r="H7" s="63" t="str">
        <f>IF(Tabell41013[[#All],[ID]]=0,"",INDEX(Tabell1[Webcert_beskrivning],MATCH(Tabell41013[ID],Tabell1[ID],0)))</f>
        <v xml:space="preserve">Försök att undvika sjukskrivning men, om detta inte är möjligt, välj helst deltidssjukskrivning. Deltidssjukskrivning gör att medarbetaren bibehåller kontakt med kollegor och chef, behåller sin yrkesidentitet och motverkar känsla av utanförskap. Patienter med smärta riskerar dessutom att drabbas av rörelserädsla och därav passivitet som i sig kan förvärra smärtan. </v>
      </c>
      <c r="I7" s="82" t="e">
        <f>INDEX(#REF!,MATCH(Tabell41013[ID],Tabell1[ID],0))</f>
        <v>#REF!</v>
      </c>
      <c r="J7" s="78" t="e">
        <f>INDEX(#REF!,MATCH(Tabell1[ID],Tabell41013[ID],0))</f>
        <v>#REF!</v>
      </c>
      <c r="K7" s="38" t="e">
        <f>INDEX(#REF!,MATCH(Tabell1[ID],Tabell41013[ID],0))</f>
        <v>#REF!</v>
      </c>
      <c r="L7" s="20" t="e">
        <f>IF(#REF!="","",INDEX(#REF!,MATCH(Tabell1[ID],Tabell41013[ID],0)))</f>
        <v>#REF!</v>
      </c>
      <c r="O7" s="26"/>
      <c r="P7" s="26"/>
      <c r="Q7" s="26"/>
      <c r="R7" s="26"/>
      <c r="S7" s="26"/>
      <c r="T7" s="26"/>
    </row>
    <row r="8" spans="1:20" ht="40.25" customHeight="1" x14ac:dyDescent="0.35">
      <c r="A8" s="45" t="s">
        <v>16</v>
      </c>
      <c r="B8" s="46" t="s">
        <v>17</v>
      </c>
      <c r="C8" s="50">
        <f>OBS_REK!A70</f>
        <v>61</v>
      </c>
      <c r="D8" s="50" t="str">
        <f>IF(Tabell41013[[#This Row],[ID]]="","",INDEX(Tabell1[Kategori (REK/OBS
FRL/REH)],MATCH(Tabell41013[[#This Row],[ID]],Tabell1[ID],0)))</f>
        <v>OBS</v>
      </c>
      <c r="E8" s="48">
        <v>6</v>
      </c>
      <c r="F8" s="86">
        <v>5</v>
      </c>
      <c r="G8" s="86" t="s">
        <v>66</v>
      </c>
      <c r="H8" s="63" t="str">
        <f>IF(Tabell41013[[#All],[ID]]=0,"",INDEX(Tabell1[Webcert_beskrivning],MATCH(Tabell41013[ID],Tabell1[ID],0)))</f>
        <v xml:space="preserve">Det är av stor vikt att utvärdera insatta åtgärder. Om ingen förbättring skett inom 4 veckor bör SR, CRP och urinprov tas samt byte av behandling övervägas. </v>
      </c>
      <c r="I8" s="82" t="e">
        <f>INDEX(#REF!,MATCH(Tabell41013[ID],Tabell1[ID],0))</f>
        <v>#REF!</v>
      </c>
      <c r="J8" s="78" t="e">
        <f>INDEX(#REF!,MATCH(Tabell1[ID],Tabell41013[ID],0))</f>
        <v>#REF!</v>
      </c>
      <c r="K8" s="38" t="e">
        <f>INDEX(#REF!,MATCH(Tabell1[ID],Tabell41013[ID],0))</f>
        <v>#REF!</v>
      </c>
      <c r="L8" s="20" t="e">
        <f>IF(#REF!="","",INDEX(#REF!,MATCH(Tabell1[ID],Tabell41013[ID],0)))</f>
        <v>#REF!</v>
      </c>
      <c r="O8" s="26"/>
      <c r="P8" s="26"/>
      <c r="Q8" s="26"/>
      <c r="R8" s="26"/>
      <c r="S8" s="26"/>
      <c r="T8" s="26"/>
    </row>
    <row r="9" spans="1:20" ht="40.25" customHeight="1" x14ac:dyDescent="0.35">
      <c r="A9" s="45" t="s">
        <v>16</v>
      </c>
      <c r="B9" s="46" t="s">
        <v>17</v>
      </c>
      <c r="C9" s="50">
        <f>OBS_REK!A71</f>
        <v>62</v>
      </c>
      <c r="D9" s="50" t="str">
        <f>IF(Tabell41013[[#This Row],[ID]]="","",INDEX(Tabell1[Kategori (REK/OBS
FRL/REH)],MATCH(Tabell41013[[#This Row],[ID]],Tabell1[ID],0)))</f>
        <v>OBS</v>
      </c>
      <c r="E9" s="52">
        <v>7</v>
      </c>
      <c r="F9" s="86">
        <v>6</v>
      </c>
      <c r="G9" s="86" t="s">
        <v>66</v>
      </c>
      <c r="H9" s="63" t="str">
        <f>IF(Tabell41013[[#All],[ID]]=0,"",INDEX(Tabell1[Webcert_beskrivning],MATCH(Tabell41013[ID],Tabell1[ID],0)))</f>
        <v>Vid förändringar på MR som stämmer med den kliniska undersökningen bör patienten remitteras till ryggkirurgenhet för bedömning.</v>
      </c>
      <c r="I9" s="82" t="e">
        <f>INDEX(#REF!,MATCH(Tabell41013[ID],Tabell1[ID],0))</f>
        <v>#REF!</v>
      </c>
      <c r="J9" s="78" t="e">
        <f>INDEX(#REF!,MATCH(Tabell1[ID],Tabell41013[ID],0))</f>
        <v>#REF!</v>
      </c>
      <c r="K9" s="38" t="e">
        <f>INDEX(#REF!,MATCH(Tabell1[ID],Tabell41013[ID],0))</f>
        <v>#REF!</v>
      </c>
      <c r="L9" s="20" t="e">
        <f>IF(#REF!="","",INDEX(#REF!,MATCH(Tabell1[ID],Tabell41013[ID],0)))</f>
        <v>#REF!</v>
      </c>
      <c r="O9" s="26"/>
      <c r="P9" s="26"/>
      <c r="Q9" s="26"/>
      <c r="R9" s="26"/>
      <c r="S9" s="26"/>
      <c r="T9" s="26"/>
    </row>
    <row r="10" spans="1:20" ht="40.25" customHeight="1" x14ac:dyDescent="0.35">
      <c r="A10" s="45" t="s">
        <v>16</v>
      </c>
      <c r="B10" s="46" t="s">
        <v>17</v>
      </c>
      <c r="C10" s="50">
        <f>OBS_REK!A72</f>
        <v>63</v>
      </c>
      <c r="D10" s="50" t="str">
        <f>IF(Tabell41013[[#This Row],[ID]]="","",INDEX(Tabell1[Kategori (REK/OBS
FRL/REH)],MATCH(Tabell41013[[#This Row],[ID]],Tabell1[ID],0)))</f>
        <v>OBS</v>
      </c>
      <c r="E10" s="52">
        <v>1</v>
      </c>
      <c r="F10" s="86">
        <v>3</v>
      </c>
      <c r="G10" s="86" t="s">
        <v>66</v>
      </c>
      <c r="H10" s="65" t="str">
        <f>IF(Tabell41013[[#All],[ID]]=0,"",INDEX(Tabell1[Webcert_beskrivning],MATCH(Tabell41013[ID],Tabell1[ID],0)))</f>
        <v xml:space="preserve">Patienter med kronisk lumbago-ischias har ofta återkommande akuta besvär. Dessa uppträder ofta utan något direkt samband med oförsiktiga rörelser eller andra belastningar. Orsaken till ländryggssmärtan förblir därför ofta okänd. </v>
      </c>
      <c r="I10" s="82" t="e">
        <f>INDEX(#REF!,MATCH(Tabell41013[ID],Tabell1[ID],0))</f>
        <v>#REF!</v>
      </c>
      <c r="J10" s="78" t="e">
        <f>INDEX(#REF!,MATCH(Tabell1[ID],Tabell41013[ID],0))</f>
        <v>#REF!</v>
      </c>
      <c r="K10" s="38" t="e">
        <f>INDEX(#REF!,MATCH(Tabell1[ID],Tabell41013[ID],0))</f>
        <v>#REF!</v>
      </c>
      <c r="L10" s="20" t="e">
        <f>IF(#REF!="","",INDEX(#REF!,MATCH(Tabell1[ID],Tabell41013[ID],0)))</f>
        <v>#REF!</v>
      </c>
      <c r="O10" s="26"/>
      <c r="P10" s="26"/>
      <c r="Q10" s="26"/>
      <c r="R10" s="26"/>
      <c r="S10" s="26"/>
      <c r="T10" s="26"/>
    </row>
    <row r="11" spans="1:20" ht="40.25" customHeight="1" x14ac:dyDescent="0.35">
      <c r="A11" s="45" t="s">
        <v>16</v>
      </c>
      <c r="B11" s="46" t="s">
        <v>17</v>
      </c>
      <c r="C11" s="50" t="e">
        <f>OBS_REK!#REF!</f>
        <v>#REF!</v>
      </c>
      <c r="D11" s="50" t="e">
        <f>IF(Tabell41013[[#This Row],[ID]]="","",INDEX(Tabell1[Kategori (REK/OBS
FRL/REH)],MATCH(Tabell41013[[#This Row],[ID]],Tabell1[ID],0)))</f>
        <v>#REF!</v>
      </c>
      <c r="E11" s="52">
        <v>2</v>
      </c>
      <c r="F11" s="86">
        <v>1</v>
      </c>
      <c r="G11" s="86" t="s">
        <v>66</v>
      </c>
      <c r="H11" s="65" t="e">
        <f>IF(Tabell41013[[#All],[ID]]=0,"",INDEX(Tabell1[Webcert_beskrivning],MATCH(Tabell41013[ID],Tabell1[ID],0)))</f>
        <v>#REF!</v>
      </c>
      <c r="I11" s="82" t="e">
        <f>INDEX(#REF!,MATCH(Tabell41013[ID],Tabell1[ID],0))</f>
        <v>#REF!</v>
      </c>
      <c r="J11" s="78" t="e">
        <f>INDEX(#REF!,MATCH(Tabell1[ID],Tabell41013[ID],0))</f>
        <v>#REF!</v>
      </c>
      <c r="K11" s="38" t="e">
        <f>INDEX(#REF!,MATCH(Tabell1[ID],Tabell41013[ID],0))</f>
        <v>#REF!</v>
      </c>
      <c r="L11" s="20" t="e">
        <f>IF(#REF!="","",INDEX(#REF!,MATCH(Tabell1[ID],Tabell41013[ID],0)))</f>
        <v>#REF!</v>
      </c>
      <c r="O11" s="26"/>
      <c r="P11" s="26"/>
      <c r="Q11" s="26"/>
      <c r="R11" s="26"/>
      <c r="S11" s="26"/>
      <c r="T11" s="26"/>
    </row>
    <row r="12" spans="1:20" ht="40.25" customHeight="1" x14ac:dyDescent="0.35">
      <c r="A12" s="45" t="s">
        <v>16</v>
      </c>
      <c r="B12" s="46" t="s">
        <v>17</v>
      </c>
      <c r="C12" s="50">
        <f>OBS_REK!A73</f>
        <v>65</v>
      </c>
      <c r="D12" s="50" t="str">
        <f>IF(Tabell41013[[#This Row],[ID]]="","",INDEX(Tabell1[Kategori (REK/OBS
FRL/REH)],MATCH(Tabell41013[[#This Row],[ID]],Tabell1[ID],0)))</f>
        <v>REK</v>
      </c>
      <c r="E12" s="52">
        <v>3</v>
      </c>
      <c r="F12" s="86">
        <v>5</v>
      </c>
      <c r="G12" s="86" t="s">
        <v>66</v>
      </c>
      <c r="H12" s="65" t="str">
        <f>IF(Tabell41013[[#All],[ID]]=0,"",INDEX(Tabell1[Webcert_beskrivning],MATCH(Tabell41013[ID],Tabell1[ID],0)))</f>
        <v xml:space="preserve">För att undvika rörelserädsla är det viktigt att patienter både med akuta och kroniska ryggproblem är så normalt fysiskt aktiva som det är möjligt. </v>
      </c>
      <c r="I12" s="82" t="e">
        <f>INDEX(#REF!,MATCH(Tabell41013[ID],Tabell1[ID],0))</f>
        <v>#REF!</v>
      </c>
      <c r="J12" s="78" t="e">
        <f>INDEX(#REF!,MATCH(Tabell1[ID],Tabell41013[ID],0))</f>
        <v>#REF!</v>
      </c>
      <c r="K12" s="38" t="e">
        <f>INDEX(#REF!,MATCH(Tabell1[ID],Tabell41013[ID],0))</f>
        <v>#REF!</v>
      </c>
      <c r="L12" s="20" t="e">
        <f>IF(#REF!="","",INDEX(#REF!,MATCH(Tabell1[ID],Tabell41013[ID],0)))</f>
        <v>#REF!</v>
      </c>
      <c r="O12" s="26"/>
      <c r="P12" s="26"/>
      <c r="Q12" s="26"/>
      <c r="R12" s="26"/>
      <c r="S12" s="26"/>
      <c r="T12" s="26"/>
    </row>
    <row r="13" spans="1:20" ht="40.25" customHeight="1" x14ac:dyDescent="0.35">
      <c r="A13" s="45" t="s">
        <v>16</v>
      </c>
      <c r="B13" s="46" t="s">
        <v>17</v>
      </c>
      <c r="C13" s="50">
        <f>OBS_REK!A75</f>
        <v>67</v>
      </c>
      <c r="D13" s="50" t="str">
        <f>IF(Tabell41013[[#This Row],[ID]]="","",INDEX(Tabell1[Kategori (REK/OBS
FRL/REH)],MATCH(Tabell41013[[#This Row],[ID]],Tabell1[ID],0)))</f>
        <v>REK</v>
      </c>
      <c r="E13" s="48">
        <v>4</v>
      </c>
      <c r="F13" s="86">
        <v>2</v>
      </c>
      <c r="G13" s="86" t="s">
        <v>66</v>
      </c>
      <c r="H13" s="63" t="str">
        <f>IF(Tabell41013[[#All],[ID]]=0,"",INDEX(Tabell1[Webcert_beskrivning],MATCH(Tabell41013[ID],Tabell1[ID],0)))</f>
        <v>Om patientens tillstånd ej har förbättrats av tidigare insatta åtgärder och där MR inte överensstämmer med kliniken, bör remiss för multimodal rehabilitering övervägas.</v>
      </c>
      <c r="I13" s="82" t="e">
        <f>INDEX(#REF!,MATCH(Tabell41013[ID],Tabell1[ID],0))</f>
        <v>#REF!</v>
      </c>
      <c r="J13" s="78" t="e">
        <f>INDEX(#REF!,MATCH(Tabell1[ID],Tabell41013[ID],0))</f>
        <v>#REF!</v>
      </c>
      <c r="K13" s="38" t="e">
        <f>INDEX(#REF!,MATCH(Tabell1[ID],Tabell41013[ID],0))</f>
        <v>#REF!</v>
      </c>
      <c r="L13" s="20" t="e">
        <f>IF(#REF!="","",INDEX(#REF!,MATCH(Tabell1[ID],Tabell41013[ID],0)))</f>
        <v>#REF!</v>
      </c>
      <c r="O13" s="26"/>
      <c r="P13" s="26"/>
      <c r="Q13" s="26"/>
      <c r="R13" s="26"/>
      <c r="S13" s="26"/>
      <c r="T13" s="26"/>
    </row>
    <row r="14" spans="1:20" ht="40.25" customHeight="1" x14ac:dyDescent="0.35">
      <c r="A14" s="45" t="s">
        <v>16</v>
      </c>
      <c r="B14" s="46" t="s">
        <v>17</v>
      </c>
      <c r="C14" s="50">
        <f>OBS_REK!A74</f>
        <v>66</v>
      </c>
      <c r="D14" s="50" t="str">
        <f>IF(Tabell41013[[#This Row],[ID]]="","",INDEX(Tabell1[Kategori (REK/OBS
FRL/REH)],MATCH(Tabell41013[[#This Row],[ID]],Tabell1[ID],0)))</f>
        <v>REK</v>
      </c>
      <c r="E14" s="48">
        <v>5</v>
      </c>
      <c r="F14" s="86">
        <v>4</v>
      </c>
      <c r="G14" s="86" t="s">
        <v>66</v>
      </c>
      <c r="H14" s="63" t="str">
        <f>IF(Tabell41013[[#All],[ID]]=0,"",INDEX(Tabell1[Webcert_beskrivning],MATCH(Tabell41013[ID],Tabell1[ID],0)))</f>
        <v>Om patienten har kvarvarande nervsmärta efter 8 veckor och MR överensstämmer med den kliniska undersökningen bör remiss skickas till ryggkirurgisk enhet för bedömning.</v>
      </c>
      <c r="I14" s="82" t="e">
        <f>INDEX(#REF!,MATCH(Tabell41013[ID],Tabell1[ID],0))</f>
        <v>#REF!</v>
      </c>
      <c r="J14" s="78" t="e">
        <f>INDEX(#REF!,MATCH(Tabell1[ID],Tabell41013[ID],0))</f>
        <v>#REF!</v>
      </c>
      <c r="K14" s="38" t="e">
        <f>INDEX(#REF!,MATCH(Tabell1[ID],Tabell41013[ID],0))</f>
        <v>#REF!</v>
      </c>
      <c r="L14" s="20" t="e">
        <f>IF(#REF!="","",INDEX(#REF!,MATCH(Tabell1[ID],Tabell41013[ID],0)))</f>
        <v>#REF!</v>
      </c>
      <c r="O14" s="26"/>
      <c r="P14" s="26"/>
      <c r="Q14" s="26"/>
      <c r="R14" s="26"/>
      <c r="S14" s="26"/>
      <c r="T14" s="26"/>
    </row>
    <row r="15" spans="1:20" ht="40.25" customHeight="1" x14ac:dyDescent="0.35">
      <c r="A15" s="45" t="s">
        <v>13</v>
      </c>
      <c r="B15" s="46" t="s">
        <v>4</v>
      </c>
      <c r="C15" s="50">
        <f>OBS_REK!A34</f>
        <v>24</v>
      </c>
      <c r="D15" s="50" t="str">
        <f>IF(Tabell41013[[#This Row],[ID]]="","",INDEX(Tabell1[Kategori (REK/OBS
FRL/REH)],MATCH(Tabell41013[[#This Row],[ID]],Tabell1[ID],0)))</f>
        <v>REK</v>
      </c>
      <c r="E15" s="48">
        <v>1</v>
      </c>
      <c r="F15" s="86">
        <v>1</v>
      </c>
      <c r="G15" s="86" t="s">
        <v>66</v>
      </c>
      <c r="H15" s="65" t="str">
        <f>IF(Tabell41013[[#All],[ID]]=0,"",INDEX(Tabell1[Webcert_beskrivning],MATCH(Tabell41013[ID],Tabell1[ID],0)))</f>
        <v>Även interpersonell psykoterapi(IPT) har visat sig vara verksamt liksom psykodynamisk korttidsterapi(ISTDP).</v>
      </c>
      <c r="I15" s="82" t="e">
        <f>INDEX(#REF!,MATCH(Tabell41013[ID],Tabell1[ID],0))</f>
        <v>#REF!</v>
      </c>
      <c r="J15" s="78" t="e">
        <f>INDEX(#REF!,MATCH(Tabell1[ID],Tabell41013[ID],0))</f>
        <v>#REF!</v>
      </c>
      <c r="K15" s="38" t="e">
        <f>INDEX(#REF!,MATCH(Tabell1[ID],Tabell41013[ID],0))</f>
        <v>#REF!</v>
      </c>
      <c r="L15" s="20" t="e">
        <f>IF(#REF!="","",INDEX(#REF!,MATCH(Tabell1[ID],Tabell41013[ID],0)))</f>
        <v>#REF!</v>
      </c>
      <c r="O15" s="26"/>
      <c r="P15" s="26"/>
      <c r="Q15" s="26"/>
      <c r="R15" s="26"/>
      <c r="S15" s="26"/>
      <c r="T15" s="26"/>
    </row>
    <row r="16" spans="1:20" ht="40.25" customHeight="1" x14ac:dyDescent="0.35">
      <c r="A16" s="53" t="s">
        <v>13</v>
      </c>
      <c r="B16" s="46" t="s">
        <v>4</v>
      </c>
      <c r="C16" s="50">
        <f>OBS_REK!A35</f>
        <v>25</v>
      </c>
      <c r="D16" s="50" t="str">
        <f>IF(Tabell41013[[#This Row],[ID]]="","",INDEX(Tabell1[Kategori (REK/OBS
FRL/REH)],MATCH(Tabell41013[[#This Row],[ID]],Tabell1[ID],0)))</f>
        <v>OBS</v>
      </c>
      <c r="E16" s="48">
        <v>2</v>
      </c>
      <c r="F16" s="86">
        <v>6</v>
      </c>
      <c r="G16" s="86" t="s">
        <v>66</v>
      </c>
      <c r="H16" s="65" t="str">
        <f>IF(Tabell41013[[#All],[ID]]=0,"",INDEX(Tabell1[Webcert_beskrivning],MATCH(Tabell41013[ID],Tabell1[ID],0)))</f>
        <v xml:space="preserve">Mononeuropati (med karpaltunnelsyndrom som vanligaste underdiagnos) kan ge domningar och stickningar samt nedsatt känsel med svaghet i tumme, pekfinger och långfinger. Lättare syndrom påverkar inte funktionen. I svårare fall försämras handmotoriken vilket kan bli besvärligt om den drabbade handen är den dominanta. </v>
      </c>
      <c r="I16" s="80" t="e">
        <f>INDEX(#REF!,MATCH(Tabell41013[ID],Tabell1[ID],0))</f>
        <v>#REF!</v>
      </c>
      <c r="J16" s="78" t="e">
        <f>INDEX(#REF!,MATCH(Tabell1[ID],Tabell41013[ID],0))</f>
        <v>#REF!</v>
      </c>
      <c r="K16" s="38" t="e">
        <f>INDEX(#REF!,MATCH(Tabell1[ID],Tabell41013[ID],0))</f>
        <v>#REF!</v>
      </c>
      <c r="L16" s="20" t="e">
        <f>IF(#REF!="","",INDEX(#REF!,MATCH(Tabell1[ID],Tabell41013[ID],0)))</f>
        <v>#REF!</v>
      </c>
      <c r="O16" s="26"/>
      <c r="P16" s="26"/>
      <c r="Q16" s="26"/>
      <c r="R16" s="26"/>
      <c r="S16" s="26"/>
      <c r="T16" s="26"/>
    </row>
    <row r="17" spans="1:20" ht="40.25" customHeight="1" x14ac:dyDescent="0.35">
      <c r="A17" s="53" t="s">
        <v>13</v>
      </c>
      <c r="B17" s="46" t="s">
        <v>4</v>
      </c>
      <c r="C17" s="50">
        <f>OBS_REK!A38</f>
        <v>28</v>
      </c>
      <c r="D17" s="50" t="str">
        <f>IF(Tabell41013[[#This Row],[ID]]="","",INDEX(Tabell1[Kategori (REK/OBS
FRL/REH)],MATCH(Tabell41013[[#This Row],[ID]],Tabell1[ID],0)))</f>
        <v>OBS</v>
      </c>
      <c r="E17" s="48">
        <v>3</v>
      </c>
      <c r="F17" s="86">
        <v>5</v>
      </c>
      <c r="G17" s="86" t="s">
        <v>66</v>
      </c>
      <c r="H17" s="63" t="str">
        <f>IF(Tabell41013[[#All],[ID]]=0,"",INDEX(Tabell1[Webcert_beskrivning],MATCH(Tabell41013[ID],Tabell1[ID],0)))</f>
        <v>Om insatt behandling inte fungerar bör man överväga annan bakomliggande sjukdom som diabetes, reumatisk sjukdom, cervikal rizopati eller hypothyreos.</v>
      </c>
      <c r="I17" s="80" t="e">
        <f>INDEX(#REF!,MATCH(Tabell41013[ID],Tabell1[ID],0))</f>
        <v>#REF!</v>
      </c>
      <c r="J17" s="78" t="e">
        <f>INDEX(#REF!,MATCH(Tabell1[ID],Tabell41013[ID],0))</f>
        <v>#REF!</v>
      </c>
      <c r="K17" s="38" t="e">
        <f>INDEX(#REF!,MATCH(Tabell1[ID],Tabell41013[ID],0))</f>
        <v>#REF!</v>
      </c>
      <c r="L17" s="20" t="e">
        <f>IF(#REF!="","",INDEX(#REF!,MATCH(Tabell1[ID],Tabell41013[ID],0)))</f>
        <v>#REF!</v>
      </c>
      <c r="O17" s="26"/>
      <c r="P17" s="26"/>
      <c r="Q17" s="26"/>
      <c r="R17" s="26"/>
      <c r="S17" s="26"/>
      <c r="T17" s="26"/>
    </row>
    <row r="18" spans="1:20" ht="40.25" customHeight="1" x14ac:dyDescent="0.35">
      <c r="A18" s="53" t="s">
        <v>13</v>
      </c>
      <c r="B18" s="46" t="s">
        <v>4</v>
      </c>
      <c r="C18" s="50">
        <f>OBS_REK!A39</f>
        <v>29</v>
      </c>
      <c r="D18" s="50" t="str">
        <f>IF(Tabell41013[[#This Row],[ID]]="","",INDEX(Tabell1[Kategori (REK/OBS
FRL/REH)],MATCH(Tabell41013[[#This Row],[ID]],Tabell1[ID],0)))</f>
        <v>REK</v>
      </c>
      <c r="E18" s="48">
        <v>4</v>
      </c>
      <c r="F18" s="86">
        <v>2</v>
      </c>
      <c r="G18" s="86" t="s">
        <v>66</v>
      </c>
      <c r="H18" s="63" t="str">
        <f>IF(Tabell41013[[#All],[ID]]=0,"",INDEX(Tabell1[Webcert_beskrivning],MATCH(Tabell41013[ID],Tabell1[ID],0)))</f>
        <v xml:space="preserve">Patienten bör göras uppmärksam på att försöka undvika att ha handlederna kraftigt böjda när hen sover. För att förhindra flexion under sömn kan ett första steg i behandlingen vara ett prefabricerat handledstöd, som finns att köpa på de flesta apotek och sjukvårdsaffärer . </v>
      </c>
      <c r="I18" s="80" t="e">
        <f>INDEX(#REF!,MATCH(Tabell41013[ID],Tabell1[ID],0))</f>
        <v>#REF!</v>
      </c>
      <c r="J18" s="78" t="e">
        <f>INDEX(#REF!,MATCH(Tabell1[ID],Tabell41013[ID],0))</f>
        <v>#REF!</v>
      </c>
      <c r="K18" s="38" t="e">
        <f>INDEX(#REF!,MATCH(Tabell1[ID],Tabell41013[ID],0))</f>
        <v>#REF!</v>
      </c>
      <c r="L18" s="20" t="e">
        <f>IF(#REF!="","",INDEX(#REF!,MATCH(Tabell1[ID],Tabell41013[ID],0)))</f>
        <v>#REF!</v>
      </c>
      <c r="O18" s="26"/>
      <c r="P18" s="26"/>
      <c r="Q18" s="26"/>
      <c r="R18" s="26"/>
      <c r="S18" s="26"/>
      <c r="T18" s="26"/>
    </row>
    <row r="19" spans="1:20" ht="40.25" customHeight="1" x14ac:dyDescent="0.35">
      <c r="A19" s="53" t="s">
        <v>13</v>
      </c>
      <c r="B19" s="46" t="s">
        <v>4</v>
      </c>
      <c r="C19" s="50">
        <f>OBS_REK!A36</f>
        <v>26</v>
      </c>
      <c r="D19" s="50" t="str">
        <f>IF(Tabell41013[[#This Row],[ID]]="","",INDEX(Tabell1[Kategori (REK/OBS
FRL/REH)],MATCH(Tabell41013[[#This Row],[ID]],Tabell1[ID],0)))</f>
        <v>OBS</v>
      </c>
      <c r="E19" s="48">
        <v>5</v>
      </c>
      <c r="F19" s="86">
        <v>3</v>
      </c>
      <c r="G19" s="86" t="s">
        <v>66</v>
      </c>
      <c r="H19" s="63" t="str">
        <f>IF(Tabell41013[[#All],[ID]]=0,"",INDEX(Tabell1[Webcert_beskrivning],MATCH(Tabell41013[ID],Tabell1[ID],0)))</f>
        <v xml:space="preserve">Arbetstagaren bör i ett tidigt skede, i dialog med arbetsgivaren ges möjlighet att föreslå ergonomiska och organisatoriska lösningar för att undvika provocerande rörelser och arbetsuppgifter. </v>
      </c>
      <c r="I19" s="80" t="e">
        <f>INDEX(#REF!,MATCH(Tabell41013[ID],Tabell1[ID],0))</f>
        <v>#REF!</v>
      </c>
      <c r="J19" s="78" t="e">
        <f>INDEX(#REF!,MATCH(Tabell1[ID],Tabell41013[ID],0))</f>
        <v>#REF!</v>
      </c>
      <c r="K19" s="38" t="e">
        <f>INDEX(#REF!,MATCH(Tabell1[ID],Tabell41013[ID],0))</f>
        <v>#REF!</v>
      </c>
      <c r="L19" s="20" t="e">
        <f>IF(#REF!="","",INDEX(#REF!,MATCH(Tabell1[ID],Tabell41013[ID],0)))</f>
        <v>#REF!</v>
      </c>
      <c r="O19" s="26"/>
      <c r="P19" s="26"/>
      <c r="Q19" s="26"/>
      <c r="R19" s="26"/>
      <c r="S19" s="26"/>
      <c r="T19" s="26"/>
    </row>
    <row r="20" spans="1:20" ht="40.25" customHeight="1" x14ac:dyDescent="0.35">
      <c r="A20" s="53" t="s">
        <v>13</v>
      </c>
      <c r="B20" s="46" t="s">
        <v>4</v>
      </c>
      <c r="C20" s="50">
        <f>OBS_REK!A37</f>
        <v>27</v>
      </c>
      <c r="D20" s="50" t="str">
        <f>IF(Tabell41013[[#This Row],[ID]]="","",INDEX(Tabell1[Kategori (REK/OBS
FRL/REH)],MATCH(Tabell41013[[#This Row],[ID]],Tabell1[ID],0)))</f>
        <v>OBS</v>
      </c>
      <c r="E20" s="48">
        <v>6</v>
      </c>
      <c r="F20" s="86">
        <v>4</v>
      </c>
      <c r="G20" s="86" t="s">
        <v>66</v>
      </c>
      <c r="H20" s="63" t="str">
        <f>IF(Tabell41013[[#All],[ID]]=0,"",INDEX(Tabell1[Webcert_beskrivning],MATCH(Tabell41013[ID],Tabell1[ID],0)))</f>
        <v>Besvären kan kännas obehagliga men är sällan allvarliga.</v>
      </c>
      <c r="I20" s="80" t="e">
        <f>INDEX(#REF!,MATCH(Tabell41013[ID],Tabell1[ID],0))</f>
        <v>#REF!</v>
      </c>
      <c r="J20" s="78" t="e">
        <f>INDEX(#REF!,MATCH(Tabell1[ID],Tabell41013[ID],0))</f>
        <v>#REF!</v>
      </c>
      <c r="K20" s="38" t="e">
        <f>INDEX(#REF!,MATCH(Tabell1[ID],Tabell41013[ID],0))</f>
        <v>#REF!</v>
      </c>
      <c r="L20" s="20" t="e">
        <f>IF(#REF!="","",INDEX(#REF!,MATCH(Tabell1[ID],Tabell41013[ID],0)))</f>
        <v>#REF!</v>
      </c>
      <c r="O20" s="26"/>
      <c r="P20" s="26"/>
      <c r="Q20" s="26"/>
      <c r="R20" s="26"/>
      <c r="S20" s="26"/>
      <c r="T20" s="26"/>
    </row>
    <row r="21" spans="1:20" s="26" customFormat="1" ht="40.25" customHeight="1" x14ac:dyDescent="0.35">
      <c r="A21" s="53" t="s">
        <v>13</v>
      </c>
      <c r="B21" s="46" t="s">
        <v>4</v>
      </c>
      <c r="C21" s="50">
        <f>OBS_REK!A19</f>
        <v>7</v>
      </c>
      <c r="D21" s="50" t="str">
        <f>IF(Tabell41013[[#This Row],[ID]]="","",INDEX(Tabell1[Kategori (REK/OBS
FRL/REH)],MATCH(Tabell41013[[#This Row],[ID]],Tabell1[ID],0)))</f>
        <v>OBS</v>
      </c>
      <c r="E21" s="48">
        <v>7</v>
      </c>
      <c r="F21" s="86">
        <v>7</v>
      </c>
      <c r="G21" s="86" t="s">
        <v>66</v>
      </c>
      <c r="H21" s="64" t="str">
        <f>IF(Tabell41013[[#All],[ID]]=0,"",INDEX(Tabell1[Webcert_beskrivning],MATCH(Tabell41013[ID],Tabell1[ID],0)))</f>
        <v xml:space="preserve">Utöver vård och behandling kan personer med bipolär sjukdom behöva ytterligare insatser så att deras livssituation kan stabiliseras. </v>
      </c>
      <c r="I21" s="83" t="e">
        <f>INDEX(#REF!,MATCH(Tabell41013[ID],Tabell1[ID],0))</f>
        <v>#REF!</v>
      </c>
      <c r="J21" s="79" t="e">
        <f>INDEX(#REF!,MATCH(Tabell1[ID],Tabell41013[ID],0))</f>
        <v>#REF!</v>
      </c>
      <c r="K21" s="39" t="e">
        <f>INDEX(#REF!,MATCH(Tabell1[ID],Tabell41013[ID],0))</f>
        <v>#REF!</v>
      </c>
      <c r="L21" s="26" t="e">
        <f>IF(#REF!="","",INDEX(#REF!,MATCH(Tabell1[ID],Tabell41013[ID],0)))</f>
        <v>#REF!</v>
      </c>
    </row>
    <row r="22" spans="1:20" s="31" customFormat="1" ht="40.25" customHeight="1" x14ac:dyDescent="0.35">
      <c r="A22" s="53" t="s">
        <v>13</v>
      </c>
      <c r="B22" s="46" t="s">
        <v>4</v>
      </c>
      <c r="C22" s="50">
        <f>OBS_REK!A44</f>
        <v>34</v>
      </c>
      <c r="D22" s="50" t="str">
        <f>IF(Tabell41013[[#This Row],[ID]]="","",INDEX(Tabell1[Kategori (REK/OBS
FRL/REH)],MATCH(Tabell41013[[#This Row],[ID]],Tabell1[ID],0)))</f>
        <v>OBS</v>
      </c>
      <c r="E22" s="48">
        <v>1</v>
      </c>
      <c r="F22" s="86">
        <v>4</v>
      </c>
      <c r="G22" s="86" t="s">
        <v>66</v>
      </c>
      <c r="H22" s="63" t="str">
        <f>IF(Tabell41013[[#All],[ID]]=0,"",INDEX(Tabell1[Webcert_beskrivning],MATCH(Tabell41013[ID],Tabell1[ID],0)))</f>
        <v>De flesta brukar känna sig bättre efter ett par veckor, och efter två till tre månader är de flesta besvärsfria. Själva diskbråcket , eller utbuktningen kan finnas kvar trots att symtomen har försvunnit.</v>
      </c>
      <c r="I22" s="80" t="e">
        <f>INDEX(#REF!,MATCH(Tabell41013[ID],Tabell1[ID],0))</f>
        <v>#REF!</v>
      </c>
      <c r="J22" s="81" t="e">
        <f>INDEX(#REF!,MATCH(Tabell1[ID],Tabell41013[ID],0))</f>
        <v>#REF!</v>
      </c>
      <c r="K22" s="40" t="e">
        <f>INDEX(#REF!,MATCH(Tabell1[ID],Tabell41013[ID],0))</f>
        <v>#REF!</v>
      </c>
      <c r="L22" s="31" t="e">
        <f>IF(#REF!="","",INDEX(#REF!,MATCH(Tabell1[ID],Tabell41013[ID],0)))</f>
        <v>#REF!</v>
      </c>
      <c r="O22" s="26"/>
      <c r="P22" s="26"/>
      <c r="Q22" s="26"/>
      <c r="R22" s="26"/>
      <c r="S22" s="26"/>
      <c r="T22" s="26"/>
    </row>
    <row r="23" spans="1:20" ht="40.25" customHeight="1" x14ac:dyDescent="0.35">
      <c r="A23" s="53" t="s">
        <v>13</v>
      </c>
      <c r="B23" s="46" t="s">
        <v>4</v>
      </c>
      <c r="C23" s="50">
        <f>OBS_REK!A41</f>
        <v>31</v>
      </c>
      <c r="D23" s="50" t="str">
        <f>IF(Tabell41013[[#This Row],[ID]]="","",INDEX(Tabell1[Kategori (REK/OBS
FRL/REH)],MATCH(Tabell41013[[#This Row],[ID]],Tabell1[ID],0)))</f>
        <v>REK</v>
      </c>
      <c r="E23" s="48">
        <v>2</v>
      </c>
      <c r="F23" s="86">
        <v>5</v>
      </c>
      <c r="G23" s="86" t="s">
        <v>66</v>
      </c>
      <c r="H23" s="63" t="str">
        <f>IF(Tabell41013[[#All],[ID]]=0,"",INDEX(Tabell1[Webcert_beskrivning],MATCH(Tabell41013[ID],Tabell1[ID],0)))</f>
        <v xml:space="preserve">När smärtan har gått ner bör patienten rekommenderas kontakt med fysioterapeut för behandling och utveckling av ett individuellt träningsprogram. </v>
      </c>
      <c r="I23" s="80" t="e">
        <f>INDEX(#REF!,MATCH(Tabell41013[ID],Tabell1[ID],0))</f>
        <v>#REF!</v>
      </c>
      <c r="J23" s="78" t="e">
        <f>INDEX(#REF!,MATCH(Tabell1[ID],Tabell41013[ID],0))</f>
        <v>#REF!</v>
      </c>
      <c r="K23" s="38" t="e">
        <f>INDEX(#REF!,MATCH(Tabell1[ID],Tabell41013[ID],0))</f>
        <v>#REF!</v>
      </c>
      <c r="L23" s="20" t="e">
        <f>IF(#REF!="","",INDEX(#REF!,MATCH(Tabell1[ID],Tabell41013[ID],0)))</f>
        <v>#REF!</v>
      </c>
      <c r="O23" s="26"/>
      <c r="P23" s="26"/>
      <c r="Q23" s="26"/>
      <c r="R23" s="26"/>
      <c r="S23" s="26"/>
      <c r="T23" s="26"/>
    </row>
    <row r="24" spans="1:20" ht="40.25" customHeight="1" x14ac:dyDescent="0.35">
      <c r="A24" s="53" t="s">
        <v>13</v>
      </c>
      <c r="B24" s="46" t="s">
        <v>4</v>
      </c>
      <c r="C24" s="50">
        <f>OBS_REK!A43</f>
        <v>33</v>
      </c>
      <c r="D24" s="50" t="str">
        <f>IF(Tabell41013[[#This Row],[ID]]="","",INDEX(Tabell1[Kategori (REK/OBS
FRL/REH)],MATCH(Tabell41013[[#This Row],[ID]],Tabell1[ID],0)))</f>
        <v>OBS</v>
      </c>
      <c r="E24" s="48">
        <v>3</v>
      </c>
      <c r="F24" s="86">
        <v>7</v>
      </c>
      <c r="G24" s="86" t="s">
        <v>66</v>
      </c>
      <c r="H24" s="63" t="str">
        <f>IF(Tabell41013[[#All],[ID]]=0,"",INDEX(Tabell1[Webcert_beskrivning],MATCH(Tabell41013[ID],Tabell1[ID],0)))</f>
        <v xml:space="preserve">Det är viktigt att utreda på vilka sätt eventuell rörelseinskränkning och smärta begränsar patientens förmåga att utföra sina arbetsuppgifter liksom hur dessa kan förändras. </v>
      </c>
      <c r="I24" s="80" t="e">
        <f>INDEX(#REF!,MATCH(Tabell41013[ID],Tabell1[ID],0))</f>
        <v>#REF!</v>
      </c>
      <c r="J24" s="78" t="e">
        <f>INDEX(#REF!,MATCH(Tabell1[ID],Tabell41013[ID],0))</f>
        <v>#REF!</v>
      </c>
      <c r="K24" s="38" t="e">
        <f>INDEX(#REF!,MATCH(Tabell1[ID],Tabell41013[ID],0))</f>
        <v>#REF!</v>
      </c>
      <c r="L24" s="20" t="e">
        <f>IF(#REF!="","",INDEX(#REF!,MATCH(Tabell1[ID],Tabell41013[ID],0)))</f>
        <v>#REF!</v>
      </c>
      <c r="O24" s="26"/>
      <c r="P24" s="26"/>
      <c r="Q24" s="26"/>
      <c r="R24" s="26"/>
      <c r="S24" s="26"/>
      <c r="T24" s="26"/>
    </row>
    <row r="25" spans="1:20" ht="40.25" customHeight="1" x14ac:dyDescent="0.35">
      <c r="A25" s="53" t="s">
        <v>13</v>
      </c>
      <c r="B25" s="46" t="s">
        <v>4</v>
      </c>
      <c r="C25" s="50">
        <f>OBS_REK!A42</f>
        <v>32</v>
      </c>
      <c r="D25" s="50" t="str">
        <f>IF(Tabell41013[[#This Row],[ID]]="","",INDEX(Tabell1[Kategori (REK/OBS
FRL/REH)],MATCH(Tabell41013[[#This Row],[ID]],Tabell1[ID],0)))</f>
        <v>OBS</v>
      </c>
      <c r="E25" s="52">
        <v>4</v>
      </c>
      <c r="F25" s="86">
        <v>3</v>
      </c>
      <c r="G25" s="87" t="s">
        <v>66</v>
      </c>
      <c r="H25" s="65" t="str">
        <f>IF(Tabell41013[[#All],[ID]]=0,"",INDEX(Tabell1[Webcert_beskrivning],MATCH(Tabell41013[ID],Tabell1[ID],0)))</f>
        <v xml:space="preserve">Patienten bör så snart som möjligt försöka aktivera sig och i möjligaste mån leva som vanligt. Tänk därför på att uppmuntra till fortsatt arbete och lagom belastning. </v>
      </c>
      <c r="I25" s="80" t="e">
        <f>INDEX(#REF!,MATCH(Tabell41013[ID],Tabell1[ID],0))</f>
        <v>#REF!</v>
      </c>
      <c r="J25" s="78" t="e">
        <f>INDEX(#REF!,MATCH(Tabell1[ID],Tabell41013[ID],0))</f>
        <v>#REF!</v>
      </c>
      <c r="K25" s="38" t="e">
        <f>INDEX(#REF!,MATCH(Tabell1[ID],Tabell41013[ID],0))</f>
        <v>#REF!</v>
      </c>
      <c r="L25" s="20" t="e">
        <f>IF(#REF!="","",INDEX(#REF!,MATCH(Tabell1[ID],Tabell41013[ID],0)))</f>
        <v>#REF!</v>
      </c>
      <c r="O25" s="26"/>
      <c r="P25" s="26"/>
      <c r="Q25" s="26"/>
      <c r="R25" s="26"/>
      <c r="S25" s="26"/>
      <c r="T25" s="26"/>
    </row>
    <row r="26" spans="1:20" s="33" customFormat="1" ht="40.25" customHeight="1" x14ac:dyDescent="0.35">
      <c r="A26" s="53" t="s">
        <v>13</v>
      </c>
      <c r="B26" s="46" t="s">
        <v>4</v>
      </c>
      <c r="C26" s="50">
        <f>OBS_REK!A46</f>
        <v>36</v>
      </c>
      <c r="D26" s="50" t="str">
        <f>IF(Tabell41013[[#This Row],[ID]]="","",INDEX(Tabell1[Kategori (REK/OBS
FRL/REH)],MATCH(Tabell41013[[#This Row],[ID]],Tabell1[ID],0)))</f>
        <v>OBS</v>
      </c>
      <c r="E26" s="48">
        <v>5</v>
      </c>
      <c r="F26" s="86">
        <v>6</v>
      </c>
      <c r="G26" s="86" t="s">
        <v>66</v>
      </c>
      <c r="H26" s="63" t="str">
        <f>IF(Tabell41013[[#All],[ID]]=0,"",INDEX(Tabell1[Webcert_beskrivning],MATCH(Tabell41013[ID],Tabell1[ID],0)))</f>
        <v xml:space="preserve">Konservativ behandling innebär fysioterapi med funktions-och stabilitetsträning samt vid behov smärtlindrande behandling, tex traktion, TENS, akupunktur, och farmakologisk behandling. </v>
      </c>
      <c r="I26" s="80" t="e">
        <f>INDEX(#REF!,MATCH(Tabell41013[ID],Tabell1[ID],0))</f>
        <v>#REF!</v>
      </c>
      <c r="J26" s="80" t="e">
        <f>INDEX(#REF!,MATCH(Tabell1[ID],Tabell41013[ID],0))</f>
        <v>#REF!</v>
      </c>
      <c r="K26" s="41" t="e">
        <f>INDEX(#REF!,MATCH(Tabell1[ID],Tabell41013[ID],0))</f>
        <v>#REF!</v>
      </c>
      <c r="L26" s="33" t="e">
        <f>IF(#REF!="","",INDEX(#REF!,MATCH(Tabell1[ID],Tabell41013[ID],0)))</f>
        <v>#REF!</v>
      </c>
      <c r="O26" s="26"/>
      <c r="P26" s="26"/>
      <c r="Q26" s="26"/>
      <c r="R26" s="26"/>
      <c r="S26" s="26"/>
      <c r="T26" s="26"/>
    </row>
    <row r="27" spans="1:20" ht="40.25" customHeight="1" x14ac:dyDescent="0.35">
      <c r="A27" s="53" t="s">
        <v>13</v>
      </c>
      <c r="B27" s="46" t="s">
        <v>4</v>
      </c>
      <c r="C27" s="50">
        <f>OBS_REK!A45</f>
        <v>35</v>
      </c>
      <c r="D27" s="50" t="str">
        <f>IF(Tabell41013[[#This Row],[ID]]="","",INDEX(Tabell1[Kategori (REK/OBS
FRL/REH)],MATCH(Tabell41013[[#This Row],[ID]],Tabell1[ID],0)))</f>
        <v>OBS</v>
      </c>
      <c r="E27" s="52">
        <v>6</v>
      </c>
      <c r="F27" s="86">
        <v>2</v>
      </c>
      <c r="G27" s="87" t="s">
        <v>66</v>
      </c>
      <c r="H27" s="66" t="str">
        <f>IF(Tabell41013[[#All],[ID]]=0,"",INDEX(Tabell1[Webcert_beskrivning],MATCH(Tabell41013[ID],Tabell1[ID],0)))</f>
        <v>Försök att undvika sjukskrivning. Om det inte går att undvika sjukskrivning, välj om möjligt deltidssjukskrivning. Deltidssjukskrivning gör att medarbetaren bibehåller kontakt med kollegor och chef, behåller sin yrkesidentitet och motverkar känsla av utanförskap.</v>
      </c>
      <c r="I27" s="80" t="e">
        <f>INDEX(#REF!,MATCH(Tabell41013[ID],Tabell1[ID],0))</f>
        <v>#REF!</v>
      </c>
      <c r="J27" s="78" t="e">
        <f>INDEX(#REF!,MATCH(Tabell1[ID],Tabell41013[ID],0))</f>
        <v>#REF!</v>
      </c>
      <c r="K27" s="38" t="e">
        <f>INDEX(#REF!,MATCH(Tabell1[ID],Tabell41013[ID],0))</f>
        <v>#REF!</v>
      </c>
      <c r="L27" s="20" t="e">
        <f>IF(#REF!="","",INDEX(#REF!,MATCH(Tabell1[ID],Tabell41013[ID],0)))</f>
        <v>#REF!</v>
      </c>
      <c r="O27" s="26"/>
      <c r="P27" s="26"/>
      <c r="Q27" s="26"/>
      <c r="R27" s="26"/>
      <c r="S27" s="26"/>
      <c r="T27" s="26"/>
    </row>
    <row r="28" spans="1:20" ht="40.25" customHeight="1" x14ac:dyDescent="0.35">
      <c r="A28" s="53" t="s">
        <v>13</v>
      </c>
      <c r="B28" s="46" t="s">
        <v>4</v>
      </c>
      <c r="C28" s="50">
        <f>OBS_REK!A40</f>
        <v>30</v>
      </c>
      <c r="D28" s="50" t="str">
        <f>IF(Tabell41013[[#This Row],[ID]]="","",INDEX(Tabell1[Kategori (REK/OBS
FRL/REH)],MATCH(Tabell41013[[#This Row],[ID]],Tabell1[ID],0)))</f>
        <v>REK</v>
      </c>
      <c r="E28" s="52">
        <v>7</v>
      </c>
      <c r="F28" s="86">
        <v>1</v>
      </c>
      <c r="G28" s="87" t="s">
        <v>66</v>
      </c>
      <c r="H28" s="65" t="str">
        <f>IF(Tabell41013[[#All],[ID]]=0,"",INDEX(Tabell1[Webcert_beskrivning],MATCH(Tabell41013[ID],Tabell1[ID],0)))</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c r="I28" s="80" t="e">
        <f>INDEX(#REF!,MATCH(Tabell41013[ID],Tabell1[ID],0))</f>
        <v>#REF!</v>
      </c>
      <c r="J28" s="78" t="e">
        <f>INDEX(#REF!,MATCH(Tabell1[ID],Tabell41013[ID],0))</f>
        <v>#REF!</v>
      </c>
      <c r="K28" s="38" t="e">
        <f>INDEX(#REF!,MATCH(Tabell1[ID],Tabell41013[ID],0))</f>
        <v>#REF!</v>
      </c>
      <c r="L28" s="20" t="e">
        <f>IF(#REF!="","",INDEX(#REF!,MATCH(Tabell1[ID],Tabell41013[ID],0)))</f>
        <v>#REF!</v>
      </c>
      <c r="O28" s="26"/>
      <c r="P28" s="26"/>
      <c r="Q28" s="26"/>
      <c r="R28" s="26"/>
      <c r="S28" s="26"/>
      <c r="T28" s="26"/>
    </row>
    <row r="29" spans="1:20" ht="40.25" customHeight="1" x14ac:dyDescent="0.35">
      <c r="A29" s="53" t="s">
        <v>14</v>
      </c>
      <c r="B29" s="46" t="s">
        <v>15</v>
      </c>
      <c r="C29" s="50">
        <f>OBS_REK!A47</f>
        <v>37</v>
      </c>
      <c r="D29" s="50" t="str">
        <f>IF(Tabell41013[[#This Row],[ID]]="","",INDEX(Tabell1[Kategori (REK/OBS
FRL/REH)],MATCH(Tabell41013[[#This Row],[ID]],Tabell1[ID],0)))</f>
        <v>REK</v>
      </c>
      <c r="E29" s="52">
        <v>1</v>
      </c>
      <c r="F29" s="86">
        <v>1</v>
      </c>
      <c r="G29" s="87" t="s">
        <v>66</v>
      </c>
      <c r="H29" s="65" t="str">
        <f>IF(Tabell41013[[#All],[ID]]=0,"",INDEX(Tabell1[Webcert_beskrivning],MATCH(Tabell41013[ID],Tabell1[ID],0)))</f>
        <v>Kontakt med fysioterapeut, för behandling och ett individuellt program med rörlighets- och funktionsträning (inklusive träning av bålmuskulaturen), förebygger rörelserädsla och hjälper patienten att vara så normalt fysiskt aktiv som möjligt.</v>
      </c>
      <c r="I29" s="80" t="e">
        <f>INDEX(#REF!,MATCH(Tabell41013[ID],Tabell1[ID],0))</f>
        <v>#REF!</v>
      </c>
      <c r="J29" s="78" t="e">
        <f>INDEX(#REF!,MATCH(Tabell1[ID],Tabell41013[ID],0))</f>
        <v>#REF!</v>
      </c>
      <c r="K29" s="38" t="e">
        <f>INDEX(#REF!,MATCH(Tabell1[ID],Tabell41013[ID],0))</f>
        <v>#REF!</v>
      </c>
      <c r="L29" s="20" t="e">
        <f>IF(#REF!="","",INDEX(#REF!,MATCH(Tabell1[ID],Tabell41013[ID],0)))</f>
        <v>#REF!</v>
      </c>
      <c r="O29" s="26"/>
      <c r="P29" s="26"/>
      <c r="Q29" s="26"/>
      <c r="R29" s="26"/>
      <c r="S29" s="26"/>
      <c r="T29" s="26"/>
    </row>
    <row r="30" spans="1:20" ht="40.25" customHeight="1" x14ac:dyDescent="0.35">
      <c r="A30" s="53" t="s">
        <v>14</v>
      </c>
      <c r="B30" s="46" t="s">
        <v>15</v>
      </c>
      <c r="C30" s="50">
        <f>OBS_REK!A48</f>
        <v>38</v>
      </c>
      <c r="D30" s="50" t="str">
        <f>IF(Tabell41013[[#This Row],[ID]]="","",INDEX(Tabell1[Kategori (REK/OBS
FRL/REH)],MATCH(Tabell41013[[#This Row],[ID]],Tabell1[ID],0)))</f>
        <v>REK</v>
      </c>
      <c r="E30" s="52">
        <v>2</v>
      </c>
      <c r="F30" s="86">
        <v>4</v>
      </c>
      <c r="G30" s="87" t="s">
        <v>66</v>
      </c>
      <c r="H30" s="65" t="str">
        <f>IF(Tabell41013[[#All],[ID]]=0,"",INDEX(Tabell1[Webcert_beskrivning],MATCH(Tabell41013[ID],Tabell1[ID],0)))</f>
        <v>FaR kan ordineras till patienter i både öppen-och slutenvård, som bedöms klara av att utföra aktiviteten utanför sjukvårdens regi.</v>
      </c>
      <c r="I30" s="80" t="e">
        <f>INDEX(#REF!,MATCH(Tabell41013[ID],Tabell1[ID],0))</f>
        <v>#REF!</v>
      </c>
      <c r="J30" s="78" t="e">
        <f>INDEX(#REF!,MATCH(Tabell1[ID],Tabell41013[ID],0))</f>
        <v>#REF!</v>
      </c>
      <c r="K30" s="38" t="e">
        <f>INDEX(#REF!,MATCH(Tabell1[ID],Tabell41013[ID],0))</f>
        <v>#REF!</v>
      </c>
      <c r="L30" s="20" t="e">
        <f>IF(#REF!="","",INDEX(#REF!,MATCH(Tabell1[ID],Tabell41013[ID],0)))</f>
        <v>#REF!</v>
      </c>
      <c r="O30" s="26"/>
      <c r="P30" s="26"/>
      <c r="Q30" s="26"/>
      <c r="R30" s="26"/>
      <c r="S30" s="26"/>
      <c r="T30" s="26"/>
    </row>
    <row r="31" spans="1:20" ht="40.25" customHeight="1" x14ac:dyDescent="0.35">
      <c r="A31" s="53" t="s">
        <v>14</v>
      </c>
      <c r="B31" s="46" t="s">
        <v>15</v>
      </c>
      <c r="C31" s="50">
        <f>OBS_REK!A38</f>
        <v>28</v>
      </c>
      <c r="D31" s="50" t="str">
        <f>IF(Tabell41013[[#This Row],[ID]]="","",INDEX(Tabell1[Kategori (REK/OBS
FRL/REH)],MATCH(Tabell41013[[#This Row],[ID]],Tabell1[ID],0)))</f>
        <v>OBS</v>
      </c>
      <c r="E31" s="52">
        <v>3</v>
      </c>
      <c r="F31" s="86">
        <v>6</v>
      </c>
      <c r="G31" s="87" t="s">
        <v>66</v>
      </c>
      <c r="H31" s="65" t="str">
        <f>IF(Tabell41013[[#All],[ID]]=0,"",INDEX(Tabell1[Webcert_beskrivning],MATCH(Tabell41013[ID],Tabell1[ID],0)))</f>
        <v>Om insatt behandling inte fungerar bör man överväga annan bakomliggande sjukdom som diabetes, reumatisk sjukdom, cervikal rizopati eller hypothyreos.</v>
      </c>
      <c r="I31" s="80" t="e">
        <f>INDEX(#REF!,MATCH(Tabell41013[ID],Tabell1[ID],0))</f>
        <v>#REF!</v>
      </c>
      <c r="J31" s="78" t="e">
        <f>INDEX(#REF!,MATCH(Tabell1[ID],Tabell41013[ID],0))</f>
        <v>#REF!</v>
      </c>
      <c r="K31" s="38" t="e">
        <f>INDEX(#REF!,MATCH(Tabell1[ID],Tabell41013[ID],0))</f>
        <v>#REF!</v>
      </c>
      <c r="L31" s="20" t="e">
        <f>IF(#REF!="","",INDEX(#REF!,MATCH(Tabell1[ID],Tabell41013[ID],0)))</f>
        <v>#REF!</v>
      </c>
      <c r="O31" s="26"/>
      <c r="P31" s="26"/>
      <c r="Q31" s="26"/>
      <c r="R31" s="26"/>
      <c r="S31" s="26"/>
      <c r="T31" s="26"/>
    </row>
    <row r="32" spans="1:20" ht="40.25" customHeight="1" x14ac:dyDescent="0.35">
      <c r="A32" s="53" t="s">
        <v>14</v>
      </c>
      <c r="B32" s="46" t="s">
        <v>15</v>
      </c>
      <c r="C32" s="50">
        <f>OBS_REK!A39</f>
        <v>29</v>
      </c>
      <c r="D32" s="50" t="str">
        <f>IF(Tabell41013[[#This Row],[ID]]="","",INDEX(Tabell1[Kategori (REK/OBS
FRL/REH)],MATCH(Tabell41013[[#This Row],[ID]],Tabell1[ID],0)))</f>
        <v>REK</v>
      </c>
      <c r="E32" s="52">
        <v>4</v>
      </c>
      <c r="F32" s="86">
        <v>2</v>
      </c>
      <c r="G32" s="87" t="s">
        <v>66</v>
      </c>
      <c r="H32" s="63" t="str">
        <f>IF(Tabell41013[[#All],[ID]]=0,"",INDEX(Tabell1[Webcert_beskrivning],MATCH(Tabell41013[ID],Tabell1[ID],0)))</f>
        <v xml:space="preserve">Patienten bör göras uppmärksam på att försöka undvika att ha handlederna kraftigt böjda när hen sover. För att förhindra flexion under sömn kan ett första steg i behandlingen vara ett prefabricerat handledstöd, som finns att köpa på de flesta apotek och sjukvårdsaffärer . </v>
      </c>
      <c r="I32" s="80" t="e">
        <f>INDEX(#REF!,MATCH(Tabell41013[ID],Tabell1[ID],0))</f>
        <v>#REF!</v>
      </c>
      <c r="J32" s="78" t="e">
        <f>INDEX(#REF!,MATCH(Tabell1[ID],Tabell41013[ID],0))</f>
        <v>#REF!</v>
      </c>
      <c r="K32" s="38" t="e">
        <f>INDEX(#REF!,MATCH(Tabell1[ID],Tabell41013[ID],0))</f>
        <v>#REF!</v>
      </c>
      <c r="L32" s="20" t="e">
        <f>IF(#REF!="","",INDEX(#REF!,MATCH(Tabell1[ID],Tabell41013[ID],0)))</f>
        <v>#REF!</v>
      </c>
      <c r="O32" s="26"/>
      <c r="P32" s="26"/>
      <c r="Q32" s="26"/>
      <c r="R32" s="26"/>
      <c r="S32" s="26"/>
      <c r="T32" s="26"/>
    </row>
    <row r="33" spans="1:20" ht="40.25" customHeight="1" x14ac:dyDescent="0.35">
      <c r="A33" s="53" t="s">
        <v>14</v>
      </c>
      <c r="B33" s="46" t="s">
        <v>15</v>
      </c>
      <c r="C33" s="50">
        <f>OBS_REK!A34</f>
        <v>24</v>
      </c>
      <c r="D33" s="50" t="str">
        <f>IF(Tabell41013[[#This Row],[ID]]="","",INDEX(Tabell1[Kategori (REK/OBS
FRL/REH)],MATCH(Tabell41013[[#This Row],[ID]],Tabell1[ID],0)))</f>
        <v>REK</v>
      </c>
      <c r="E33" s="52">
        <v>5</v>
      </c>
      <c r="F33" s="86">
        <v>3</v>
      </c>
      <c r="G33" s="87" t="s">
        <v>66</v>
      </c>
      <c r="H33" s="63" t="str">
        <f>IF(Tabell41013[[#All],[ID]]=0,"",INDEX(Tabell1[Webcert_beskrivning],MATCH(Tabell41013[ID],Tabell1[ID],0)))</f>
        <v>Även interpersonell psykoterapi(IPT) har visat sig vara verksamt liksom psykodynamisk korttidsterapi(ISTDP).</v>
      </c>
      <c r="I33" s="80" t="e">
        <f>INDEX(#REF!,MATCH(Tabell41013[ID],Tabell1[ID],0))</f>
        <v>#REF!</v>
      </c>
      <c r="J33" s="78" t="e">
        <f>INDEX(#REF!,MATCH(Tabell1[ID],Tabell41013[ID],0))</f>
        <v>#REF!</v>
      </c>
      <c r="K33" s="38" t="e">
        <f>INDEX(#REF!,MATCH(Tabell1[ID],Tabell41013[ID],0))</f>
        <v>#REF!</v>
      </c>
      <c r="L33" s="20" t="e">
        <f>IF(#REF!="","",INDEX(#REF!,MATCH(Tabell1[ID],Tabell41013[ID],0)))</f>
        <v>#REF!</v>
      </c>
      <c r="O33" s="26"/>
      <c r="P33" s="26"/>
      <c r="Q33" s="26"/>
      <c r="R33" s="26"/>
      <c r="S33" s="26"/>
      <c r="T33" s="26"/>
    </row>
    <row r="34" spans="1:20" ht="40.25" customHeight="1" x14ac:dyDescent="0.35">
      <c r="A34" s="53" t="s">
        <v>14</v>
      </c>
      <c r="B34" s="46" t="s">
        <v>15</v>
      </c>
      <c r="C34" s="50">
        <f>OBS_REK!A50</f>
        <v>40</v>
      </c>
      <c r="D34" s="50" t="str">
        <f>IF(Tabell41013[[#This Row],[ID]]="","",INDEX(Tabell1[Kategori (REK/OBS
FRL/REH)],MATCH(Tabell41013[[#This Row],[ID]],Tabell1[ID],0)))</f>
        <v>OBS</v>
      </c>
      <c r="E34" s="52">
        <v>6</v>
      </c>
      <c r="F34" s="86">
        <v>5</v>
      </c>
      <c r="G34" s="87" t="s">
        <v>66</v>
      </c>
      <c r="H34" s="65"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34" s="80" t="e">
        <f>INDEX(#REF!,MATCH(Tabell41013[ID],Tabell1[ID],0))</f>
        <v>#REF!</v>
      </c>
      <c r="J34" s="78" t="e">
        <f>INDEX(#REF!,MATCH(Tabell1[ID],Tabell41013[ID],0))</f>
        <v>#REF!</v>
      </c>
      <c r="K34" s="38" t="e">
        <f>INDEX(#REF!,MATCH(Tabell1[ID],Tabell41013[ID],0))</f>
        <v>#REF!</v>
      </c>
      <c r="L34" s="20" t="e">
        <f>IF(#REF!="","",INDEX(#REF!,MATCH(Tabell1[ID],Tabell41013[ID],0)))</f>
        <v>#REF!</v>
      </c>
      <c r="O34" s="26"/>
      <c r="P34" s="26"/>
      <c r="Q34" s="26"/>
      <c r="R34" s="26"/>
      <c r="S34" s="26"/>
      <c r="T34" s="26"/>
    </row>
    <row r="35" spans="1:20" ht="40.25" customHeight="1" x14ac:dyDescent="0.35">
      <c r="A35" s="53" t="s">
        <v>14</v>
      </c>
      <c r="B35" s="46" t="s">
        <v>15</v>
      </c>
      <c r="C35" s="50">
        <f>OBS_REK!A51</f>
        <v>41</v>
      </c>
      <c r="D35" s="50" t="str">
        <f>IF(Tabell41013[[#This Row],[ID]]="","",INDEX(Tabell1[Kategori (REK/OBS
FRL/REH)],MATCH(Tabell41013[[#This Row],[ID]],Tabell1[ID],0)))</f>
        <v>OBS</v>
      </c>
      <c r="E35" s="48">
        <v>1</v>
      </c>
      <c r="F35" s="86">
        <v>2</v>
      </c>
      <c r="G35" s="86" t="s">
        <v>66</v>
      </c>
      <c r="H35" s="63" t="str">
        <f>IF(Tabell41013[[#All],[ID]]=0,"",INDEX(Tabell1[Webcert_beskrivning],MATCH(Tabell41013[ID],Tabell1[ID],0)))</f>
        <v xml:space="preserve">Det inte är ovanligt att personer med psykisk ohälsa söker vård för somatiska besvär. Samsjuklighet mellan psykisk ohälsa och olika smärtdiagnoser i nacke och rygg bör därför utredas. </v>
      </c>
      <c r="I35" s="80" t="e">
        <f>INDEX(#REF!,MATCH(Tabell41013[ID],Tabell1[ID],0))</f>
        <v>#REF!</v>
      </c>
      <c r="J35" s="78" t="e">
        <f>INDEX(#REF!,MATCH(Tabell1[ID],Tabell41013[ID],0))</f>
        <v>#REF!</v>
      </c>
      <c r="K35" s="38" t="e">
        <f>INDEX(#REF!,MATCH(Tabell1[ID],Tabell41013[ID],0))</f>
        <v>#REF!</v>
      </c>
      <c r="L35" s="20" t="e">
        <f>IF(#REF!="","",INDEX(#REF!,MATCH(Tabell1[ID],Tabell41013[ID],0)))</f>
        <v>#REF!</v>
      </c>
      <c r="O35" s="26"/>
      <c r="P35" s="26"/>
      <c r="Q35" s="26"/>
      <c r="R35" s="26"/>
      <c r="S35" s="26"/>
      <c r="T35" s="26"/>
    </row>
    <row r="36" spans="1:20" ht="40.25" customHeight="1" x14ac:dyDescent="0.35">
      <c r="A36" s="53" t="s">
        <v>14</v>
      </c>
      <c r="B36" s="46" t="s">
        <v>15</v>
      </c>
      <c r="C36" s="50">
        <f>OBS_REK!A44</f>
        <v>34</v>
      </c>
      <c r="D36" s="50" t="str">
        <f>IF(Tabell41013[[#This Row],[ID]]="","",INDEX(Tabell1[Kategori (REK/OBS
FRL/REH)],MATCH(Tabell41013[[#This Row],[ID]],Tabell1[ID],0)))</f>
        <v>OBS</v>
      </c>
      <c r="E36" s="48">
        <v>2</v>
      </c>
      <c r="F36" s="86">
        <v>3</v>
      </c>
      <c r="G36" s="86" t="s">
        <v>66</v>
      </c>
      <c r="H36" s="63" t="str">
        <f>IF(Tabell41013[[#All],[ID]]=0,"",INDEX(Tabell1[Webcert_beskrivning],MATCH(Tabell41013[ID],Tabell1[ID],0)))</f>
        <v>De flesta brukar känna sig bättre efter ett par veckor, och efter två till tre månader är de flesta besvärsfria. Själva diskbråcket , eller utbuktningen kan finnas kvar trots att symtomen har försvunnit.</v>
      </c>
      <c r="I36" s="80" t="e">
        <f>INDEX(#REF!,MATCH(Tabell41013[ID],Tabell1[ID],0))</f>
        <v>#REF!</v>
      </c>
      <c r="J36" s="78" t="e">
        <f>INDEX(#REF!,MATCH(Tabell1[ID],Tabell41013[ID],0))</f>
        <v>#REF!</v>
      </c>
      <c r="K36" s="38" t="e">
        <f>INDEX(#REF!,MATCH(Tabell1[ID],Tabell41013[ID],0))</f>
        <v>#REF!</v>
      </c>
      <c r="L36" s="20" t="e">
        <f>IF(#REF!="","",INDEX(#REF!,MATCH(Tabell1[ID],Tabell41013[ID],0)))</f>
        <v>#REF!</v>
      </c>
      <c r="O36" s="26"/>
      <c r="P36" s="26"/>
      <c r="Q36" s="26"/>
      <c r="R36" s="26"/>
      <c r="S36" s="26"/>
      <c r="T36" s="26"/>
    </row>
    <row r="37" spans="1:20" ht="40.25" customHeight="1" x14ac:dyDescent="0.35">
      <c r="A37" s="53" t="s">
        <v>14</v>
      </c>
      <c r="B37" s="46" t="s">
        <v>15</v>
      </c>
      <c r="C37" s="50">
        <f>OBS_REK!A54</f>
        <v>44</v>
      </c>
      <c r="D37" s="50" t="str">
        <f>IF(Tabell41013[[#This Row],[ID]]="","",INDEX(Tabell1[Kategori (REK/OBS
FRL/REH)],MATCH(Tabell41013[[#This Row],[ID]],Tabell1[ID],0)))</f>
        <v>REK</v>
      </c>
      <c r="E37" s="48">
        <v>3</v>
      </c>
      <c r="F37" s="86">
        <v>4</v>
      </c>
      <c r="G37" s="86" t="s">
        <v>66</v>
      </c>
      <c r="H37" s="63" t="str">
        <f>IF(Tabell41013[[#All],[ID]]=0,"",INDEX(Tabell1[Webcert_beskrivning],MATCH(Tabell41013[ID],Tabell1[ID],0)))</f>
        <v xml:space="preserve">Beroende på patientens grad av besvär och om rörelserädsla föreligger bör man överväga om patienten initialt skall träffa en fysioterapeut, naprapat eller kiropraktor för behandling och utveckling av ett individuellt program med rörlighets- och funktionsträning. </v>
      </c>
      <c r="I37" s="80" t="e">
        <f>INDEX(#REF!,MATCH(Tabell41013[ID],Tabell1[ID],0))</f>
        <v>#REF!</v>
      </c>
      <c r="J37" s="78" t="e">
        <f>INDEX(#REF!,MATCH(Tabell1[ID],Tabell41013[ID],0))</f>
        <v>#REF!</v>
      </c>
      <c r="K37" s="38" t="e">
        <f>INDEX(#REF!,MATCH(Tabell1[ID],Tabell41013[ID],0))</f>
        <v>#REF!</v>
      </c>
      <c r="L37" s="20" t="e">
        <f>IF(#REF!="","",INDEX(#REF!,MATCH(Tabell1[ID],Tabell41013[ID],0)))</f>
        <v>#REF!</v>
      </c>
      <c r="O37" s="26"/>
      <c r="P37" s="26"/>
      <c r="Q37" s="26"/>
      <c r="R37" s="26"/>
      <c r="S37" s="26"/>
      <c r="T37" s="26"/>
    </row>
    <row r="38" spans="1:20" ht="40.25" customHeight="1" x14ac:dyDescent="0.35">
      <c r="A38" s="53" t="s">
        <v>14</v>
      </c>
      <c r="B38" s="46" t="s">
        <v>15</v>
      </c>
      <c r="C38" s="50">
        <f>OBS_REK!A43</f>
        <v>33</v>
      </c>
      <c r="D38" s="50" t="str">
        <f>IF(Tabell41013[[#This Row],[ID]]="","",INDEX(Tabell1[Kategori (REK/OBS
FRL/REH)],MATCH(Tabell41013[[#This Row],[ID]],Tabell1[ID],0)))</f>
        <v>OBS</v>
      </c>
      <c r="E38" s="48">
        <v>4</v>
      </c>
      <c r="F38" s="86">
        <v>5</v>
      </c>
      <c r="G38" s="86" t="s">
        <v>66</v>
      </c>
      <c r="H38" s="63" t="str">
        <f>IF(Tabell41013[[#All],[ID]]=0,"",INDEX(Tabell1[Webcert_beskrivning],MATCH(Tabell41013[ID],Tabell1[ID],0)))</f>
        <v xml:space="preserve">Det är viktigt att utreda på vilka sätt eventuell rörelseinskränkning och smärta begränsar patientens förmåga att utföra sina arbetsuppgifter liksom hur dessa kan förändras. </v>
      </c>
      <c r="I38" s="80" t="e">
        <f>INDEX(#REF!,MATCH(Tabell41013[ID],Tabell1[ID],0))</f>
        <v>#REF!</v>
      </c>
      <c r="J38" s="78" t="e">
        <f>INDEX(#REF!,MATCH(Tabell1[ID],Tabell41013[ID],0))</f>
        <v>#REF!</v>
      </c>
      <c r="K38" s="38" t="e">
        <f>INDEX(#REF!,MATCH(Tabell1[ID],Tabell41013[ID],0))</f>
        <v>#REF!</v>
      </c>
      <c r="L38" s="20" t="e">
        <f>IF(#REF!="","",INDEX(#REF!,MATCH(Tabell1[ID],Tabell41013[ID],0)))</f>
        <v>#REF!</v>
      </c>
      <c r="O38" s="26"/>
      <c r="P38" s="26"/>
      <c r="Q38" s="26"/>
      <c r="R38" s="26"/>
      <c r="S38" s="26"/>
      <c r="T38" s="26"/>
    </row>
    <row r="39" spans="1:20" ht="40.25" customHeight="1" x14ac:dyDescent="0.35">
      <c r="A39" s="53" t="s">
        <v>14</v>
      </c>
      <c r="B39" s="46" t="s">
        <v>15</v>
      </c>
      <c r="C39" s="50">
        <f>OBS_REK!A55</f>
        <v>45</v>
      </c>
      <c r="D39" s="50" t="str">
        <f>IF(Tabell41013[[#This Row],[ID]]="","",INDEX(Tabell1[Kategori (REK/OBS
FRL/REH)],MATCH(Tabell41013[[#This Row],[ID]],Tabell1[ID],0)))</f>
        <v>REK</v>
      </c>
      <c r="E39" s="48">
        <v>5</v>
      </c>
      <c r="F39" s="86">
        <v>7</v>
      </c>
      <c r="G39" s="86" t="s">
        <v>66</v>
      </c>
      <c r="H39" s="63" t="str">
        <f>IF(Tabell41013[[#All],[ID]]=0,"",INDEX(Tabell1[Webcert_beskrivning],MATCH(Tabell41013[ID],Tabell1[ID],0)))</f>
        <v>Vid långvarig smärta där tidigare behandlingar och arbetsanpassningar inte givit önskad förbättring, kan multimodal rehabilitering vara motiverad.</v>
      </c>
      <c r="I39" s="80" t="e">
        <f>INDEX(#REF!,MATCH(Tabell41013[ID],Tabell1[ID],0))</f>
        <v>#REF!</v>
      </c>
      <c r="J39" s="78" t="e">
        <f>INDEX(#REF!,MATCH(Tabell1[ID],Tabell41013[ID],0))</f>
        <v>#REF!</v>
      </c>
      <c r="K39" s="38" t="e">
        <f>INDEX(#REF!,MATCH(Tabell1[ID],Tabell41013[ID],0))</f>
        <v>#REF!</v>
      </c>
      <c r="L39" s="20" t="e">
        <f>IF(#REF!="","",INDEX(#REF!,MATCH(Tabell1[ID],Tabell41013[ID],0)))</f>
        <v>#REF!</v>
      </c>
      <c r="O39" s="26"/>
      <c r="P39" s="26"/>
      <c r="Q39" s="26"/>
      <c r="R39" s="26"/>
      <c r="S39" s="26"/>
      <c r="T39" s="26"/>
    </row>
    <row r="40" spans="1:20" ht="40.25" customHeight="1" x14ac:dyDescent="0.35">
      <c r="A40" s="53" t="s">
        <v>14</v>
      </c>
      <c r="B40" s="46" t="s">
        <v>15</v>
      </c>
      <c r="C40" s="50">
        <f>OBS_REK!A52</f>
        <v>42</v>
      </c>
      <c r="D40" s="50" t="str">
        <f>IF(Tabell41013[[#This Row],[ID]]="","",INDEX(Tabell1[Kategori (REK/OBS
FRL/REH)],MATCH(Tabell41013[[#This Row],[ID]],Tabell1[ID],0)))</f>
        <v>OBS</v>
      </c>
      <c r="E40" s="48">
        <v>6</v>
      </c>
      <c r="F40" s="86">
        <v>1</v>
      </c>
      <c r="G40" s="86" t="s">
        <v>66</v>
      </c>
      <c r="H40" s="63" t="str">
        <f>IF(Tabell41013[[#All],[ID]]=0,"",INDEX(Tabell1[Webcert_beskrivning],MATCH(Tabell41013[ID],Tabell1[ID],0)))</f>
        <v xml:space="preserve">För att säkerställa en säkrare vård och jämställd behandling är det viktigt att ställa samma frågor till patienten oavsett kön. Kvinnor tillfrågas ofta om sin familjesituation, men sällan män. </v>
      </c>
      <c r="I40" s="80" t="e">
        <f>INDEX(#REF!,MATCH(Tabell41013[ID],Tabell1[ID],0))</f>
        <v>#REF!</v>
      </c>
      <c r="J40" s="78" t="e">
        <f>INDEX(#REF!,MATCH(Tabell1[ID],Tabell41013[ID],0))</f>
        <v>#REF!</v>
      </c>
      <c r="K40" s="38" t="e">
        <f>INDEX(#REF!,MATCH(Tabell1[ID],Tabell41013[ID],0))</f>
        <v>#REF!</v>
      </c>
      <c r="L40" s="20" t="e">
        <f>IF(#REF!="","",INDEX(#REF!,MATCH(Tabell1[ID],Tabell41013[ID],0)))</f>
        <v>#REF!</v>
      </c>
      <c r="O40" s="26"/>
      <c r="P40" s="26"/>
      <c r="Q40" s="26"/>
      <c r="R40" s="26"/>
      <c r="S40" s="26"/>
      <c r="T40" s="26"/>
    </row>
    <row r="41" spans="1:20" ht="40.25" customHeight="1" x14ac:dyDescent="0.35">
      <c r="A41" s="53" t="s">
        <v>14</v>
      </c>
      <c r="B41" s="46" t="s">
        <v>15</v>
      </c>
      <c r="C41" s="50">
        <f>OBS_REK!A53</f>
        <v>43</v>
      </c>
      <c r="D41" s="50" t="str">
        <f>IF(Tabell41013[[#This Row],[ID]]="","",INDEX(Tabell1[Kategori (REK/OBS
FRL/REH)],MATCH(Tabell41013[[#This Row],[ID]],Tabell1[ID],0)))</f>
        <v>OBS</v>
      </c>
      <c r="E41" s="48">
        <v>7</v>
      </c>
      <c r="F41" s="86">
        <v>6</v>
      </c>
      <c r="G41" s="86" t="s">
        <v>66</v>
      </c>
      <c r="H41" s="63" t="str">
        <f>IF(Tabell41013[[#All],[ID]]=0,"",INDEX(Tabell1[Webcert_beskrivning],MATCH(Tabell41013[ID],Tabell1[ID],0)))</f>
        <v>Vid långvariga besvär och där tidigare insatt behandling inte givit önskad effekt kan multimodal rehabilitering vara vägen tillbaka.</v>
      </c>
      <c r="I41" s="80" t="e">
        <f>INDEX(#REF!,MATCH(Tabell41013[ID],Tabell1[ID],0))</f>
        <v>#REF!</v>
      </c>
      <c r="J41" s="78" t="e">
        <f>INDEX(#REF!,MATCH(Tabell1[ID],Tabell41013[ID],0))</f>
        <v>#REF!</v>
      </c>
      <c r="K41" s="38" t="e">
        <f>INDEX(#REF!,MATCH(Tabell1[ID],Tabell41013[ID],0))</f>
        <v>#REF!</v>
      </c>
      <c r="L41" s="20" t="e">
        <f>IF(#REF!="","",INDEX(#REF!,MATCH(Tabell1[ID],Tabell41013[ID],0)))</f>
        <v>#REF!</v>
      </c>
      <c r="O41" s="26"/>
      <c r="P41" s="26"/>
      <c r="Q41" s="26"/>
      <c r="R41" s="26"/>
      <c r="S41" s="26"/>
      <c r="T41" s="26"/>
    </row>
    <row r="42" spans="1:20" ht="40.25" customHeight="1" x14ac:dyDescent="0.35">
      <c r="A42" s="53" t="s">
        <v>14</v>
      </c>
      <c r="B42" s="46" t="s">
        <v>15</v>
      </c>
      <c r="C42" s="50">
        <f>OBS_REK!A42</f>
        <v>32</v>
      </c>
      <c r="D42" s="50" t="str">
        <f>IF(Tabell41013[[#This Row],[ID]]="","",INDEX(Tabell1[Kategori (REK/OBS
FRL/REH)],MATCH(Tabell41013[[#This Row],[ID]],Tabell1[ID],0)))</f>
        <v>OBS</v>
      </c>
      <c r="E42" s="48">
        <v>8</v>
      </c>
      <c r="F42" s="86">
        <v>8</v>
      </c>
      <c r="G42" s="86" t="s">
        <v>66</v>
      </c>
      <c r="H42" s="65" t="str">
        <f>IF(Tabell41013[[#All],[ID]]=0,"",INDEX(Tabell1[Webcert_beskrivning],MATCH(Tabell41013[ID],Tabell1[ID],0)))</f>
        <v xml:space="preserve">Patienten bör så snart som möjligt försöka aktivera sig och i möjligaste mån leva som vanligt. Tänk därför på att uppmuntra till fortsatt arbete och lagom belastning. </v>
      </c>
      <c r="I42" s="80" t="e">
        <f>INDEX(#REF!,MATCH(Tabell41013[ID],Tabell1[ID],0))</f>
        <v>#REF!</v>
      </c>
      <c r="J42" s="78" t="e">
        <f>INDEX(#REF!,MATCH(Tabell1[ID],Tabell41013[ID],0))</f>
        <v>#REF!</v>
      </c>
      <c r="K42" s="38" t="e">
        <f>INDEX(#REF!,MATCH(Tabell1[ID],Tabell41013[ID],0))</f>
        <v>#REF!</v>
      </c>
      <c r="L42" s="20" t="e">
        <f>IF(#REF!="","",INDEX(#REF!,MATCH(Tabell1[ID],Tabell41013[ID],0)))</f>
        <v>#REF!</v>
      </c>
      <c r="O42" s="26"/>
      <c r="P42" s="26"/>
      <c r="Q42" s="26"/>
      <c r="R42" s="26"/>
      <c r="S42" s="26"/>
      <c r="T42" s="26"/>
    </row>
    <row r="43" spans="1:20" ht="40.25" customHeight="1" x14ac:dyDescent="0.35">
      <c r="A43" s="54" t="s">
        <v>11</v>
      </c>
      <c r="B43" s="49" t="s">
        <v>12</v>
      </c>
      <c r="C43" s="50">
        <f>OBS_REK!A50</f>
        <v>40</v>
      </c>
      <c r="D43" s="50" t="str">
        <f>IF(Tabell41013[[#This Row],[ID]]="","",INDEX(Tabell1[Kategori (REK/OBS
FRL/REH)],MATCH(Tabell41013[[#This Row],[ID]],Tabell1[ID],0)))</f>
        <v>OBS</v>
      </c>
      <c r="E43" s="48">
        <v>1</v>
      </c>
      <c r="F43" s="86">
        <v>2</v>
      </c>
      <c r="G43" s="86" t="s">
        <v>66</v>
      </c>
      <c r="H43" s="63"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43" s="80" t="e">
        <f>INDEX(#REF!,MATCH(Tabell41013[ID],Tabell1[ID],0))</f>
        <v>#REF!</v>
      </c>
      <c r="J43" s="78" t="e">
        <f>INDEX(#REF!,MATCH(Tabell1[ID],Tabell41013[ID],0))</f>
        <v>#REF!</v>
      </c>
      <c r="K43" s="38" t="e">
        <f>INDEX(#REF!,MATCH(Tabell1[ID],Tabell41013[ID],0))</f>
        <v>#REF!</v>
      </c>
      <c r="L43" s="20" t="e">
        <f>IF(#REF!="","",INDEX(#REF!,MATCH(Tabell1[ID],Tabell41013[ID],0)))</f>
        <v>#REF!</v>
      </c>
      <c r="O43" s="26"/>
      <c r="P43" s="26"/>
      <c r="Q43" s="26"/>
      <c r="R43" s="26"/>
      <c r="S43" s="26"/>
      <c r="T43" s="26"/>
    </row>
    <row r="44" spans="1:20" ht="40.25" customHeight="1" x14ac:dyDescent="0.35">
      <c r="A44" s="54" t="s">
        <v>11</v>
      </c>
      <c r="B44" s="49" t="s">
        <v>12</v>
      </c>
      <c r="C44" s="50">
        <f>OBS_REK!A56</f>
        <v>46</v>
      </c>
      <c r="D44" s="50" t="str">
        <f>IF(Tabell41013[[#This Row],[ID]]="","",INDEX(Tabell1[Kategori (REK/OBS
FRL/REH)],MATCH(Tabell41013[[#This Row],[ID]],Tabell1[ID],0)))</f>
        <v>OBS</v>
      </c>
      <c r="E44" s="48">
        <v>2</v>
      </c>
      <c r="F44" s="86">
        <v>3</v>
      </c>
      <c r="G44" s="86" t="s">
        <v>66</v>
      </c>
      <c r="H44" s="63" t="str">
        <f>IF(Tabell41013[[#All],[ID]]=0,"",INDEX(Tabell1[Webcert_beskrivning],MATCH(Tabell41013[ID],Tabell1[ID],0)))</f>
        <v>Ryggvärk kan påverka arbetsförmågan och berättiga till förebyggande sjukpenning (även för arbetslösa) för att ge tid för rehabilitering.</v>
      </c>
      <c r="I44" s="80" t="e">
        <f>INDEX(#REF!,MATCH(Tabell41013[ID],Tabell1[ID],0))</f>
        <v>#REF!</v>
      </c>
      <c r="J44" s="78" t="e">
        <f>INDEX(#REF!,MATCH(Tabell1[ID],Tabell41013[ID],0))</f>
        <v>#REF!</v>
      </c>
      <c r="K44" s="38" t="e">
        <f>INDEX(#REF!,MATCH(Tabell1[ID],Tabell41013[ID],0))</f>
        <v>#REF!</v>
      </c>
      <c r="L44" s="20" t="e">
        <f>IF(#REF!="","",INDEX(#REF!,MATCH(Tabell1[ID],Tabell41013[ID],0)))</f>
        <v>#REF!</v>
      </c>
      <c r="O44" s="26"/>
      <c r="P44" s="26"/>
      <c r="Q44" s="26"/>
      <c r="R44" s="26"/>
      <c r="S44" s="26"/>
      <c r="T44" s="26"/>
    </row>
    <row r="45" spans="1:20" ht="40.25" customHeight="1" x14ac:dyDescent="0.35">
      <c r="A45" s="54" t="s">
        <v>11</v>
      </c>
      <c r="B45" s="49" t="s">
        <v>12</v>
      </c>
      <c r="C45" s="50">
        <f>OBS_REK!A58</f>
        <v>48</v>
      </c>
      <c r="D45" s="50" t="str">
        <f>IF(Tabell41013[[#This Row],[ID]]="","",INDEX(Tabell1[Kategori (REK/OBS
FRL/REH)],MATCH(Tabell41013[[#This Row],[ID]],Tabell1[ID],0)))</f>
        <v>OBS</v>
      </c>
      <c r="E45" s="48">
        <v>3</v>
      </c>
      <c r="F45" s="86">
        <v>5</v>
      </c>
      <c r="G45" s="86" t="s">
        <v>66</v>
      </c>
      <c r="H45" s="65" t="str">
        <f>IF(Tabell41013[[#All],[ID]]=0,"",INDEX(Tabell1[Webcert_beskrivning],MATCH(Tabell41013[ID],Tabell1[ID],0)))</f>
        <v xml:space="preserve">Lång sjukskrivning minskar chansen till återgång i arbete. Försök därför att undvika sjukskrivning men – om så ändå krävs – välj helst en aktiv deltidssjukskrivning. Patienter med värk riskerar rörelserädsla och därav passivitet. </v>
      </c>
      <c r="I45" s="80" t="e">
        <f>INDEX(#REF!,MATCH(Tabell41013[ID],Tabell1[ID],0))</f>
        <v>#REF!</v>
      </c>
      <c r="J45" s="78" t="e">
        <f>INDEX(#REF!,MATCH(Tabell1[ID],Tabell41013[ID],0))</f>
        <v>#REF!</v>
      </c>
      <c r="K45" s="38" t="e">
        <f>INDEX(#REF!,MATCH(Tabell1[ID],Tabell41013[ID],0))</f>
        <v>#REF!</v>
      </c>
      <c r="L45" s="20" t="e">
        <f>IF(#REF!="","",INDEX(#REF!,MATCH(Tabell1[ID],Tabell41013[ID],0)))</f>
        <v>#REF!</v>
      </c>
      <c r="O45" s="26"/>
      <c r="P45" s="26"/>
      <c r="Q45" s="26"/>
      <c r="R45" s="26"/>
      <c r="S45" s="26"/>
      <c r="T45" s="26"/>
    </row>
    <row r="46" spans="1:20" ht="40.25" customHeight="1" x14ac:dyDescent="0.35">
      <c r="A46" s="54" t="s">
        <v>11</v>
      </c>
      <c r="B46" s="49" t="s">
        <v>12</v>
      </c>
      <c r="C46" s="50">
        <f>OBS_REK!A57</f>
        <v>47</v>
      </c>
      <c r="D46" s="50" t="str">
        <f>IF(Tabell41013[[#This Row],[ID]]="","",INDEX(Tabell1[Kategori (REK/OBS
FRL/REH)],MATCH(Tabell41013[[#This Row],[ID]],Tabell1[ID],0)))</f>
        <v>OBS</v>
      </c>
      <c r="E46" s="48">
        <v>4</v>
      </c>
      <c r="F46" s="86">
        <v>1</v>
      </c>
      <c r="G46" s="86" t="s">
        <v>66</v>
      </c>
      <c r="H46" s="63" t="str">
        <f>IF(Tabell41013[[#All],[ID]]=0,"",INDEX(Tabell1[Webcert_beskrivning],MATCH(Tabell41013[ID],Tabell1[ID],0)))</f>
        <v xml:space="preserve">Ryggvärk kan kopplas till hög ålder, tidigare ryggproblem, depression och ångest och psykosociala faktorer som missnöje med arbets- och livssituation. </v>
      </c>
      <c r="I46" s="80" t="e">
        <f>INDEX(#REF!,MATCH(Tabell41013[ID],Tabell1[ID],0))</f>
        <v>#REF!</v>
      </c>
      <c r="J46" s="78" t="e">
        <f>INDEX(#REF!,MATCH(Tabell1[ID],Tabell41013[ID],0))</f>
        <v>#REF!</v>
      </c>
      <c r="K46" s="38" t="e">
        <f>INDEX(#REF!,MATCH(Tabell1[ID],Tabell41013[ID],0))</f>
        <v>#REF!</v>
      </c>
      <c r="L46" s="20" t="e">
        <f>IF(#REF!="","",INDEX(#REF!,MATCH(Tabell1[ID],Tabell41013[ID],0)))</f>
        <v>#REF!</v>
      </c>
      <c r="O46" s="26"/>
      <c r="P46" s="26"/>
      <c r="Q46" s="26"/>
      <c r="R46" s="26"/>
      <c r="S46" s="26"/>
      <c r="T46" s="26"/>
    </row>
    <row r="47" spans="1:20" ht="40.25" customHeight="1" x14ac:dyDescent="0.35">
      <c r="A47" s="54" t="s">
        <v>11</v>
      </c>
      <c r="B47" s="49" t="s">
        <v>12</v>
      </c>
      <c r="C47" s="50">
        <f>OBS_REK!A60</f>
        <v>50</v>
      </c>
      <c r="D47" s="50" t="str">
        <f>IF(Tabell41013[[#This Row],[ID]]="","",INDEX(Tabell1[Kategori (REK/OBS
FRL/REH)],MATCH(Tabell41013[[#This Row],[ID]],Tabell1[ID],0)))</f>
        <v>OBS</v>
      </c>
      <c r="E47" s="48">
        <v>5</v>
      </c>
      <c r="F47" s="86">
        <v>4</v>
      </c>
      <c r="G47" s="86" t="s">
        <v>66</v>
      </c>
      <c r="H47" s="65" t="str">
        <f>IF(Tabell41013[[#All],[ID]]=0,"",INDEX(Tabell1[Webcert_beskrivning],MATCH(Tabell41013[ID],Tabell1[ID],0)))</f>
        <v xml:space="preserve">Studier visar ett samband mellan tobaksrökning och ryggont; ju mer patienten röker desto större är risken för ryggvärk. </v>
      </c>
      <c r="I47" s="80" t="e">
        <f>INDEX(#REF!,MATCH(Tabell41013[ID],Tabell1[ID],0))</f>
        <v>#REF!</v>
      </c>
      <c r="J47" s="78" t="e">
        <f>INDEX(#REF!,MATCH(Tabell1[ID],Tabell41013[ID],0))</f>
        <v>#REF!</v>
      </c>
      <c r="K47" s="38" t="e">
        <f>INDEX(#REF!,MATCH(Tabell1[ID],Tabell41013[ID],0))</f>
        <v>#REF!</v>
      </c>
      <c r="L47" s="20" t="e">
        <f>IF(#REF!="","",INDEX(#REF!,MATCH(Tabell1[ID],Tabell41013[ID],0)))</f>
        <v>#REF!</v>
      </c>
      <c r="O47" s="26"/>
      <c r="P47" s="26"/>
      <c r="Q47" s="26"/>
      <c r="R47" s="26"/>
      <c r="S47" s="26"/>
      <c r="T47" s="26"/>
    </row>
    <row r="48" spans="1:20" ht="40.25" customHeight="1" x14ac:dyDescent="0.35">
      <c r="A48" s="54" t="s">
        <v>11</v>
      </c>
      <c r="B48" s="49" t="s">
        <v>12</v>
      </c>
      <c r="C48" s="50">
        <f>OBS_REK!A59</f>
        <v>49</v>
      </c>
      <c r="D48" s="50" t="str">
        <f>IF(Tabell41013[[#This Row],[ID]]="","",INDEX(Tabell1[Kategori (REK/OBS
FRL/REH)],MATCH(Tabell41013[[#This Row],[ID]],Tabell1[ID],0)))</f>
        <v>OBS</v>
      </c>
      <c r="E48" s="48">
        <v>6</v>
      </c>
      <c r="F48" s="86">
        <v>2</v>
      </c>
      <c r="G48" s="86" t="s">
        <v>66</v>
      </c>
      <c r="H48" s="65" t="str">
        <f>IF(Tabell41013[[#All],[ID]]=0,"",INDEX(Tabell1[Webcert_beskrivning],MATCH(Tabell41013[ID],Tabell1[ID],0)))</f>
        <v xml:space="preserve">Akuta ryggsmärtor läker som regel ut inom några dagar. 80% av patienterna med akuta eller subakuta smärtor i ländryggen blir besvärsfria inom 2-3 månader. Det är av stor vikt att utvärdera insatta åtgärder. </v>
      </c>
      <c r="I48" s="80" t="e">
        <f>INDEX(#REF!,MATCH(Tabell41013[ID],Tabell1[ID],0))</f>
        <v>#REF!</v>
      </c>
      <c r="J48" s="78" t="e">
        <f>INDEX(#REF!,MATCH(Tabell1[ID],Tabell41013[ID],0))</f>
        <v>#REF!</v>
      </c>
      <c r="K48" s="38" t="e">
        <f>INDEX(#REF!,MATCH(Tabell1[ID],Tabell41013[ID],0))</f>
        <v>#REF!</v>
      </c>
      <c r="L48" s="20" t="e">
        <f>IF(#REF!="","",INDEX(#REF!,MATCH(Tabell1[ID],Tabell41013[ID],0)))</f>
        <v>#REF!</v>
      </c>
      <c r="O48" s="26"/>
      <c r="P48" s="26"/>
      <c r="Q48" s="26"/>
      <c r="R48" s="26"/>
      <c r="S48" s="26"/>
      <c r="T48" s="26"/>
    </row>
    <row r="49" spans="1:20" ht="40.25" customHeight="1" x14ac:dyDescent="0.35">
      <c r="A49" s="54" t="s">
        <v>11</v>
      </c>
      <c r="B49" s="68" t="s">
        <v>12</v>
      </c>
      <c r="C49" s="50">
        <f>OBS_REK!A61</f>
        <v>51</v>
      </c>
      <c r="D49" s="50" t="str">
        <f>IF(Tabell41013[[#This Row],[ID]]="","",INDEX(Tabell1[Kategori (REK/OBS
FRL/REH)],MATCH(Tabell41013[[#This Row],[ID]],Tabell1[ID],0)))</f>
        <v>OBS</v>
      </c>
      <c r="E49" s="48">
        <v>1</v>
      </c>
      <c r="F49" s="86">
        <v>2</v>
      </c>
      <c r="G49" s="86" t="s">
        <v>66</v>
      </c>
      <c r="H49" s="63" t="str">
        <f>IF(Tabell41013[[#All],[ID]]=0,"",INDEX(Tabell1[Webcert_beskrivning],MATCH(Tabell41013[ID],Tabell1[ID],0)))</f>
        <v xml:space="preserve">På 1177 vårdguiden finns mycket information om både egenvård och olika behandlingsalternativ vid ryggbesvär. </v>
      </c>
      <c r="I49" s="80" t="e">
        <f>INDEX(#REF!,MATCH(Tabell41013[ID],Tabell1[ID],0))</f>
        <v>#REF!</v>
      </c>
      <c r="J49" s="78" t="e">
        <f>INDEX(#REF!,MATCH(Tabell1[ID],Tabell41013[ID],0))</f>
        <v>#REF!</v>
      </c>
      <c r="K49" s="38" t="e">
        <f>INDEX(#REF!,MATCH(Tabell1[ID],Tabell41013[ID],0))</f>
        <v>#REF!</v>
      </c>
      <c r="L49" s="20" t="e">
        <f>IF(#REF!="","",INDEX(#REF!,MATCH(Tabell1[ID],Tabell41013[ID],0)))</f>
        <v>#REF!</v>
      </c>
      <c r="O49" s="26"/>
      <c r="P49" s="26"/>
      <c r="Q49" s="26"/>
      <c r="R49" s="26"/>
      <c r="S49" s="26"/>
      <c r="T49" s="26"/>
    </row>
    <row r="50" spans="1:20" ht="40.25" customHeight="1" x14ac:dyDescent="0.35">
      <c r="A50" s="54" t="s">
        <v>11</v>
      </c>
      <c r="B50" s="49" t="s">
        <v>12</v>
      </c>
      <c r="C50" s="50">
        <f>OBS_REK!A62</f>
        <v>52</v>
      </c>
      <c r="D50" s="50" t="str">
        <f>IF(Tabell41013[[#This Row],[ID]]="","",INDEX(Tabell1[Kategori (REK/OBS
FRL/REH)],MATCH(Tabell41013[[#This Row],[ID]],Tabell1[ID],0)))</f>
        <v>REK</v>
      </c>
      <c r="E50" s="48">
        <v>2</v>
      </c>
      <c r="F50" s="86">
        <v>3</v>
      </c>
      <c r="G50" s="86" t="s">
        <v>66</v>
      </c>
      <c r="H50" s="63" t="str">
        <f>IF(Tabell41013[[#All],[ID]]=0,"",INDEX(Tabell1[Webcert_beskrivning],MATCH(Tabell41013[ID],Tabell1[ID],0)))</f>
        <v xml:space="preserve">En ergonomisk arbetsplatsbedömning bör göras så att återgången i arbete underlättas. </v>
      </c>
      <c r="I50" s="80" t="e">
        <f>INDEX(#REF!,MATCH(Tabell41013[ID],Tabell1[ID],0))</f>
        <v>#REF!</v>
      </c>
      <c r="J50" s="78" t="e">
        <f>INDEX(#REF!,MATCH(Tabell1[ID],Tabell41013[ID],0))</f>
        <v>#REF!</v>
      </c>
      <c r="K50" s="38" t="e">
        <f>INDEX(#REF!,MATCH(Tabell1[ID],Tabell41013[ID],0))</f>
        <v>#REF!</v>
      </c>
      <c r="L50" s="20" t="e">
        <f>IF(#REF!="","",INDEX(#REF!,MATCH(Tabell1[ID],Tabell41013[ID],0)))</f>
        <v>#REF!</v>
      </c>
      <c r="O50" s="26"/>
      <c r="P50" s="26"/>
      <c r="Q50" s="26"/>
      <c r="R50" s="26"/>
      <c r="S50" s="26"/>
      <c r="T50" s="26"/>
    </row>
    <row r="51" spans="1:20" ht="40.25" customHeight="1" x14ac:dyDescent="0.35">
      <c r="A51" s="54" t="s">
        <v>11</v>
      </c>
      <c r="B51" s="49" t="s">
        <v>12</v>
      </c>
      <c r="C51" s="50">
        <f>OBS_REK!A63</f>
        <v>53</v>
      </c>
      <c r="D51" s="50" t="str">
        <f>IF(Tabell41013[[#This Row],[ID]]="","",INDEX(Tabell1[Kategori (REK/OBS
FRL/REH)],MATCH(Tabell41013[[#This Row],[ID]],Tabell1[ID],0)))</f>
        <v>REK</v>
      </c>
      <c r="E51" s="48">
        <v>3</v>
      </c>
      <c r="F51" s="86">
        <v>4</v>
      </c>
      <c r="G51" s="86" t="s">
        <v>66</v>
      </c>
      <c r="H51" s="63" t="str">
        <f>IF(Tabell41013[[#All],[ID]]=0,"",INDEX(Tabell1[Webcert_beskrivning],MATCH(Tabell41013[ID],Tabell1[ID],0)))</f>
        <v xml:space="preserve">För att undvika rörelserädsla är det viktigt att patienter både med akuta och kroniska ryggproblem är så normalt fysiskt aktiva som det är möjligt. </v>
      </c>
      <c r="I51" s="80" t="e">
        <f>INDEX(#REF!,MATCH(Tabell41013[ID],Tabell1[ID],0))</f>
        <v>#REF!</v>
      </c>
      <c r="J51" s="78" t="e">
        <f>INDEX(#REF!,MATCH(Tabell1[ID],Tabell41013[ID],0))</f>
        <v>#REF!</v>
      </c>
      <c r="K51" s="38" t="e">
        <f>INDEX(#REF!,MATCH(Tabell1[ID],Tabell41013[ID],0))</f>
        <v>#REF!</v>
      </c>
      <c r="L51" s="20" t="e">
        <f>IF(#REF!="","",INDEX(#REF!,MATCH(Tabell1[ID],Tabell41013[ID],0)))</f>
        <v>#REF!</v>
      </c>
      <c r="O51" s="26"/>
      <c r="P51" s="26"/>
      <c r="Q51" s="26"/>
      <c r="R51" s="26"/>
      <c r="S51" s="26"/>
      <c r="T51" s="26"/>
    </row>
    <row r="52" spans="1:20" ht="40.25" customHeight="1" x14ac:dyDescent="0.35">
      <c r="A52" s="54" t="s">
        <v>11</v>
      </c>
      <c r="B52" s="49" t="s">
        <v>12</v>
      </c>
      <c r="C52" s="50" t="e">
        <f>OBS_REK!#REF!</f>
        <v>#REF!</v>
      </c>
      <c r="D52" s="50" t="e">
        <f>IF(Tabell41013[[#This Row],[ID]]="","",INDEX(Tabell1[Kategori (REK/OBS
FRL/REH)],MATCH(Tabell41013[[#This Row],[ID]],Tabell1[ID],0)))</f>
        <v>#REF!</v>
      </c>
      <c r="E52" s="48">
        <v>4</v>
      </c>
      <c r="F52" s="86">
        <v>5</v>
      </c>
      <c r="G52" s="86" t="s">
        <v>66</v>
      </c>
      <c r="H52" s="63" t="e">
        <f>IF(Tabell41013[[#All],[ID]]=0,"",INDEX(Tabell1[Webcert_beskrivning],MATCH(Tabell41013[ID],Tabell1[ID],0)))</f>
        <v>#REF!</v>
      </c>
      <c r="I52" s="80" t="e">
        <f>INDEX(#REF!,MATCH(Tabell41013[ID],Tabell1[ID],0))</f>
        <v>#REF!</v>
      </c>
      <c r="J52" s="78" t="e">
        <f>INDEX(#REF!,MATCH(Tabell1[ID],Tabell41013[ID],0))</f>
        <v>#REF!</v>
      </c>
      <c r="K52" s="38" t="e">
        <f>INDEX(#REF!,MATCH(Tabell1[ID],Tabell41013[ID],0))</f>
        <v>#REF!</v>
      </c>
      <c r="L52" s="20" t="e">
        <f>IF(#REF!="","",INDEX(#REF!,MATCH(Tabell1[ID],Tabell41013[ID],0)))</f>
        <v>#REF!</v>
      </c>
      <c r="O52" s="26"/>
      <c r="P52" s="26"/>
      <c r="Q52" s="26"/>
      <c r="R52" s="26"/>
      <c r="S52" s="26"/>
      <c r="T52" s="26"/>
    </row>
    <row r="53" spans="1:20" ht="40.25" customHeight="1" x14ac:dyDescent="0.35">
      <c r="A53" s="45" t="s">
        <v>5</v>
      </c>
      <c r="B53" s="55" t="s">
        <v>6</v>
      </c>
      <c r="C53" s="50">
        <f>OBS_REK!A26</f>
        <v>14</v>
      </c>
      <c r="D53" s="50" t="str">
        <f>IF(Tabell41013[[#This Row],[ID]]="","",INDEX(Tabell1[Kategori (REK/OBS
FRL/REH)],MATCH(Tabell41013[[#This Row],[ID]],Tabell1[ID],0)))</f>
        <v>OBS</v>
      </c>
      <c r="E53" s="48">
        <v>1</v>
      </c>
      <c r="F53" s="86">
        <v>3</v>
      </c>
      <c r="G53" s="86" t="s">
        <v>66</v>
      </c>
      <c r="H53" s="63" t="str">
        <f>IF(Tabell41013[[#All],[ID]]=0,"",INDEX(Tabell1[Webcert_beskrivning],MATCH(Tabell41013[ID],Tabell1[ID],0)))</f>
        <v>Vid svår depression bör patienten remitteras för snar psykiatrisk bedömning då behandling av denna grupp ofta innebär behov av specialpsykiatrisk insats.</v>
      </c>
      <c r="I53" s="80" t="e">
        <f>INDEX(#REF!,MATCH(Tabell41013[ID],Tabell1[ID],0))</f>
        <v>#REF!</v>
      </c>
      <c r="J53" s="78" t="e">
        <f>INDEX(#REF!,MATCH(Tabell1[ID],Tabell41013[ID],0))</f>
        <v>#REF!</v>
      </c>
      <c r="K53" s="38" t="e">
        <f>INDEX(#REF!,MATCH(Tabell1[ID],Tabell41013[ID],0))</f>
        <v>#REF!</v>
      </c>
      <c r="L53" s="20" t="e">
        <f>IF(#REF!="","",INDEX(#REF!,MATCH(Tabell1[ID],Tabell41013[ID],0)))</f>
        <v>#REF!</v>
      </c>
      <c r="O53" s="26"/>
      <c r="P53" s="26"/>
      <c r="Q53" s="26"/>
      <c r="R53" s="26"/>
      <c r="S53" s="26"/>
      <c r="T53" s="26"/>
    </row>
    <row r="54" spans="1:20" ht="40.25" customHeight="1" x14ac:dyDescent="0.35">
      <c r="A54" s="45" t="s">
        <v>5</v>
      </c>
      <c r="B54" s="55" t="s">
        <v>6</v>
      </c>
      <c r="C54" s="50">
        <f>OBS_REK!A27</f>
        <v>15</v>
      </c>
      <c r="D54" s="50" t="str">
        <f>IF(Tabell41013[[#This Row],[ID]]="","",INDEX(Tabell1[Kategori (REK/OBS
FRL/REH)],MATCH(Tabell41013[[#This Row],[ID]],Tabell1[ID],0)))</f>
        <v>OBS</v>
      </c>
      <c r="E54" s="48">
        <v>2</v>
      </c>
      <c r="F54" s="86">
        <v>2</v>
      </c>
      <c r="G54" s="86" t="s">
        <v>66</v>
      </c>
      <c r="H54" s="63" t="str">
        <f>IF(Tabell41013[[#All],[ID]]=0,"",INDEX(Tabell1[Webcert_beskrivning],MATCH(Tabell41013[ID],Tabell1[ID],0)))</f>
        <v>Försök att undvika sjukskrivning vid lindrig förstagångsdepression. Om sjukskrivning inte kan undvikas, välj om möjligt deltidssjukskrivning. Deltidssjukskrivning gör att medarbetaren bibehåller kontakt med kollegor och chef, behåller sin yrkesidentitet och motverkar känsla av utanförskap.</v>
      </c>
      <c r="I54" s="80" t="e">
        <f>INDEX(#REF!,MATCH(Tabell41013[ID],Tabell1[ID],0))</f>
        <v>#REF!</v>
      </c>
      <c r="J54" s="78" t="e">
        <f>INDEX(#REF!,MATCH(Tabell1[ID],Tabell41013[ID],0))</f>
        <v>#REF!</v>
      </c>
      <c r="K54" s="38" t="e">
        <f>INDEX(#REF!,MATCH(Tabell1[ID],Tabell41013[ID],0))</f>
        <v>#REF!</v>
      </c>
      <c r="L54" s="20" t="e">
        <f>IF(#REF!="","",INDEX(#REF!,MATCH(Tabell1[ID],Tabell41013[ID],0)))</f>
        <v>#REF!</v>
      </c>
      <c r="O54" s="26"/>
      <c r="P54" s="26"/>
      <c r="Q54" s="26"/>
      <c r="R54" s="26"/>
      <c r="S54" s="26"/>
      <c r="T54" s="26"/>
    </row>
    <row r="55" spans="1:20" ht="40.25" customHeight="1" x14ac:dyDescent="0.35">
      <c r="A55" s="45" t="s">
        <v>5</v>
      </c>
      <c r="B55" s="55" t="s">
        <v>6</v>
      </c>
      <c r="C55" s="50">
        <f>OBS_REK!A28</f>
        <v>16</v>
      </c>
      <c r="D55" s="50" t="str">
        <f>IF(Tabell41013[[#This Row],[ID]]="","",INDEX(Tabell1[Kategori (REK/OBS
FRL/REH)],MATCH(Tabell41013[[#This Row],[ID]],Tabell1[ID],0)))</f>
        <v>OBS</v>
      </c>
      <c r="E55" s="48">
        <v>3</v>
      </c>
      <c r="F55" s="86">
        <v>1</v>
      </c>
      <c r="G55" s="86" t="s">
        <v>66</v>
      </c>
      <c r="H55" s="63" t="str">
        <f>IF(Tabell41013[[#All],[ID]]=0,"",INDEX(Tabell1[Webcert_beskrivning],MATCH(Tabell41013[ID],Tabell1[ID],0)))</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c r="I55" s="80" t="e">
        <f>INDEX(#REF!,MATCH(Tabell41013[ID],Tabell1[ID],0))</f>
        <v>#REF!</v>
      </c>
      <c r="J55" s="78" t="e">
        <f>INDEX(#REF!,MATCH(Tabell1[ID],Tabell41013[ID],0))</f>
        <v>#REF!</v>
      </c>
      <c r="K55" s="38" t="e">
        <f>INDEX(#REF!,MATCH(Tabell1[ID],Tabell41013[ID],0))</f>
        <v>#REF!</v>
      </c>
      <c r="L55" s="20" t="e">
        <f>IF(#REF!="","",INDEX(#REF!,MATCH(Tabell1[ID],Tabell41013[ID],0)))</f>
        <v>#REF!</v>
      </c>
      <c r="O55" s="26"/>
      <c r="P55" s="26"/>
      <c r="Q55" s="26"/>
      <c r="R55" s="26"/>
      <c r="S55" s="26"/>
      <c r="T55" s="26"/>
    </row>
    <row r="56" spans="1:20" s="31" customFormat="1" ht="40.25" customHeight="1" x14ac:dyDescent="0.35">
      <c r="A56" s="45" t="s">
        <v>5</v>
      </c>
      <c r="B56" s="55" t="s">
        <v>6</v>
      </c>
      <c r="C56" s="50">
        <f>OBS_REK!A25</f>
        <v>13</v>
      </c>
      <c r="D56" s="50" t="str">
        <f>IF(Tabell41013[[#This Row],[ID]]="","",INDEX(Tabell1[Kategori (REK/OBS
FRL/REH)],MATCH(Tabell41013[[#This Row],[ID]],Tabell1[ID],0)))</f>
        <v>OBS</v>
      </c>
      <c r="E56" s="48">
        <v>4</v>
      </c>
      <c r="F56" s="86">
        <v>4</v>
      </c>
      <c r="G56" s="86" t="s">
        <v>66</v>
      </c>
      <c r="H56" s="63" t="str">
        <f>IF(Tabell41013[[#All],[ID]]=0,"",INDEX(Tabell1[Webcert_beskrivning],MATCH(Tabell41013[ID],Tabell1[ID],0)))</f>
        <v>Ställ frågor om vad patienten tror är orsak till besvären, hur sömnen fungerar, hur hemsituationen och arbetssituationen ser ut och hur länge patienten haft problem. Genom att kartlägga detta noggrant säkerställs att patienten får adekvata behandlingsinsatser.</v>
      </c>
      <c r="I56" s="80" t="e">
        <f>INDEX(#REF!,MATCH(Tabell41013[ID],Tabell1[ID],0))</f>
        <v>#REF!</v>
      </c>
      <c r="J56" s="81" t="e">
        <f>INDEX(#REF!,MATCH(Tabell1[ID],Tabell41013[ID],0))</f>
        <v>#REF!</v>
      </c>
      <c r="K56" s="40" t="e">
        <f>INDEX(#REF!,MATCH(Tabell1[ID],Tabell41013[ID],0))</f>
        <v>#REF!</v>
      </c>
      <c r="L56" s="31" t="e">
        <f>IF(#REF!="","",INDEX(#REF!,MATCH(Tabell1[ID],Tabell41013[ID],0)))</f>
        <v>#REF!</v>
      </c>
      <c r="O56" s="26"/>
      <c r="P56" s="26"/>
      <c r="Q56" s="26"/>
      <c r="R56" s="26"/>
      <c r="S56" s="26"/>
      <c r="T56" s="26"/>
    </row>
    <row r="57" spans="1:20" s="33" customFormat="1" ht="40.25" customHeight="1" x14ac:dyDescent="0.35">
      <c r="A57" s="45" t="s">
        <v>5</v>
      </c>
      <c r="B57" s="55" t="s">
        <v>6</v>
      </c>
      <c r="C57" s="50">
        <f>OBS_REK!A30</f>
        <v>18</v>
      </c>
      <c r="D57" s="50" t="str">
        <f>IF(Tabell41013[[#This Row],[ID]]="","",INDEX(Tabell1[Kategori (REK/OBS
FRL/REH)],MATCH(Tabell41013[[#This Row],[ID]],Tabell1[ID],0)))</f>
        <v>OBS</v>
      </c>
      <c r="E57" s="48">
        <v>2</v>
      </c>
      <c r="F57" s="86">
        <v>3</v>
      </c>
      <c r="G57" s="86" t="s">
        <v>66</v>
      </c>
      <c r="H57" s="63" t="str">
        <f>IF(Tabell41013[[#All],[ID]]=0,"",INDEX(Tabell1[Webcert_beskrivning],MATCH(Tabell41013[ID],Tabell1[ID],0)))</f>
        <v>På 1177 Vårdguiden finns ett kapitel som handlar om hälsa och livsstil. Här finns tips om både stresshantering, sömn, fysisk aktivitet och kost.</v>
      </c>
      <c r="I57" s="80" t="e">
        <f>INDEX(#REF!,MATCH(Tabell41013[ID],Tabell1[ID],0))</f>
        <v>#REF!</v>
      </c>
      <c r="J57" s="80" t="e">
        <f>INDEX(#REF!,MATCH(Tabell1[ID],Tabell41013[ID],0))</f>
        <v>#REF!</v>
      </c>
      <c r="K57" s="41" t="e">
        <f>INDEX(#REF!,MATCH(Tabell1[ID],Tabell41013[ID],0))</f>
        <v>#REF!</v>
      </c>
      <c r="L57" s="33" t="e">
        <f>IF(#REF!="","",INDEX(#REF!,MATCH(Tabell1[ID],Tabell41013[ID],0)))</f>
        <v>#REF!</v>
      </c>
      <c r="O57" s="26"/>
      <c r="P57" s="26"/>
      <c r="Q57" s="26"/>
      <c r="R57" s="26"/>
      <c r="S57" s="26"/>
      <c r="T57" s="26"/>
    </row>
    <row r="58" spans="1:20" ht="40.25" customHeight="1" x14ac:dyDescent="0.35">
      <c r="A58" s="45" t="s">
        <v>5</v>
      </c>
      <c r="B58" s="55" t="s">
        <v>6</v>
      </c>
      <c r="C58" s="50" t="e">
        <f>OBS_REK!#REF!</f>
        <v>#REF!</v>
      </c>
      <c r="D58" s="50" t="e">
        <f>IF(Tabell41013[[#This Row],[ID]]="","",INDEX(Tabell1[Kategori (REK/OBS
FRL/REH)],MATCH(Tabell41013[[#This Row],[ID]],Tabell1[ID],0)))</f>
        <v>#REF!</v>
      </c>
      <c r="E58" s="48">
        <v>3</v>
      </c>
      <c r="F58" s="86">
        <v>1</v>
      </c>
      <c r="G58" s="86" t="s">
        <v>66</v>
      </c>
      <c r="H58" s="63" t="e">
        <f>IF(Tabell41013[[#All],[ID]]=0,"",INDEX(Tabell1[Webcert_beskrivning],MATCH(Tabell41013[ID],Tabell1[ID],0)))</f>
        <v>#REF!</v>
      </c>
      <c r="I58" s="80" t="e">
        <f>INDEX(#REF!,MATCH(Tabell41013[ID],Tabell1[ID],0))</f>
        <v>#REF!</v>
      </c>
      <c r="J58" s="78" t="e">
        <f>INDEX(#REF!,MATCH(Tabell1[ID],Tabell41013[ID],0))</f>
        <v>#REF!</v>
      </c>
      <c r="K58" s="38" t="e">
        <f>INDEX(#REF!,MATCH(Tabell1[ID],Tabell41013[ID],0))</f>
        <v>#REF!</v>
      </c>
      <c r="L58" s="20" t="e">
        <f>IF(#REF!="","",INDEX(#REF!,MATCH(Tabell1[ID],Tabell41013[ID],0)))</f>
        <v>#REF!</v>
      </c>
      <c r="O58" s="26"/>
      <c r="P58" s="26"/>
      <c r="Q58" s="26"/>
      <c r="R58" s="26"/>
      <c r="S58" s="26"/>
      <c r="T58" s="26"/>
    </row>
    <row r="59" spans="1:20" ht="40.25" customHeight="1" x14ac:dyDescent="0.35">
      <c r="A59" s="45" t="s">
        <v>5</v>
      </c>
      <c r="B59" s="55" t="s">
        <v>6</v>
      </c>
      <c r="C59" s="50">
        <f>OBS_REK!A31</f>
        <v>20</v>
      </c>
      <c r="D59" s="50" t="str">
        <f>IF(Tabell41013[[#This Row],[ID]]="","",INDEX(Tabell1[Kategori (REK/OBS
FRL/REH)],MATCH(Tabell41013[[#This Row],[ID]],Tabell1[ID],0)))</f>
        <v>REK</v>
      </c>
      <c r="E59" s="48">
        <v>4</v>
      </c>
      <c r="F59" s="86">
        <v>4</v>
      </c>
      <c r="G59" s="86" t="s">
        <v>66</v>
      </c>
      <c r="H59" s="63" t="str">
        <f>IF(Tabell41013[[#All],[ID]]=0,"",INDEX(Tabell1[Webcert_beskrivning],MATCH(Tabell41013[ID],Tabell1[ID],0)))</f>
        <v xml:space="preserve">Behandling med kognitiv beteendeterapi (KBT), har bäst dokumenterad effekt på stress, depression och ångest. Det vetenskapliga underlaget är starkt och på lång sikt ger åtgärden lika stor respons som antidepressiva läkemedel. </v>
      </c>
      <c r="I59" s="80" t="e">
        <f>INDEX(#REF!,MATCH(Tabell41013[ID],Tabell1[ID],0))</f>
        <v>#REF!</v>
      </c>
      <c r="J59" s="78" t="e">
        <f>INDEX(#REF!,MATCH(Tabell1[ID],Tabell41013[ID],0))</f>
        <v>#REF!</v>
      </c>
      <c r="K59" s="38" t="e">
        <f>INDEX(#REF!,MATCH(Tabell1[ID],Tabell41013[ID],0))</f>
        <v>#REF!</v>
      </c>
      <c r="L59" s="20" t="e">
        <f>IF(#REF!="","",INDEX(#REF!,MATCH(Tabell1[ID],Tabell41013[ID],0)))</f>
        <v>#REF!</v>
      </c>
      <c r="O59" s="26"/>
      <c r="P59" s="26"/>
      <c r="Q59" s="26"/>
      <c r="R59" s="26"/>
      <c r="S59" s="26"/>
      <c r="T59" s="26"/>
    </row>
    <row r="60" spans="1:20" ht="40.25" customHeight="1" x14ac:dyDescent="0.35">
      <c r="A60" s="45" t="s">
        <v>7</v>
      </c>
      <c r="B60" s="55" t="s">
        <v>8</v>
      </c>
      <c r="C60" s="50">
        <f>OBS_REK!A14</f>
        <v>2</v>
      </c>
      <c r="D60" s="50" t="str">
        <f>IF(Tabell41013[[#This Row],[ID]]="","",INDEX(Tabell1[Kategori (REK/OBS
FRL/REH)],MATCH(Tabell41013[[#This Row],[ID]],Tabell1[ID],0)))</f>
        <v>OBS</v>
      </c>
      <c r="E60" s="48">
        <v>1</v>
      </c>
      <c r="F60" s="86">
        <v>2</v>
      </c>
      <c r="G60" s="86" t="s">
        <v>66</v>
      </c>
      <c r="H60" s="63" t="str">
        <f>IF(Tabell41013[[#All],[ID]]=0,"",INDEX(Tabell1[Webcert_beskrivning],MATCH(Tabell41013[ID],Tabell1[ID],0)))</f>
        <v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v>
      </c>
      <c r="I60" s="80" t="e">
        <f>INDEX(#REF!,MATCH(Tabell41013[ID],Tabell1[ID],0))</f>
        <v>#REF!</v>
      </c>
      <c r="J60" s="78" t="e">
        <f>INDEX(#REF!,MATCH(Tabell1[ID],Tabell41013[ID],0))</f>
        <v>#REF!</v>
      </c>
      <c r="K60" s="38" t="e">
        <f>INDEX(#REF!,MATCH(Tabell1[ID],Tabell41013[ID],0))</f>
        <v>#REF!</v>
      </c>
      <c r="L60" s="20" t="e">
        <f>IF(#REF!="","",INDEX(#REF!,MATCH(Tabell1[ID],Tabell41013[ID],0)))</f>
        <v>#REF!</v>
      </c>
      <c r="O60" s="26"/>
      <c r="P60" s="26"/>
      <c r="Q60" s="26"/>
      <c r="R60" s="26"/>
      <c r="S60" s="26"/>
      <c r="T60" s="26"/>
    </row>
    <row r="61" spans="1:20" ht="40.25" customHeight="1" x14ac:dyDescent="0.35">
      <c r="A61" s="45" t="s">
        <v>7</v>
      </c>
      <c r="B61" s="55" t="s">
        <v>8</v>
      </c>
      <c r="C61" s="50">
        <f>OBS_REK!A13</f>
        <v>1</v>
      </c>
      <c r="D61" s="50" t="str">
        <f>IF(Tabell41013[[#This Row],[ID]]="","",INDEX(Tabell1[Kategori (REK/OBS
FRL/REH)],MATCH(Tabell41013[[#This Row],[ID]],Tabell1[ID],0)))</f>
        <v>OBS</v>
      </c>
      <c r="E61" s="48">
        <v>2</v>
      </c>
      <c r="F61" s="86">
        <v>3</v>
      </c>
      <c r="G61" s="86" t="s">
        <v>66</v>
      </c>
      <c r="H61" s="63" t="str">
        <f>IF(Tabell41013[[#All],[ID]]=0,"",INDEX(Tabell1[Webcert_beskrivning],MATCH(Tabell41013[ID],Tabell1[ID],0)))</f>
        <v>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v>
      </c>
      <c r="I61" s="80" t="e">
        <f>INDEX(#REF!,MATCH(Tabell41013[ID],Tabell1[ID],0))</f>
        <v>#REF!</v>
      </c>
      <c r="J61" s="78" t="e">
        <f>INDEX(#REF!,MATCH(Tabell1[ID],Tabell41013[ID],0))</f>
        <v>#REF!</v>
      </c>
      <c r="K61" s="38" t="e">
        <f>INDEX(#REF!,MATCH(Tabell1[ID],Tabell41013[ID],0))</f>
        <v>#REF!</v>
      </c>
      <c r="L61" s="20" t="e">
        <f>IF(#REF!="","",INDEX(#REF!,MATCH(Tabell1[ID],Tabell41013[ID],0)))</f>
        <v>#REF!</v>
      </c>
      <c r="O61" s="26"/>
      <c r="P61" s="26"/>
      <c r="Q61" s="26"/>
      <c r="R61" s="26"/>
      <c r="S61" s="26"/>
      <c r="T61" s="26"/>
    </row>
    <row r="62" spans="1:20" ht="40.25" customHeight="1" x14ac:dyDescent="0.35">
      <c r="A62" s="45" t="s">
        <v>7</v>
      </c>
      <c r="B62" s="55" t="s">
        <v>8</v>
      </c>
      <c r="C62" s="50">
        <f>OBS_REK!A28</f>
        <v>16</v>
      </c>
      <c r="D62" s="50" t="str">
        <f>IF(Tabell41013[[#This Row],[ID]]="","",INDEX(Tabell1[Kategori (REK/OBS
FRL/REH)],MATCH(Tabell41013[[#This Row],[ID]],Tabell1[ID],0)))</f>
        <v>OBS</v>
      </c>
      <c r="E62" s="48">
        <v>3</v>
      </c>
      <c r="F62" s="86">
        <v>4</v>
      </c>
      <c r="G62" s="86" t="s">
        <v>66</v>
      </c>
      <c r="H62" s="63" t="str">
        <f>IF(Tabell41013[[#All],[ID]]=0,"",INDEX(Tabell1[Webcert_beskrivning],MATCH(Tabell41013[ID],Tabell1[ID],0)))</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c r="I62" s="80" t="e">
        <f>INDEX(#REF!,MATCH(Tabell41013[ID],Tabell1[ID],0))</f>
        <v>#REF!</v>
      </c>
      <c r="J62" s="78" t="e">
        <f>INDEX(#REF!,MATCH(Tabell1[ID],Tabell41013[ID],0))</f>
        <v>#REF!</v>
      </c>
      <c r="K62" s="38" t="e">
        <f>INDEX(#REF!,MATCH(Tabell1[ID],Tabell41013[ID],0))</f>
        <v>#REF!</v>
      </c>
      <c r="L62" s="20" t="e">
        <f>IF(#REF!="","",INDEX(#REF!,MATCH(Tabell1[ID],Tabell41013[ID],0)))</f>
        <v>#REF!</v>
      </c>
      <c r="O62" s="26"/>
      <c r="P62" s="26"/>
      <c r="Q62" s="26"/>
      <c r="R62" s="26"/>
      <c r="S62" s="26"/>
      <c r="T62" s="26"/>
    </row>
    <row r="63" spans="1:20" ht="40.25" customHeight="1" x14ac:dyDescent="0.35">
      <c r="A63" s="45" t="s">
        <v>7</v>
      </c>
      <c r="B63" s="55" t="s">
        <v>8</v>
      </c>
      <c r="C63" s="50">
        <f>OBS_REK!A17</f>
        <v>5</v>
      </c>
      <c r="D63" s="50" t="str">
        <f>IF(Tabell41013[[#This Row],[ID]]="","",INDEX(Tabell1[Kategori (REK/OBS
FRL/REH)],MATCH(Tabell41013[[#This Row],[ID]],Tabell1[ID],0)))</f>
        <v>OBS</v>
      </c>
      <c r="E63" s="48">
        <v>5</v>
      </c>
      <c r="F63" s="86">
        <v>1</v>
      </c>
      <c r="G63" s="86" t="s">
        <v>66</v>
      </c>
      <c r="H63" s="63" t="str">
        <f>IF(Tabell41013[[#All],[ID]]=0,"",INDEX(Tabell1[Webcert_beskrivning],MATCH(Tabell41013[ID],Tabell1[ID],0)))</f>
        <v>Forskning visar att förebyggande insatser, såsom information, råd och stöd, kan förhindra ohälsa hos barn till sjuka föräldrar.</v>
      </c>
      <c r="I63" s="80" t="e">
        <f>INDEX(#REF!,MATCH(Tabell41013[ID],Tabell1[ID],0))</f>
        <v>#REF!</v>
      </c>
      <c r="J63" s="78" t="e">
        <f>INDEX(#REF!,MATCH(Tabell1[ID],Tabell41013[ID],0))</f>
        <v>#REF!</v>
      </c>
      <c r="K63" s="38" t="e">
        <f>INDEX(#REF!,MATCH(Tabell1[ID],Tabell41013[ID],0))</f>
        <v>#REF!</v>
      </c>
      <c r="L63" s="20" t="e">
        <f>IF(#REF!="","",INDEX(#REF!,MATCH(Tabell1[ID],Tabell41013[ID],0)))</f>
        <v>#REF!</v>
      </c>
      <c r="O63" s="26"/>
      <c r="P63" s="26"/>
      <c r="Q63" s="26"/>
      <c r="R63" s="26"/>
      <c r="S63" s="26"/>
      <c r="T63" s="26"/>
    </row>
    <row r="64" spans="1:20" ht="40.25" customHeight="1" x14ac:dyDescent="0.35">
      <c r="A64" s="45" t="s">
        <v>7</v>
      </c>
      <c r="B64" s="55" t="s">
        <v>8</v>
      </c>
      <c r="C64" s="50">
        <f>OBS_REK!A19</f>
        <v>7</v>
      </c>
      <c r="D64" s="50" t="str">
        <f>IF(Tabell41013[[#This Row],[ID]]="","",INDEX(Tabell1[Kategori (REK/OBS
FRL/REH)],MATCH(Tabell41013[[#This Row],[ID]],Tabell1[ID],0)))</f>
        <v>OBS</v>
      </c>
      <c r="E64" s="52">
        <v>6</v>
      </c>
      <c r="F64" s="86">
        <v>7</v>
      </c>
      <c r="G64" s="86" t="s">
        <v>66</v>
      </c>
      <c r="H64" s="63" t="str">
        <f>IF(Tabell41013[[#All],[ID]]=0,"",INDEX(Tabell1[Webcert_beskrivning],MATCH(Tabell41013[ID],Tabell1[ID],0)))</f>
        <v xml:space="preserve">Utöver vård och behandling kan personer med bipolär sjukdom behöva ytterligare insatser så att deras livssituation kan stabiliseras. </v>
      </c>
      <c r="I64" s="80" t="e">
        <f>INDEX(#REF!,MATCH(Tabell41013[ID],Tabell1[ID],0))</f>
        <v>#REF!</v>
      </c>
      <c r="J64" s="78" t="e">
        <f>INDEX(#REF!,MATCH(Tabell1[ID],Tabell41013[ID],0))</f>
        <v>#REF!</v>
      </c>
      <c r="K64" s="38" t="e">
        <f>INDEX(#REF!,MATCH(Tabell1[ID],Tabell41013[ID],0))</f>
        <v>#REF!</v>
      </c>
      <c r="L64" s="20" t="e">
        <f>IF(#REF!="","",INDEX(#REF!,MATCH(Tabell1[ID],Tabell41013[ID],0)))</f>
        <v>#REF!</v>
      </c>
      <c r="O64" s="26"/>
      <c r="P64" s="26"/>
      <c r="Q64" s="26"/>
      <c r="R64" s="26"/>
      <c r="S64" s="26"/>
      <c r="T64" s="26"/>
    </row>
    <row r="65" spans="1:20" ht="40.25" customHeight="1" x14ac:dyDescent="0.35">
      <c r="A65" s="45" t="s">
        <v>7</v>
      </c>
      <c r="B65" s="55" t="s">
        <v>8</v>
      </c>
      <c r="C65" s="50">
        <f>OBS_REK!A22</f>
        <v>10</v>
      </c>
      <c r="D65" s="50" t="str">
        <f>IF(Tabell41013[[#This Row],[ID]]="","",INDEX(Tabell1[Kategori (REK/OBS
FRL/REH)],MATCH(Tabell41013[[#This Row],[ID]],Tabell1[ID],0)))</f>
        <v>REK</v>
      </c>
      <c r="E65" s="48">
        <v>1</v>
      </c>
      <c r="F65" s="86">
        <v>1</v>
      </c>
      <c r="G65" s="86" t="s">
        <v>66</v>
      </c>
      <c r="H65" s="63" t="str">
        <f>IF(Tabell41013[[#All],[ID]]=0,"",INDEX(Tabell1[Webcert_beskrivning],MATCH(Tabell41013[ID],Tabell1[ID],0)))</f>
        <v>Arbetsgivaren ska utreda vilka arbetsuppgifter som arbetstagaren kan utföra trots sin nedsatta arbetsförmåga samt vad arbetsgivaren kan göra – inom ramen för vad verksamheten tillåter – för att underlätta rehabilitering och återgång i arbete.</v>
      </c>
      <c r="I65" s="80" t="e">
        <f>INDEX(#REF!,MATCH(Tabell41013[ID],Tabell1[ID],0))</f>
        <v>#REF!</v>
      </c>
      <c r="J65" s="78" t="e">
        <f>INDEX(#REF!,MATCH(Tabell1[ID],Tabell41013[ID],0))</f>
        <v>#REF!</v>
      </c>
      <c r="K65" s="38" t="e">
        <f>INDEX(#REF!,MATCH(Tabell1[ID],Tabell41013[ID],0))</f>
        <v>#REF!</v>
      </c>
      <c r="L65" s="20" t="e">
        <f>IF(#REF!="","",INDEX(#REF!,MATCH(Tabell1[ID],Tabell41013[ID],0)))</f>
        <v>#REF!</v>
      </c>
      <c r="O65" s="26"/>
      <c r="P65" s="26"/>
      <c r="Q65" s="26"/>
      <c r="R65" s="26"/>
      <c r="S65" s="26"/>
      <c r="T65" s="26"/>
    </row>
    <row r="66" spans="1:20" ht="40.25" customHeight="1" x14ac:dyDescent="0.35">
      <c r="A66" s="45" t="s">
        <v>7</v>
      </c>
      <c r="B66" s="55" t="s">
        <v>8</v>
      </c>
      <c r="C66" s="50">
        <f>OBS_REK!A21</f>
        <v>9</v>
      </c>
      <c r="D66" s="50" t="str">
        <f>IF(Tabell41013[[#This Row],[ID]]="","",INDEX(Tabell1[Kategori (REK/OBS
FRL/REH)],MATCH(Tabell41013[[#This Row],[ID]],Tabell1[ID],0)))</f>
        <v>REK</v>
      </c>
      <c r="E66" s="48">
        <v>2</v>
      </c>
      <c r="F66" s="86">
        <v>9</v>
      </c>
      <c r="G66" s="86" t="s">
        <v>66</v>
      </c>
      <c r="H66" s="63" t="str">
        <f>IF(Tabell41013[[#All],[ID]]=0,"",INDEX(Tabell1[Webcert_beskrivning],MATCH(Tabell41013[ID],Tabell1[ID],0)))</f>
        <v xml:space="preserve">Rehabkoordinator bör kontaktas i ett tidigt skede vid risk för långvarig sjukskrivning. </v>
      </c>
      <c r="I66" s="80" t="e">
        <f>INDEX(#REF!,MATCH(Tabell41013[ID],Tabell1[ID],0))</f>
        <v>#REF!</v>
      </c>
      <c r="J66" s="78" t="e">
        <f>INDEX(#REF!,MATCH(Tabell1[ID],Tabell41013[ID],0))</f>
        <v>#REF!</v>
      </c>
      <c r="K66" s="38" t="e">
        <f>INDEX(#REF!,MATCH(Tabell1[ID],Tabell41013[ID],0))</f>
        <v>#REF!</v>
      </c>
      <c r="L66" s="20" t="e">
        <f>IF(#REF!="","",INDEX(#REF!,MATCH(Tabell1[ID],Tabell41013[ID],0)))</f>
        <v>#REF!</v>
      </c>
      <c r="O66" s="26"/>
      <c r="P66" s="26"/>
      <c r="Q66" s="26"/>
      <c r="R66" s="26"/>
      <c r="S66" s="26"/>
      <c r="T66" s="26"/>
    </row>
    <row r="67" spans="1:20" ht="40.25" customHeight="1" x14ac:dyDescent="0.35">
      <c r="A67" s="45" t="s">
        <v>7</v>
      </c>
      <c r="B67" s="55" t="s">
        <v>8</v>
      </c>
      <c r="C67" s="50">
        <f>OBS_REK!A23</f>
        <v>11</v>
      </c>
      <c r="D67" s="50" t="str">
        <f>IF(Tabell41013[[#This Row],[ID]]="","",INDEX(Tabell1[Kategori (REK/OBS
FRL/REH)],MATCH(Tabell41013[[#This Row],[ID]],Tabell1[ID],0)))</f>
        <v>REK</v>
      </c>
      <c r="E67" s="48">
        <v>3</v>
      </c>
      <c r="F67" s="86">
        <v>7</v>
      </c>
      <c r="G67" s="86" t="s">
        <v>66</v>
      </c>
      <c r="H67" s="63" t="str">
        <f>IF(Tabell41013[[#All],[ID]]=0,"",INDEX(Tabell1[Webcert_beskrivning],MATCH(Tabell41013[ID],Tabell1[ID],0)))</f>
        <v xml:space="preserve">För de patienter med bipolär sjukdom som förutom läkemedel och psykoedukation(PPI) är i behov av annan psykologisk behandling eller specifik psykoterapi rekommenderas kontakt med specialistmottagning. </v>
      </c>
      <c r="I67" s="80" t="e">
        <f>INDEX(#REF!,MATCH(Tabell41013[ID],Tabell1[ID],0))</f>
        <v>#REF!</v>
      </c>
      <c r="J67" s="78" t="e">
        <f>INDEX(#REF!,MATCH(Tabell1[ID],Tabell41013[ID],0))</f>
        <v>#REF!</v>
      </c>
      <c r="K67" s="38" t="e">
        <f>INDEX(#REF!,MATCH(Tabell1[ID],Tabell41013[ID],0))</f>
        <v>#REF!</v>
      </c>
      <c r="L67" s="20" t="e">
        <f>IF(#REF!="","",INDEX(#REF!,MATCH(Tabell1[ID],Tabell41013[ID],0)))</f>
        <v>#REF!</v>
      </c>
      <c r="O67" s="26"/>
      <c r="P67" s="26"/>
      <c r="Q67" s="26"/>
      <c r="R67" s="26"/>
      <c r="S67" s="26"/>
      <c r="T67" s="26"/>
    </row>
    <row r="68" spans="1:20" ht="40.25" customHeight="1" x14ac:dyDescent="0.35">
      <c r="A68" s="45" t="s">
        <v>7</v>
      </c>
      <c r="B68" s="55" t="s">
        <v>8</v>
      </c>
      <c r="C68" s="50">
        <f>OBS_REK!A30</f>
        <v>18</v>
      </c>
      <c r="D68" s="50" t="str">
        <f>IF(Tabell41013[[#This Row],[ID]]="","",INDEX(Tabell1[Kategori (REK/OBS
FRL/REH)],MATCH(Tabell41013[[#This Row],[ID]],Tabell1[ID],0)))</f>
        <v>OBS</v>
      </c>
      <c r="E68" s="48">
        <v>4</v>
      </c>
      <c r="F68" s="86">
        <v>4</v>
      </c>
      <c r="G68" s="86" t="s">
        <v>66</v>
      </c>
      <c r="H68" s="65" t="str">
        <f>IF(Tabell41013[[#All],[ID]]=0,"",INDEX(Tabell1[Webcert_beskrivning],MATCH(Tabell41013[ID],Tabell1[ID],0)))</f>
        <v>På 1177 Vårdguiden finns ett kapitel som handlar om hälsa och livsstil. Här finns tips om både stresshantering, sömn, fysisk aktivitet och kost.</v>
      </c>
      <c r="I68" s="80" t="e">
        <f>INDEX(#REF!,MATCH(Tabell41013[ID],Tabell1[ID],0))</f>
        <v>#REF!</v>
      </c>
      <c r="J68" s="78" t="e">
        <f>INDEX(#REF!,MATCH(Tabell1[ID],Tabell41013[ID],0))</f>
        <v>#REF!</v>
      </c>
      <c r="K68" s="38" t="e">
        <f>INDEX(#REF!,MATCH(Tabell1[ID],Tabell41013[ID],0))</f>
        <v>#REF!</v>
      </c>
      <c r="L68" s="20" t="e">
        <f>IF(#REF!="","",INDEX(#REF!,MATCH(Tabell1[ID],Tabell41013[ID],0)))</f>
        <v>#REF!</v>
      </c>
      <c r="O68" s="26"/>
      <c r="P68" s="26"/>
      <c r="Q68" s="26"/>
      <c r="R68" s="26"/>
      <c r="S68" s="26"/>
      <c r="T68" s="26"/>
    </row>
    <row r="69" spans="1:20" ht="40.25" customHeight="1" x14ac:dyDescent="0.35">
      <c r="A69" s="45" t="s">
        <v>7</v>
      </c>
      <c r="B69" s="55" t="s">
        <v>8</v>
      </c>
      <c r="C69" s="50">
        <f>OBS_REK!A33</f>
        <v>22</v>
      </c>
      <c r="D69" s="50" t="str">
        <f>IF(Tabell41013[[#This Row],[ID]]="","",INDEX(Tabell1[Kategori (REK/OBS
FRL/REH)],MATCH(Tabell41013[[#This Row],[ID]],Tabell1[ID],0)))</f>
        <v>OBS</v>
      </c>
      <c r="E69" s="48">
        <v>5</v>
      </c>
      <c r="F69" s="86">
        <v>8</v>
      </c>
      <c r="G69" s="86" t="s">
        <v>66</v>
      </c>
      <c r="H69" s="65" t="str">
        <f>IF(Tabell41013[[#All],[ID]]=0,"",INDEX(Tabell1[Webcert_beskrivning],MATCH(Tabell41013[ID],Tabell1[ID],0)))</f>
        <v xml:space="preserve">Tänk på att utreda samsjuklighet med annan psykisk sjukdom. Exempelvis emotionellt instabil personlighetsstörning (EIPS) och neuropsykiatriska sjukdomar kan ibland förväxlas med eller leda till långvariga recidiverande depressioner. </v>
      </c>
      <c r="I69" s="80" t="e">
        <f>INDEX(#REF!,MATCH(Tabell41013[ID],Tabell1[ID],0))</f>
        <v>#REF!</v>
      </c>
      <c r="J69" s="78" t="e">
        <f>INDEX(#REF!,MATCH(Tabell1[ID],Tabell41013[ID],0))</f>
        <v>#REF!</v>
      </c>
      <c r="K69" s="38" t="e">
        <f>INDEX(#REF!,MATCH(Tabell1[ID],Tabell41013[ID],0))</f>
        <v>#REF!</v>
      </c>
      <c r="L69" s="20" t="e">
        <f>IF(#REF!="","",INDEX(#REF!,MATCH(Tabell1[ID],Tabell41013[ID],0)))</f>
        <v>#REF!</v>
      </c>
      <c r="O69" s="26"/>
      <c r="P69" s="26"/>
      <c r="Q69" s="26"/>
      <c r="R69" s="26"/>
      <c r="S69" s="26"/>
      <c r="T69" s="26"/>
    </row>
    <row r="70" spans="1:20" ht="40.25" customHeight="1" x14ac:dyDescent="0.35">
      <c r="A70" s="45" t="s">
        <v>7</v>
      </c>
      <c r="B70" s="55" t="s">
        <v>8</v>
      </c>
      <c r="C70" s="50" t="e">
        <f>OBS_REK!#REF!</f>
        <v>#REF!</v>
      </c>
      <c r="D70" s="50" t="e">
        <f>IF(Tabell41013[[#This Row],[ID]]="","",INDEX(Tabell1[Kategori (REK/OBS
FRL/REH)],MATCH(Tabell41013[[#This Row],[ID]],Tabell1[ID],0)))</f>
        <v>#REF!</v>
      </c>
      <c r="E70" s="48">
        <v>6</v>
      </c>
      <c r="F70" s="86">
        <v>2</v>
      </c>
      <c r="G70" s="86" t="s">
        <v>66</v>
      </c>
      <c r="H70" s="65" t="e">
        <f>IF(Tabell41013[[#All],[ID]]=0,"",INDEX(Tabell1[Webcert_beskrivning],MATCH(Tabell41013[ID],Tabell1[ID],0)))</f>
        <v>#REF!</v>
      </c>
      <c r="I70" s="80" t="e">
        <f>INDEX(#REF!,MATCH(Tabell41013[ID],Tabell1[ID],0))</f>
        <v>#REF!</v>
      </c>
      <c r="J70" s="78" t="e">
        <f>INDEX(#REF!,MATCH(Tabell1[ID],Tabell41013[ID],0))</f>
        <v>#REF!</v>
      </c>
      <c r="K70" s="38" t="e">
        <f>INDEX(#REF!,MATCH(Tabell1[ID],Tabell41013[ID],0))</f>
        <v>#REF!</v>
      </c>
      <c r="L70" s="20" t="e">
        <f>IF(#REF!="","",INDEX(#REF!,MATCH(Tabell1[ID],Tabell41013[ID],0)))</f>
        <v>#REF!</v>
      </c>
      <c r="O70" s="26"/>
      <c r="P70" s="26"/>
      <c r="Q70" s="26"/>
      <c r="R70" s="26"/>
      <c r="S70" s="26"/>
      <c r="T70" s="26"/>
    </row>
    <row r="71" spans="1:20" ht="40.25" customHeight="1" x14ac:dyDescent="0.35">
      <c r="A71" s="45" t="s">
        <v>7</v>
      </c>
      <c r="B71" s="55" t="s">
        <v>8</v>
      </c>
      <c r="C71" s="50" t="e">
        <f>OBS_REK!#REF!</f>
        <v>#REF!</v>
      </c>
      <c r="D71" s="50" t="e">
        <f>IF(Tabell41013[[#This Row],[ID]]="","",INDEX(Tabell1[Kategori (REK/OBS
FRL/REH)],MATCH(Tabell41013[[#This Row],[ID]],Tabell1[ID],0)))</f>
        <v>#REF!</v>
      </c>
      <c r="E71" s="48">
        <v>7</v>
      </c>
      <c r="F71" s="86">
        <v>3</v>
      </c>
      <c r="G71" s="86" t="s">
        <v>66</v>
      </c>
      <c r="H71" s="65" t="e">
        <f>IF(Tabell41013[[#All],[ID]]=0,"",INDEX(Tabell1[Webcert_beskrivning],MATCH(Tabell41013[ID],Tabell1[ID],0)))</f>
        <v>#REF!</v>
      </c>
      <c r="I71" s="80" t="e">
        <f>INDEX(#REF!,MATCH(Tabell41013[ID],Tabell1[ID],0))</f>
        <v>#REF!</v>
      </c>
      <c r="J71" s="78" t="e">
        <f>INDEX(#REF!,MATCH(Tabell1[ID],Tabell41013[ID],0))</f>
        <v>#REF!</v>
      </c>
      <c r="K71" s="38" t="e">
        <f>INDEX(#REF!,MATCH(Tabell1[ID],Tabell41013[ID],0))</f>
        <v>#REF!</v>
      </c>
      <c r="L71" s="20" t="e">
        <f>IF(#REF!="","",INDEX(#REF!,MATCH(Tabell1[ID],Tabell41013[ID],0)))</f>
        <v>#REF!</v>
      </c>
      <c r="O71" s="26"/>
      <c r="P71" s="26"/>
      <c r="Q71" s="26"/>
      <c r="R71" s="26"/>
      <c r="S71" s="26"/>
      <c r="T71" s="26"/>
    </row>
    <row r="72" spans="1:20" ht="40.25" customHeight="1" x14ac:dyDescent="0.35">
      <c r="A72" s="45" t="s">
        <v>7</v>
      </c>
      <c r="B72" s="55" t="s">
        <v>8</v>
      </c>
      <c r="C72" s="50">
        <f>OBS_REK!A24</f>
        <v>12</v>
      </c>
      <c r="D72" s="50" t="str">
        <f>IF(Tabell41013[[#This Row],[ID]]="","",INDEX(Tabell1[Kategori (REK/OBS
FRL/REH)],MATCH(Tabell41013[[#This Row],[ID]],Tabell1[ID],0)))</f>
        <v>REK</v>
      </c>
      <c r="E72" s="48">
        <v>8</v>
      </c>
      <c r="F72" s="86">
        <v>5</v>
      </c>
      <c r="G72" s="86" t="s">
        <v>66</v>
      </c>
      <c r="H72" s="63" t="str">
        <f>IF(Tabell41013[[#All],[ID]]=0,"",INDEX(Tabell1[Webcert_beskrivning],MATCH(Tabell41013[ID],Tabell1[ID],0)))</f>
        <v>Fysisk aktivitet är en viktig komponent för att minska risken för försämring.</v>
      </c>
      <c r="I72" s="80" t="e">
        <f>INDEX(#REF!,MATCH(Tabell41013[ID],Tabell1[ID],0))</f>
        <v>#REF!</v>
      </c>
      <c r="J72" s="78" t="e">
        <f>INDEX(#REF!,MATCH(Tabell1[ID],Tabell41013[ID],0))</f>
        <v>#REF!</v>
      </c>
      <c r="K72" s="38" t="e">
        <f>INDEX(#REF!,MATCH(Tabell1[ID],Tabell41013[ID],0))</f>
        <v>#REF!</v>
      </c>
      <c r="L72" s="20" t="e">
        <f>IF(#REF!="","",INDEX(#REF!,MATCH(Tabell1[ID],Tabell41013[ID],0)))</f>
        <v>#REF!</v>
      </c>
      <c r="O72" s="26"/>
      <c r="P72" s="26"/>
      <c r="Q72" s="26"/>
      <c r="R72" s="26"/>
      <c r="S72" s="26"/>
      <c r="T72" s="26"/>
    </row>
    <row r="73" spans="1:20" ht="40.25" customHeight="1" x14ac:dyDescent="0.35">
      <c r="A73" s="45" t="s">
        <v>7</v>
      </c>
      <c r="B73" s="55" t="s">
        <v>8</v>
      </c>
      <c r="C73" s="50">
        <f>OBS_REK!A32</f>
        <v>21</v>
      </c>
      <c r="D73" s="50" t="str">
        <f>IF(Tabell41013[[#This Row],[ID]]="","",INDEX(Tabell1[Kategori (REK/OBS
FRL/REH)],MATCH(Tabell41013[[#This Row],[ID]],Tabell1[ID],0)))</f>
        <v>REK</v>
      </c>
      <c r="E73" s="48">
        <v>9</v>
      </c>
      <c r="F73" s="86">
        <v>6</v>
      </c>
      <c r="G73" s="86" t="s">
        <v>66</v>
      </c>
      <c r="H73" s="65" t="str">
        <f>IF(Tabell41013[[#All],[ID]]=0,"",INDEX(Tabell1[Webcert_beskrivning],MATCH(Tabell41013[ID],Tabell1[ID],0)))</f>
        <v xml:space="preserve">För patienter där insatta åtgärder i primärvården inte givit önskad effekt bör patienten remitteras till specialistvård för bedömning och vidare behandling. </v>
      </c>
      <c r="I73" s="80" t="e">
        <f>INDEX(#REF!,MATCH(Tabell41013[ID],Tabell1[ID],0))</f>
        <v>#REF!</v>
      </c>
      <c r="J73" s="78" t="e">
        <f>INDEX(#REF!,MATCH(Tabell1[ID],Tabell41013[ID],0))</f>
        <v>#REF!</v>
      </c>
      <c r="K73" s="38" t="e">
        <f>INDEX(#REF!,MATCH(Tabell1[ID],Tabell41013[ID],0))</f>
        <v>#REF!</v>
      </c>
      <c r="L73" s="20" t="e">
        <f>IF(#REF!="","",INDEX(#REF!,MATCH(Tabell1[ID],Tabell41013[ID],0)))</f>
        <v>#REF!</v>
      </c>
      <c r="O73" s="26"/>
      <c r="P73" s="26"/>
      <c r="Q73" s="26"/>
      <c r="R73" s="26"/>
      <c r="S73" s="26"/>
      <c r="T73" s="26"/>
    </row>
    <row r="74" spans="1:20" ht="40.25" customHeight="1" x14ac:dyDescent="0.35">
      <c r="A74" s="45" t="s">
        <v>3</v>
      </c>
      <c r="B74" s="55" t="s">
        <v>0</v>
      </c>
      <c r="C74" s="59">
        <f>OBS_REK!A14</f>
        <v>2</v>
      </c>
      <c r="D74" s="50" t="str">
        <f>IF(Tabell41013[[#This Row],[ID]]="","",INDEX(Tabell1[Kategori (REK/OBS
FRL/REH)],MATCH(Tabell41013[[#This Row],[ID]],Tabell1[ID],0)))</f>
        <v>OBS</v>
      </c>
      <c r="E74" s="48">
        <v>1</v>
      </c>
      <c r="F74" s="86">
        <v>2</v>
      </c>
      <c r="G74" s="86" t="s">
        <v>66</v>
      </c>
      <c r="H74" s="63" t="str">
        <f>IF(Tabell41013[[#All],[ID]]=0,"",INDEX(Tabell1[Webcert_beskrivning],MATCH(Tabell41013[ID],Tabell1[ID],0)))</f>
        <v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v>
      </c>
      <c r="I74" s="80" t="e">
        <f>INDEX(#REF!,MATCH(Tabell41013[ID],Tabell1[ID],0))</f>
        <v>#REF!</v>
      </c>
      <c r="J74" s="78" t="e">
        <f>INDEX(#REF!,MATCH(Tabell1[ID],Tabell41013[ID],0))</f>
        <v>#REF!</v>
      </c>
      <c r="K74" s="38" t="e">
        <f>INDEX(#REF!,MATCH(Tabell1[ID],Tabell41013[ID],0))</f>
        <v>#REF!</v>
      </c>
      <c r="L74" s="20" t="e">
        <f>IF(#REF!="","",INDEX(#REF!,MATCH(Tabell1[ID],Tabell41013[ID],0)))</f>
        <v>#REF!</v>
      </c>
      <c r="O74" s="26"/>
      <c r="P74" s="26"/>
      <c r="Q74" s="26"/>
      <c r="R74" s="26"/>
      <c r="S74" s="26"/>
      <c r="T74" s="26"/>
    </row>
    <row r="75" spans="1:20" ht="40.25" customHeight="1" x14ac:dyDescent="0.35">
      <c r="A75" s="45" t="s">
        <v>3</v>
      </c>
      <c r="B75" s="55" t="s">
        <v>0</v>
      </c>
      <c r="C75" s="50">
        <f>OBS_REK!A13</f>
        <v>1</v>
      </c>
      <c r="D75" s="50" t="str">
        <f>IF(Tabell41013[[#This Row],[ID]]="","",INDEX(Tabell1[Kategori (REK/OBS
FRL/REH)],MATCH(Tabell41013[[#This Row],[ID]],Tabell1[ID],0)))</f>
        <v>OBS</v>
      </c>
      <c r="E75" s="48">
        <v>2</v>
      </c>
      <c r="F75" s="86">
        <v>3</v>
      </c>
      <c r="G75" s="86" t="s">
        <v>66</v>
      </c>
      <c r="H75" s="63" t="str">
        <f>IF(Tabell41013[[#All],[ID]]=0,"",INDEX(Tabell1[Webcert_beskrivning],MATCH(Tabell41013[ID],Tabell1[ID],0)))</f>
        <v>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v>
      </c>
      <c r="I75" s="80" t="e">
        <f>INDEX(#REF!,MATCH(Tabell41013[ID],Tabell1[ID],0))</f>
        <v>#REF!</v>
      </c>
      <c r="J75" s="78" t="e">
        <f>INDEX(#REF!,MATCH(Tabell1[ID],Tabell41013[ID],0))</f>
        <v>#REF!</v>
      </c>
      <c r="K75" s="38" t="e">
        <f>INDEX(#REF!,MATCH(Tabell1[ID],Tabell41013[ID],0))</f>
        <v>#REF!</v>
      </c>
      <c r="L75" s="20" t="e">
        <f>IF(#REF!="","",INDEX(#REF!,MATCH(Tabell1[ID],Tabell41013[ID],0)))</f>
        <v>#REF!</v>
      </c>
      <c r="O75" s="26"/>
      <c r="P75" s="26"/>
      <c r="Q75" s="26"/>
      <c r="R75" s="26"/>
      <c r="S75" s="26"/>
      <c r="T75" s="26"/>
    </row>
    <row r="76" spans="1:20" ht="40.25" customHeight="1" x14ac:dyDescent="0.35">
      <c r="A76" s="45" t="s">
        <v>3</v>
      </c>
      <c r="B76" s="55" t="s">
        <v>0</v>
      </c>
      <c r="C76" s="50">
        <f>OBS_REK!A20</f>
        <v>8</v>
      </c>
      <c r="D76" s="50" t="str">
        <f>IF(Tabell41013[[#This Row],[ID]]="","",INDEX(Tabell1[Kategori (REK/OBS
FRL/REH)],MATCH(Tabell41013[[#This Row],[ID]],Tabell1[ID],0)))</f>
        <v>REK</v>
      </c>
      <c r="E76" s="48">
        <v>3</v>
      </c>
      <c r="F76" s="86">
        <v>4</v>
      </c>
      <c r="G76" s="86" t="s">
        <v>66</v>
      </c>
      <c r="H76" s="63" t="str">
        <f>IF(Tabell41013[[#All],[ID]]=0,"",INDEX(Tabell1[Webcert_beskrivning],MATCH(Tabell41013[ID],Tabell1[ID],0)))</f>
        <v xml:space="preserve">Alla patienter med bipolär sjukdom bör erbjudas grundläggande psykoedukation (PPI) med anhörigmedverkan innehållande kunskap om sjukdomen, vad man behöver för att må så bra som möjligt, hur man undviker återfall samt en krisplan vid eventuell försämring. </v>
      </c>
      <c r="I76" s="80" t="e">
        <f>INDEX(#REF!,MATCH(Tabell41013[ID],Tabell1[ID],0))</f>
        <v>#REF!</v>
      </c>
      <c r="J76" s="78" t="e">
        <f>INDEX(#REF!,MATCH(Tabell1[ID],Tabell41013[ID],0))</f>
        <v>#REF!</v>
      </c>
      <c r="K76" s="38" t="e">
        <f>INDEX(#REF!,MATCH(Tabell1[ID],Tabell41013[ID],0))</f>
        <v>#REF!</v>
      </c>
      <c r="L76" s="20" t="e">
        <f>IF(#REF!="","",INDEX(#REF!,MATCH(Tabell1[ID],Tabell41013[ID],0)))</f>
        <v>#REF!</v>
      </c>
      <c r="O76" s="26"/>
      <c r="P76" s="26"/>
      <c r="Q76" s="26"/>
      <c r="R76" s="26"/>
      <c r="S76" s="26"/>
      <c r="T76" s="26"/>
    </row>
    <row r="77" spans="1:20" ht="40.25" customHeight="1" x14ac:dyDescent="0.35">
      <c r="A77" s="45" t="s">
        <v>3</v>
      </c>
      <c r="B77" s="55" t="s">
        <v>0</v>
      </c>
      <c r="C77" s="50">
        <f>OBS_REK!A28</f>
        <v>16</v>
      </c>
      <c r="D77" s="50" t="str">
        <f>IF(Tabell41013[[#This Row],[ID]]="","",INDEX(Tabell1[Kategori (REK/OBS
FRL/REH)],MATCH(Tabell41013[[#This Row],[ID]],Tabell1[ID],0)))</f>
        <v>OBS</v>
      </c>
      <c r="E77" s="48">
        <v>4</v>
      </c>
      <c r="F77" s="86">
        <v>5</v>
      </c>
      <c r="G77" s="86" t="s">
        <v>66</v>
      </c>
      <c r="H77" s="63" t="str">
        <f>IF(Tabell41013[[#All],[ID]]=0,"",INDEX(Tabell1[Webcert_beskrivning],MATCH(Tabell41013[ID],Tabell1[ID],0)))</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c r="I77" s="80" t="e">
        <f>INDEX(#REF!,MATCH(Tabell41013[ID],Tabell1[ID],0))</f>
        <v>#REF!</v>
      </c>
      <c r="J77" s="78" t="e">
        <f>INDEX(#REF!,MATCH(Tabell1[ID],Tabell41013[ID],0))</f>
        <v>#REF!</v>
      </c>
      <c r="K77" s="38" t="e">
        <f>INDEX(#REF!,MATCH(Tabell1[ID],Tabell41013[ID],0))</f>
        <v>#REF!</v>
      </c>
      <c r="L77" s="20" t="e">
        <f>IF(#REF!="","",INDEX(#REF!,MATCH(Tabell1[ID],Tabell41013[ID],0)))</f>
        <v>#REF!</v>
      </c>
      <c r="O77" s="26"/>
      <c r="P77" s="26"/>
      <c r="Q77" s="26"/>
      <c r="R77" s="26"/>
      <c r="S77" s="26"/>
      <c r="T77" s="26"/>
    </row>
    <row r="78" spans="1:20" ht="40.25" customHeight="1" x14ac:dyDescent="0.35">
      <c r="A78" s="45" t="s">
        <v>3</v>
      </c>
      <c r="B78" s="55" t="s">
        <v>0</v>
      </c>
      <c r="C78" s="50">
        <f>OBS_REK!A16</f>
        <v>4</v>
      </c>
      <c r="D78" s="50" t="str">
        <f>IF(Tabell41013[[#This Row],[ID]]="","",INDEX(Tabell1[Kategori (REK/OBS
FRL/REH)],MATCH(Tabell41013[[#This Row],[ID]],Tabell1[ID],0)))</f>
        <v>OBS</v>
      </c>
      <c r="E78" s="48">
        <v>5</v>
      </c>
      <c r="F78" s="86">
        <v>5</v>
      </c>
      <c r="G78" s="86" t="s">
        <v>66</v>
      </c>
      <c r="H78" s="63" t="str">
        <f>IF(Tabell41013[[#All],[ID]]=0,"",INDEX(Tabell1[Webcert_beskrivning],MATCH(Tabell41013[ID],Tabell1[ID],0)))</f>
        <v>På grund av ökad sårbarhet i privatliv och arbete kan personer med bipolär sjukdom ha svårare än andra personer att behålla en anställning.</v>
      </c>
      <c r="I78" s="80" t="e">
        <f>INDEX(#REF!,MATCH(Tabell41013[ID],Tabell1[ID],0))</f>
        <v>#REF!</v>
      </c>
      <c r="J78" s="78" t="e">
        <f>INDEX(#REF!,MATCH(Tabell1[ID],Tabell41013[ID],0))</f>
        <v>#REF!</v>
      </c>
      <c r="K78" s="38" t="e">
        <f>INDEX(#REF!,MATCH(Tabell1[ID],Tabell41013[ID],0))</f>
        <v>#REF!</v>
      </c>
      <c r="L78" s="20" t="e">
        <f>IF(#REF!="","",INDEX(#REF!,MATCH(Tabell1[ID],Tabell41013[ID],0)))</f>
        <v>#REF!</v>
      </c>
      <c r="O78" s="26"/>
      <c r="P78" s="26"/>
      <c r="Q78" s="26"/>
      <c r="R78" s="26"/>
      <c r="S78" s="26"/>
      <c r="T78" s="26"/>
    </row>
    <row r="79" spans="1:20" ht="40.25" customHeight="1" x14ac:dyDescent="0.35">
      <c r="A79" s="45" t="s">
        <v>3</v>
      </c>
      <c r="B79" s="55" t="s">
        <v>0</v>
      </c>
      <c r="C79" s="50">
        <f>OBS_REK!A17</f>
        <v>5</v>
      </c>
      <c r="D79" s="50" t="str">
        <f>IF(Tabell41013[[#This Row],[ID]]="","",INDEX(Tabell1[Kategori (REK/OBS
FRL/REH)],MATCH(Tabell41013[[#This Row],[ID]],Tabell1[ID],0)))</f>
        <v>OBS</v>
      </c>
      <c r="E79" s="48">
        <v>5</v>
      </c>
      <c r="F79" s="86">
        <v>1</v>
      </c>
      <c r="G79" s="86" t="s">
        <v>66</v>
      </c>
      <c r="H79" s="63" t="str">
        <f>IF(Tabell41013[[#All],[ID]]=0,"",INDEX(Tabell1[Webcert_beskrivning],MATCH(Tabell41013[ID],Tabell1[ID],0)))</f>
        <v>Forskning visar att förebyggande insatser, såsom information, råd och stöd, kan förhindra ohälsa hos barn till sjuka föräldrar.</v>
      </c>
      <c r="I79" s="80" t="e">
        <f>INDEX(#REF!,MATCH(Tabell41013[ID],Tabell1[ID],0))</f>
        <v>#REF!</v>
      </c>
      <c r="J79" s="78" t="e">
        <f>INDEX(#REF!,MATCH(Tabell1[ID],Tabell41013[ID],0))</f>
        <v>#REF!</v>
      </c>
      <c r="K79" s="38" t="e">
        <f>INDEX(#REF!,MATCH(Tabell1[ID],Tabell41013[ID],0))</f>
        <v>#REF!</v>
      </c>
      <c r="L79" s="20" t="e">
        <f>IF(#REF!="","",INDEX(#REF!,MATCH(Tabell1[ID],Tabell41013[ID],0)))</f>
        <v>#REF!</v>
      </c>
      <c r="O79" s="26"/>
      <c r="P79" s="26"/>
      <c r="Q79" s="26"/>
      <c r="R79" s="26"/>
      <c r="S79" s="26"/>
      <c r="T79" s="26"/>
    </row>
    <row r="80" spans="1:20" ht="40.25" customHeight="1" x14ac:dyDescent="0.35">
      <c r="A80" s="45" t="s">
        <v>3</v>
      </c>
      <c r="B80" s="55" t="s">
        <v>0</v>
      </c>
      <c r="C80" s="50">
        <f>OBS_REK!A19</f>
        <v>7</v>
      </c>
      <c r="D80" s="50" t="str">
        <f>IF(Tabell41013[[#This Row],[ID]]="","",INDEX(Tabell1[Kategori (REK/OBS
FRL/REH)],MATCH(Tabell41013[[#This Row],[ID]],Tabell1[ID],0)))</f>
        <v>OBS</v>
      </c>
      <c r="E80" s="52">
        <v>6</v>
      </c>
      <c r="F80" s="86">
        <v>7</v>
      </c>
      <c r="G80" s="86" t="s">
        <v>66</v>
      </c>
      <c r="H80" s="63" t="str">
        <f>IF(Tabell41013[[#All],[ID]]=0,"",INDEX(Tabell1[Webcert_beskrivning],MATCH(Tabell41013[ID],Tabell1[ID],0)))</f>
        <v xml:space="preserve">Utöver vård och behandling kan personer med bipolär sjukdom behöva ytterligare insatser så att deras livssituation kan stabiliseras. </v>
      </c>
      <c r="I80" s="80" t="e">
        <f>INDEX(#REF!,MATCH(Tabell41013[ID],Tabell1[ID],0))</f>
        <v>#REF!</v>
      </c>
      <c r="J80" s="78" t="e">
        <f>INDEX(#REF!,MATCH(Tabell1[ID],Tabell41013[ID],0))</f>
        <v>#REF!</v>
      </c>
      <c r="K80" s="38" t="e">
        <f>INDEX(#REF!,MATCH(Tabell1[ID],Tabell41013[ID],0))</f>
        <v>#REF!</v>
      </c>
      <c r="L80" s="20" t="e">
        <f>IF(#REF!="","",INDEX(#REF!,MATCH(Tabell1[ID],Tabell41013[ID],0)))</f>
        <v>#REF!</v>
      </c>
      <c r="O80" s="26"/>
      <c r="P80" s="26"/>
      <c r="Q80" s="26"/>
      <c r="R80" s="26"/>
      <c r="S80" s="26"/>
      <c r="T80" s="26"/>
    </row>
    <row r="81" spans="1:20" s="31" customFormat="1" ht="40.25" customHeight="1" x14ac:dyDescent="0.35">
      <c r="A81" s="45" t="s">
        <v>3</v>
      </c>
      <c r="B81" s="55" t="s">
        <v>0</v>
      </c>
      <c r="C81" s="50">
        <f>OBS_REK!A15</f>
        <v>3</v>
      </c>
      <c r="D81" s="50" t="str">
        <f>IF(Tabell41013[[#This Row],[ID]]="","",INDEX(Tabell1[Kategori (REK/OBS
FRL/REH)],MATCH(Tabell41013[[#This Row],[ID]],Tabell1[ID],0)))</f>
        <v>OBS</v>
      </c>
      <c r="E81" s="52">
        <v>7</v>
      </c>
      <c r="F81" s="86">
        <v>8</v>
      </c>
      <c r="G81" s="86" t="s">
        <v>66</v>
      </c>
      <c r="H81" s="63" t="str">
        <f>IF(Tabell41013[[#All],[ID]]=0,"",INDEX(Tabell1[Webcert_beskrivning],MATCH(Tabell41013[ID],Tabell1[ID],0)))</f>
        <v>Vid bipolär sjukdom är det mycket viktigt med regelbunden livsföring. Vid arbeten med hög stressnivå och nattarbete bör arbetsbyte diskuteras.</v>
      </c>
      <c r="I81" s="80" t="e">
        <f>INDEX(#REF!,MATCH(Tabell41013[ID],Tabell1[ID],0))</f>
        <v>#REF!</v>
      </c>
      <c r="J81" s="81" t="e">
        <f>INDEX(#REF!,MATCH(Tabell1[ID],Tabell41013[ID],0))</f>
        <v>#REF!</v>
      </c>
      <c r="K81" s="40" t="e">
        <f>INDEX(#REF!,MATCH(Tabell1[ID],Tabell41013[ID],0))</f>
        <v>#REF!</v>
      </c>
      <c r="L81" s="31" t="e">
        <f>IF(#REF!="","",INDEX(#REF!,MATCH(Tabell1[ID],Tabell41013[ID],0)))</f>
        <v>#REF!</v>
      </c>
      <c r="O81" s="26"/>
      <c r="P81" s="26"/>
      <c r="Q81" s="26"/>
      <c r="R81" s="26"/>
      <c r="S81" s="26"/>
      <c r="T81" s="26"/>
    </row>
    <row r="82" spans="1:20" ht="40.25" customHeight="1" x14ac:dyDescent="0.35">
      <c r="A82" s="45" t="s">
        <v>3</v>
      </c>
      <c r="B82" s="55" t="s">
        <v>0</v>
      </c>
      <c r="C82" s="50">
        <f>OBS_REK!A22</f>
        <v>10</v>
      </c>
      <c r="D82" s="50" t="str">
        <f>IF(Tabell41013[[#This Row],[ID]]="","",INDEX(Tabell1[Kategori (REK/OBS
FRL/REH)],MATCH(Tabell41013[[#This Row],[ID]],Tabell1[ID],0)))</f>
        <v>REK</v>
      </c>
      <c r="E82" s="48">
        <v>1</v>
      </c>
      <c r="F82" s="86">
        <v>1</v>
      </c>
      <c r="G82" s="86" t="s">
        <v>66</v>
      </c>
      <c r="H82" s="63" t="str">
        <f>IF(Tabell41013[[#All],[ID]]=0,"",INDEX(Tabell1[Webcert_beskrivning],MATCH(Tabell41013[ID],Tabell1[ID],0)))</f>
        <v>Arbetsgivaren ska utreda vilka arbetsuppgifter som arbetstagaren kan utföra trots sin nedsatta arbetsförmåga samt vad arbetsgivaren kan göra – inom ramen för vad verksamheten tillåter – för att underlätta rehabilitering och återgång i arbete.</v>
      </c>
      <c r="I82" s="80" t="e">
        <f>INDEX(#REF!,MATCH(Tabell41013[ID],Tabell1[ID],0))</f>
        <v>#REF!</v>
      </c>
      <c r="J82" s="78" t="e">
        <f>INDEX(#REF!,MATCH(Tabell1[ID],Tabell41013[ID],0))</f>
        <v>#REF!</v>
      </c>
      <c r="K82" s="38" t="e">
        <f>INDEX(#REF!,MATCH(Tabell1[ID],Tabell41013[ID],0))</f>
        <v>#REF!</v>
      </c>
      <c r="L82" s="20" t="e">
        <f>IF(#REF!="","",INDEX(#REF!,MATCH(Tabell1[ID],Tabell41013[ID],0)))</f>
        <v>#REF!</v>
      </c>
      <c r="O82" s="26"/>
      <c r="P82" s="26"/>
      <c r="Q82" s="26"/>
      <c r="R82" s="26"/>
      <c r="S82" s="26"/>
      <c r="T82" s="26"/>
    </row>
    <row r="83" spans="1:20" ht="40.25" customHeight="1" x14ac:dyDescent="0.35">
      <c r="A83" s="45" t="s">
        <v>3</v>
      </c>
      <c r="B83" s="55" t="s">
        <v>0</v>
      </c>
      <c r="C83" s="50">
        <f>OBS_REK!A21</f>
        <v>9</v>
      </c>
      <c r="D83" s="50" t="str">
        <f>IF(Tabell41013[[#This Row],[ID]]="","",INDEX(Tabell1[Kategori (REK/OBS
FRL/REH)],MATCH(Tabell41013[[#This Row],[ID]],Tabell1[ID],0)))</f>
        <v>REK</v>
      </c>
      <c r="E83" s="48">
        <v>2</v>
      </c>
      <c r="F83" s="86">
        <v>8</v>
      </c>
      <c r="G83" s="86" t="s">
        <v>66</v>
      </c>
      <c r="H83" s="63" t="str">
        <f>IF(Tabell41013[[#All],[ID]]=0,"",INDEX(Tabell1[Webcert_beskrivning],MATCH(Tabell41013[ID],Tabell1[ID],0)))</f>
        <v xml:space="preserve">Rehabkoordinator bör kontaktas i ett tidigt skede vid risk för långvarig sjukskrivning. </v>
      </c>
      <c r="I83" s="80" t="e">
        <f>INDEX(#REF!,MATCH(Tabell41013[ID],Tabell1[ID],0))</f>
        <v>#REF!</v>
      </c>
      <c r="J83" s="78" t="e">
        <f>INDEX(#REF!,MATCH(Tabell1[ID],Tabell41013[ID],0))</f>
        <v>#REF!</v>
      </c>
      <c r="K83" s="38" t="e">
        <f>INDEX(#REF!,MATCH(Tabell1[ID],Tabell41013[ID],0))</f>
        <v>#REF!</v>
      </c>
      <c r="L83" s="20" t="e">
        <f>IF(#REF!="","",INDEX(#REF!,MATCH(Tabell1[ID],Tabell41013[ID],0)))</f>
        <v>#REF!</v>
      </c>
      <c r="O83" s="26"/>
      <c r="P83" s="26"/>
      <c r="Q83" s="26"/>
      <c r="R83" s="26"/>
      <c r="S83" s="26"/>
      <c r="T83" s="26"/>
    </row>
    <row r="84" spans="1:20" ht="40.25" customHeight="1" x14ac:dyDescent="0.35">
      <c r="A84" s="45" t="s">
        <v>3</v>
      </c>
      <c r="B84" s="55" t="s">
        <v>0</v>
      </c>
      <c r="C84" s="50">
        <f>OBS_REK!A23</f>
        <v>11</v>
      </c>
      <c r="D84" s="50" t="str">
        <f>IF(Tabell41013[[#This Row],[ID]]="","",INDEX(Tabell1[Kategori (REK/OBS
FRL/REH)],MATCH(Tabell41013[[#This Row],[ID]],Tabell1[ID],0)))</f>
        <v>REK</v>
      </c>
      <c r="E84" s="48">
        <v>3</v>
      </c>
      <c r="F84" s="86">
        <v>7</v>
      </c>
      <c r="G84" s="86" t="s">
        <v>66</v>
      </c>
      <c r="H84" s="63" t="str">
        <f>IF(Tabell41013[[#All],[ID]]=0,"",INDEX(Tabell1[Webcert_beskrivning],MATCH(Tabell41013[ID],Tabell1[ID],0)))</f>
        <v xml:space="preserve">För de patienter med bipolär sjukdom som förutom läkemedel och psykoedukation(PPI) är i behov av annan psykologisk behandling eller specifik psykoterapi rekommenderas kontakt med specialistmottagning. </v>
      </c>
      <c r="I84" s="80" t="e">
        <f>INDEX(#REF!,MATCH(Tabell41013[ID],Tabell1[ID],0))</f>
        <v>#REF!</v>
      </c>
      <c r="J84" s="78" t="e">
        <f>INDEX(#REF!,MATCH(Tabell1[ID],Tabell41013[ID],0))</f>
        <v>#REF!</v>
      </c>
      <c r="K84" s="38" t="e">
        <f>INDEX(#REF!,MATCH(Tabell1[ID],Tabell41013[ID],0))</f>
        <v>#REF!</v>
      </c>
      <c r="L84" s="20" t="e">
        <f>IF(#REF!="","",INDEX(#REF!,MATCH(Tabell1[ID],Tabell41013[ID],0)))</f>
        <v>#REF!</v>
      </c>
      <c r="O84" s="26"/>
      <c r="P84" s="26"/>
      <c r="Q84" s="26"/>
      <c r="R84" s="26"/>
      <c r="S84" s="26"/>
      <c r="T84" s="26"/>
    </row>
    <row r="85" spans="1:20" s="31" customFormat="1" ht="40.25" customHeight="1" x14ac:dyDescent="0.35">
      <c r="A85" s="45" t="s">
        <v>3</v>
      </c>
      <c r="B85" s="55" t="s">
        <v>0</v>
      </c>
      <c r="C85" s="50">
        <f>OBS_REK!A30</f>
        <v>18</v>
      </c>
      <c r="D85" s="50" t="str">
        <f>IF(Tabell41013[[#This Row],[ID]]="","",INDEX(Tabell1[Kategori (REK/OBS
FRL/REH)],MATCH(Tabell41013[[#This Row],[ID]],Tabell1[ID],0)))</f>
        <v>OBS</v>
      </c>
      <c r="E85" s="48">
        <v>4</v>
      </c>
      <c r="F85" s="86">
        <v>4</v>
      </c>
      <c r="G85" s="86" t="s">
        <v>66</v>
      </c>
      <c r="H85" s="63" t="str">
        <f>IF(Tabell41013[[#All],[ID]]=0,"",INDEX(Tabell1[Webcert_beskrivning],MATCH(Tabell41013[ID],Tabell1[ID],0)))</f>
        <v>På 1177 Vårdguiden finns ett kapitel som handlar om hälsa och livsstil. Här finns tips om både stresshantering, sömn, fysisk aktivitet och kost.</v>
      </c>
      <c r="I85" s="80" t="e">
        <f>INDEX(#REF!,MATCH(Tabell41013[ID],Tabell1[ID],0))</f>
        <v>#REF!</v>
      </c>
      <c r="J85" s="81" t="e">
        <f>INDEX(#REF!,MATCH(Tabell1[ID],Tabell41013[ID],0))</f>
        <v>#REF!</v>
      </c>
      <c r="K85" s="40" t="e">
        <f>INDEX(#REF!,MATCH(Tabell1[ID],Tabell41013[ID],0))</f>
        <v>#REF!</v>
      </c>
      <c r="L85" s="31" t="e">
        <f>IF(#REF!="","",INDEX(#REF!,MATCH(Tabell1[ID],Tabell41013[ID],0)))</f>
        <v>#REF!</v>
      </c>
      <c r="O85" s="26"/>
      <c r="P85" s="26"/>
      <c r="Q85" s="26"/>
      <c r="R85" s="26"/>
      <c r="S85" s="26"/>
      <c r="T85" s="26"/>
    </row>
    <row r="86" spans="1:20" s="31" customFormat="1" ht="40.25" customHeight="1" x14ac:dyDescent="0.35">
      <c r="A86" s="45" t="s">
        <v>3</v>
      </c>
      <c r="B86" s="55" t="s">
        <v>0</v>
      </c>
      <c r="C86" s="50" t="e">
        <f>OBS_REK!#REF!</f>
        <v>#REF!</v>
      </c>
      <c r="D86" s="50" t="e">
        <f>IF(Tabell41013[[#This Row],[ID]]="","",INDEX(Tabell1[Kategori (REK/OBS
FRL/REH)],MATCH(Tabell41013[[#This Row],[ID]],Tabell1[ID],0)))</f>
        <v>#REF!</v>
      </c>
      <c r="E86" s="48">
        <v>5</v>
      </c>
      <c r="F86" s="86">
        <v>2</v>
      </c>
      <c r="G86" s="86" t="s">
        <v>66</v>
      </c>
      <c r="H86" s="65" t="e">
        <f>IF(Tabell41013[[#All],[ID]]=0,"",INDEX(Tabell1[Webcert_beskrivning],MATCH(Tabell41013[ID],Tabell1[ID],0)))</f>
        <v>#REF!</v>
      </c>
      <c r="I86" s="80" t="e">
        <f>INDEX(#REF!,MATCH(Tabell41013[ID],Tabell1[ID],0))</f>
        <v>#REF!</v>
      </c>
      <c r="J86" s="81" t="e">
        <f>INDEX(#REF!,MATCH(Tabell1[ID],Tabell41013[ID],0))</f>
        <v>#REF!</v>
      </c>
      <c r="K86" s="40" t="e">
        <f>INDEX(#REF!,MATCH(Tabell1[ID],Tabell41013[ID],0))</f>
        <v>#REF!</v>
      </c>
      <c r="L86" s="31" t="e">
        <f>IF(#REF!="","",INDEX(#REF!,MATCH(Tabell1[ID],Tabell41013[ID],0)))</f>
        <v>#REF!</v>
      </c>
      <c r="O86" s="26"/>
      <c r="P86" s="26"/>
      <c r="Q86" s="26"/>
      <c r="R86" s="26"/>
      <c r="S86" s="26"/>
      <c r="T86" s="26"/>
    </row>
    <row r="87" spans="1:20" s="31" customFormat="1" ht="40.25" customHeight="1" x14ac:dyDescent="0.35">
      <c r="A87" s="45" t="s">
        <v>3</v>
      </c>
      <c r="B87" s="55" t="s">
        <v>0</v>
      </c>
      <c r="C87" s="50" t="e">
        <f>OBS_REK!#REF!</f>
        <v>#REF!</v>
      </c>
      <c r="D87" s="50" t="e">
        <f>IF(Tabell41013[[#This Row],[ID]]="","",INDEX(Tabell1[Kategori (REK/OBS
FRL/REH)],MATCH(Tabell41013[[#This Row],[ID]],Tabell1[ID],0)))</f>
        <v>#REF!</v>
      </c>
      <c r="E87" s="48">
        <v>6</v>
      </c>
      <c r="F87" s="86">
        <v>3</v>
      </c>
      <c r="G87" s="86" t="s">
        <v>66</v>
      </c>
      <c r="H87" s="65" t="e">
        <f>IF(Tabell41013[[#All],[ID]]=0,"",INDEX(Tabell1[Webcert_beskrivning],MATCH(Tabell41013[ID],Tabell1[ID],0)))</f>
        <v>#REF!</v>
      </c>
      <c r="I87" s="80" t="e">
        <f>INDEX(#REF!,MATCH(Tabell41013[ID],Tabell1[ID],0))</f>
        <v>#REF!</v>
      </c>
      <c r="J87" s="81" t="e">
        <f>INDEX(#REF!,MATCH(Tabell1[ID],Tabell41013[ID],0))</f>
        <v>#REF!</v>
      </c>
      <c r="K87" s="40" t="e">
        <f>INDEX(#REF!,MATCH(Tabell1[ID],Tabell41013[ID],0))</f>
        <v>#REF!</v>
      </c>
      <c r="L87" s="31" t="e">
        <f>IF(#REF!="","",INDEX(#REF!,MATCH(Tabell1[ID],Tabell41013[ID],0)))</f>
        <v>#REF!</v>
      </c>
      <c r="O87" s="26"/>
      <c r="P87" s="26"/>
      <c r="Q87" s="26"/>
      <c r="R87" s="26"/>
      <c r="S87" s="26"/>
      <c r="T87" s="26"/>
    </row>
    <row r="88" spans="1:20" s="31" customFormat="1" ht="40.25" customHeight="1" x14ac:dyDescent="0.35">
      <c r="A88" s="45" t="s">
        <v>3</v>
      </c>
      <c r="B88" s="55" t="s">
        <v>0</v>
      </c>
      <c r="C88" s="50">
        <f>OBS_REK!A24</f>
        <v>12</v>
      </c>
      <c r="D88" s="50" t="str">
        <f>IF(Tabell41013[[#This Row],[ID]]="","",INDEX(Tabell1[Kategori (REK/OBS
FRL/REH)],MATCH(Tabell41013[[#This Row],[ID]],Tabell1[ID],0)))</f>
        <v>REK</v>
      </c>
      <c r="E88" s="48">
        <v>7</v>
      </c>
      <c r="F88" s="86">
        <v>5</v>
      </c>
      <c r="G88" s="86" t="s">
        <v>66</v>
      </c>
      <c r="H88" s="65" t="str">
        <f>IF(Tabell41013[[#All],[ID]]=0,"",INDEX(Tabell1[Webcert_beskrivning],MATCH(Tabell41013[ID],Tabell1[ID],0)))</f>
        <v>Fysisk aktivitet är en viktig komponent för att minska risken för försämring.</v>
      </c>
      <c r="I88" s="80" t="e">
        <f>INDEX(#REF!,MATCH(Tabell41013[ID],Tabell1[ID],0))</f>
        <v>#REF!</v>
      </c>
      <c r="J88" s="81" t="e">
        <f>INDEX(#REF!,MATCH(Tabell1[ID],Tabell41013[ID],0))</f>
        <v>#REF!</v>
      </c>
      <c r="K88" s="40" t="e">
        <f>INDEX(#REF!,MATCH(Tabell1[ID],Tabell41013[ID],0))</f>
        <v>#REF!</v>
      </c>
      <c r="L88" s="31" t="e">
        <f>IF(#REF!="","",INDEX(#REF!,MATCH(Tabell1[ID],Tabell41013[ID],0)))</f>
        <v>#REF!</v>
      </c>
      <c r="O88" s="26"/>
      <c r="P88" s="26"/>
      <c r="Q88" s="26"/>
      <c r="R88" s="26"/>
      <c r="S88" s="26"/>
      <c r="T88" s="26"/>
    </row>
    <row r="89" spans="1:20" s="31" customFormat="1" ht="40.25" customHeight="1" x14ac:dyDescent="0.35">
      <c r="A89" s="45" t="s">
        <v>3</v>
      </c>
      <c r="B89" s="55" t="s">
        <v>0</v>
      </c>
      <c r="C89" s="50">
        <f>OBS_REK!A32</f>
        <v>21</v>
      </c>
      <c r="D89" s="50" t="str">
        <f>IF(Tabell41013[[#This Row],[ID]]="","",INDEX(Tabell1[Kategori (REK/OBS
FRL/REH)],MATCH(Tabell41013[[#This Row],[ID]],Tabell1[ID],0)))</f>
        <v>REK</v>
      </c>
      <c r="E89" s="48">
        <v>8</v>
      </c>
      <c r="F89" s="86">
        <v>6</v>
      </c>
      <c r="G89" s="86" t="s">
        <v>66</v>
      </c>
      <c r="H89" s="65" t="str">
        <f>IF(Tabell41013[[#All],[ID]]=0,"",INDEX(Tabell1[Webcert_beskrivning],MATCH(Tabell41013[ID],Tabell1[ID],0)))</f>
        <v xml:space="preserve">För patienter där insatta åtgärder i primärvården inte givit önskad effekt bör patienten remitteras till specialistvård för bedömning och vidare behandling. </v>
      </c>
      <c r="I89" s="80" t="e">
        <f>INDEX(#REF!,MATCH(Tabell41013[ID],Tabell1[ID],0))</f>
        <v>#REF!</v>
      </c>
      <c r="J89" s="81" t="e">
        <f>INDEX(#REF!,MATCH(Tabell1[ID],Tabell41013[ID],0))</f>
        <v>#REF!</v>
      </c>
      <c r="K89" s="40" t="e">
        <f>INDEX(#REF!,MATCH(Tabell1[ID],Tabell41013[ID],0))</f>
        <v>#REF!</v>
      </c>
      <c r="L89" s="31" t="e">
        <f>IF(#REF!="","",INDEX(#REF!,MATCH(Tabell1[ID],Tabell41013[ID],0)))</f>
        <v>#REF!</v>
      </c>
      <c r="O89" s="26"/>
      <c r="P89" s="26"/>
      <c r="Q89" s="26"/>
      <c r="R89" s="26"/>
      <c r="S89" s="26"/>
      <c r="T89" s="26"/>
    </row>
    <row r="90" spans="1:20" ht="40.25" customHeight="1" x14ac:dyDescent="0.35">
      <c r="A90" s="53" t="s">
        <v>32</v>
      </c>
      <c r="B90" s="55" t="s">
        <v>59</v>
      </c>
      <c r="C90" s="50">
        <f>OBS_REK!A152</f>
        <v>144</v>
      </c>
      <c r="D90" s="50" t="str">
        <f>IF(Tabell41013[[#This Row],[ID]]="","",INDEX(Tabell1[Kategori (REK/OBS
FRL/REH)],MATCH(Tabell41013[[#This Row],[ID]],Tabell1[ID],0)))</f>
        <v>REK</v>
      </c>
      <c r="E90" s="48">
        <v>1</v>
      </c>
      <c r="F90" s="86">
        <v>1</v>
      </c>
      <c r="G90" s="86" t="s">
        <v>69</v>
      </c>
      <c r="H90" s="63" t="str">
        <f>IF(Tabell41013[[#All],[ID]]=0,"",INDEX(Tabell1[Webcert_beskrivning],MATCH(Tabell41013[ID],Tabell1[ID],0)))</f>
        <v>Träning av rörlighet och funktion bör inledningsvis ske med handledning av fysioterapeut, minst två gånger i veckan, under minst 6-8 veckor. Därefter träning på egen hand som följs upp av fysioterapeut.</v>
      </c>
      <c r="I90" s="80" t="e">
        <f>INDEX(#REF!,MATCH(Tabell41013[ID],Tabell1[ID],0))</f>
        <v>#REF!</v>
      </c>
      <c r="J90" s="78" t="e">
        <f>INDEX(#REF!,MATCH(Tabell1[ID],Tabell41013[ID],0))</f>
        <v>#REF!</v>
      </c>
      <c r="K90" s="38" t="e">
        <f>INDEX(#REF!,MATCH(Tabell1[ID],Tabell41013[ID],0))</f>
        <v>#REF!</v>
      </c>
      <c r="L90" s="20" t="e">
        <f>IF(#REF!="","",INDEX(#REF!,MATCH(Tabell1[ID],Tabell41013[ID],0)))</f>
        <v>#REF!</v>
      </c>
      <c r="O90" s="26"/>
      <c r="P90" s="26"/>
      <c r="Q90" s="26"/>
      <c r="R90" s="26"/>
      <c r="S90" s="26"/>
      <c r="T90" s="26"/>
    </row>
    <row r="91" spans="1:20" s="31" customFormat="1" ht="40.25" customHeight="1" x14ac:dyDescent="0.35">
      <c r="A91" s="53" t="s">
        <v>32</v>
      </c>
      <c r="B91" s="55" t="s">
        <v>59</v>
      </c>
      <c r="C91" s="50">
        <f>OBS_REK!A153</f>
        <v>145</v>
      </c>
      <c r="D91" s="50" t="str">
        <f>IF(Tabell41013[[#This Row],[ID]]="","",INDEX(Tabell1[Kategori (REK/OBS
FRL/REH)],MATCH(Tabell41013[[#This Row],[ID]],Tabell1[ID],0)))</f>
        <v>OBS</v>
      </c>
      <c r="E91" s="48">
        <v>2</v>
      </c>
      <c r="F91" s="86">
        <v>2</v>
      </c>
      <c r="G91" s="86" t="s">
        <v>69</v>
      </c>
      <c r="H91" s="63" t="str">
        <f>IF(Tabell41013[[#All],[ID]]=0,"",INDEX(Tabell1[Webcert_beskrivning],MATCH(Tabell41013[ID],Tabell1[ID],0)))</f>
        <v xml:space="preserve">Inaktivitet och övervikt är påverkbara riskfaktorer vid artros. Motion och viktkontroll både förebygger artros och lindrar symptom. </v>
      </c>
      <c r="I91" s="80" t="e">
        <f>INDEX(#REF!,MATCH(Tabell41013[ID],Tabell1[ID],0))</f>
        <v>#REF!</v>
      </c>
      <c r="J91" s="81" t="e">
        <f>INDEX(#REF!,MATCH(Tabell1[ID],Tabell41013[ID],0))</f>
        <v>#REF!</v>
      </c>
      <c r="K91" s="40" t="e">
        <f>INDEX(#REF!,MATCH(Tabell1[ID],Tabell41013[ID],0))</f>
        <v>#REF!</v>
      </c>
      <c r="L91" s="31" t="e">
        <f>IF(#REF!="","",INDEX(#REF!,MATCH(Tabell1[ID],Tabell41013[ID],0)))</f>
        <v>#REF!</v>
      </c>
      <c r="O91" s="26"/>
      <c r="P91" s="26"/>
      <c r="Q91" s="26"/>
      <c r="R91" s="26"/>
      <c r="S91" s="26"/>
      <c r="T91" s="26"/>
    </row>
    <row r="92" spans="1:20" s="31" customFormat="1" ht="40.25" customHeight="1" x14ac:dyDescent="0.35">
      <c r="A92" s="53" t="s">
        <v>32</v>
      </c>
      <c r="B92" s="55" t="s">
        <v>59</v>
      </c>
      <c r="C92" s="50">
        <f>OBS_REK!A154</f>
        <v>146</v>
      </c>
      <c r="D92" s="50" t="str">
        <f>IF(Tabell41013[[#This Row],[ID]]="","",INDEX(Tabell1[Kategori (REK/OBS
FRL/REH)],MATCH(Tabell41013[[#This Row],[ID]],Tabell1[ID],0)))</f>
        <v>OBS</v>
      </c>
      <c r="E92" s="48">
        <v>3</v>
      </c>
      <c r="F92" s="86">
        <v>3</v>
      </c>
      <c r="G92" s="86" t="s">
        <v>69</v>
      </c>
      <c r="H92" s="63" t="str">
        <f>IF(Tabell41013[[#All],[ID]]=0,"",INDEX(Tabell1[Webcert_beskrivning],MATCH(Tabell41013[ID],Tabell1[ID],0)))</f>
        <v xml:space="preserve">Eftersom smärta förekommer i samband med belastning vid artros finns ofta en oro hos patienten för att aktivitet ska påskynda artrosutvecklingen. Det finns inga belägg för att t.ex. motion skulle påskynda sjukdomsförloppet, däremot leder inaktivitet till försämring. </v>
      </c>
      <c r="I92" s="80" t="e">
        <f>INDEX(#REF!,MATCH(Tabell41013[ID],Tabell1[ID],0))</f>
        <v>#REF!</v>
      </c>
      <c r="J92" s="81" t="e">
        <f>INDEX(#REF!,MATCH(Tabell1[ID],Tabell41013[ID],0))</f>
        <v>#REF!</v>
      </c>
      <c r="K92" s="40" t="e">
        <f>INDEX(#REF!,MATCH(Tabell1[ID],Tabell41013[ID],0))</f>
        <v>#REF!</v>
      </c>
      <c r="L92" s="31" t="e">
        <f>IF(#REF!="","",INDEX(#REF!,MATCH(Tabell1[ID],Tabell41013[ID],0)))</f>
        <v>#REF!</v>
      </c>
      <c r="O92" s="26"/>
      <c r="P92" s="26"/>
      <c r="Q92" s="26"/>
      <c r="R92" s="26"/>
      <c r="S92" s="26"/>
      <c r="T92" s="26"/>
    </row>
    <row r="93" spans="1:20" s="33" customFormat="1" ht="40.25" customHeight="1" x14ac:dyDescent="0.35">
      <c r="A93" s="53" t="s">
        <v>32</v>
      </c>
      <c r="B93" s="55" t="s">
        <v>59</v>
      </c>
      <c r="C93" s="50">
        <f>OBS_REK!A155</f>
        <v>147</v>
      </c>
      <c r="D93" s="50" t="str">
        <f>IF(Tabell41013[[#This Row],[ID]]="","",INDEX(Tabell1[Kategori (REK/OBS
FRL/REH)],MATCH(Tabell41013[[#This Row],[ID]],Tabell1[ID],0)))</f>
        <v>REK</v>
      </c>
      <c r="E93" s="48">
        <v>4</v>
      </c>
      <c r="F93" s="86">
        <v>4</v>
      </c>
      <c r="G93" s="86" t="s">
        <v>69</v>
      </c>
      <c r="H93" s="63" t="str">
        <f>IF(Tabell41013[[#All],[ID]]=0,"",INDEX(Tabell1[Webcert_beskrivning],MATCH(Tabell41013[ID],Tabell1[ID],0)))</f>
        <v xml:space="preserve">Den ergonomiska arbetsplatsbedömningen innebär att arbetsplatsens utformning, arbetsuppgifter, miljö och krav bedöms i relation till arbetsförmågan. </v>
      </c>
      <c r="I93" s="80" t="e">
        <f>INDEX(#REF!,MATCH(Tabell41013[ID],Tabell1[ID],0))</f>
        <v>#REF!</v>
      </c>
      <c r="J93" s="80" t="e">
        <f>INDEX(#REF!,MATCH(Tabell1[ID],Tabell41013[ID],0))</f>
        <v>#REF!</v>
      </c>
      <c r="K93" s="41" t="e">
        <f>INDEX(#REF!,MATCH(Tabell1[ID],Tabell41013[ID],0))</f>
        <v>#REF!</v>
      </c>
      <c r="L93" s="33" t="e">
        <f>IF(#REF!="","",INDEX(#REF!,MATCH(Tabell1[ID],Tabell41013[ID],0)))</f>
        <v>#REF!</v>
      </c>
      <c r="O93" s="26"/>
      <c r="P93" s="26"/>
      <c r="Q93" s="26"/>
      <c r="R93" s="26"/>
      <c r="S93" s="26"/>
      <c r="T93" s="26"/>
    </row>
    <row r="94" spans="1:20" ht="40.25" customHeight="1" x14ac:dyDescent="0.35">
      <c r="A94" s="53" t="s">
        <v>32</v>
      </c>
      <c r="B94" s="55" t="s">
        <v>59</v>
      </c>
      <c r="C94" s="50">
        <f>OBS_REK!A157</f>
        <v>149</v>
      </c>
      <c r="D94" s="50" t="str">
        <f>IF(Tabell41013[[#This Row],[ID]]="","",INDEX(Tabell1[Kategori (REK/OBS
FRL/REH)],MATCH(Tabell41013[[#This Row],[ID]],Tabell1[ID],0)))</f>
        <v>OBS</v>
      </c>
      <c r="E94" s="48">
        <v>1</v>
      </c>
      <c r="F94" s="86">
        <v>1</v>
      </c>
      <c r="G94" s="86" t="s">
        <v>69</v>
      </c>
      <c r="H94" s="63" t="str">
        <f>IF(Tabell41013[[#All],[ID]]=0,"",INDEX(Tabell1[Webcert_beskrivning],MATCH(Tabell41013[ID],Tabell1[ID],0)))</f>
        <v xml:space="preserve">Skador som kan påverka arbetsförmågan kan berättiga till förebyggande sjukpenning för rehabilitering. (även för arbetssökande). </v>
      </c>
      <c r="I94" s="80" t="e">
        <f>INDEX(#REF!,MATCH(Tabell41013[ID],Tabell1[ID],0))</f>
        <v>#REF!</v>
      </c>
      <c r="J94" s="78" t="e">
        <f>INDEX(#REF!,MATCH(Tabell1[ID],Tabell41013[ID],0))</f>
        <v>#REF!</v>
      </c>
      <c r="K94" s="38" t="e">
        <f>INDEX(#REF!,MATCH(Tabell1[ID],Tabell41013[ID],0))</f>
        <v>#REF!</v>
      </c>
      <c r="L94" s="20" t="e">
        <f>IF(#REF!="","",INDEX(#REF!,MATCH(Tabell1[ID],Tabell41013[ID],0)))</f>
        <v>#REF!</v>
      </c>
      <c r="O94" s="26"/>
      <c r="P94" s="26"/>
      <c r="Q94" s="26"/>
      <c r="R94" s="26"/>
      <c r="S94" s="26"/>
      <c r="T94" s="26"/>
    </row>
    <row r="95" spans="1:20" ht="40.25" customHeight="1" x14ac:dyDescent="0.35">
      <c r="A95" s="53" t="s">
        <v>32</v>
      </c>
      <c r="B95" s="55" t="s">
        <v>59</v>
      </c>
      <c r="C95" s="50">
        <f>OBS_REK!A158</f>
        <v>150</v>
      </c>
      <c r="D95" s="50" t="str">
        <f>IF(Tabell41013[[#This Row],[ID]]="","",INDEX(Tabell1[Kategori (REK/OBS
FRL/REH)],MATCH(Tabell41013[[#This Row],[ID]],Tabell1[ID],0)))</f>
        <v>OBS</v>
      </c>
      <c r="E95" s="48">
        <v>2</v>
      </c>
      <c r="F95" s="86">
        <v>3</v>
      </c>
      <c r="G95" s="86" t="s">
        <v>69</v>
      </c>
      <c r="H95" s="63" t="str">
        <f>IF(Tabell41013[[#All],[ID]]=0,"",INDEX(Tabell1[Webcert_beskrivning],MATCH(Tabell41013[ID],Tabell1[ID],0)))</f>
        <v xml:space="preserve">Meniskskador kan uppkomma efter trauma, oftast vridvåld eller som en degenerativ förändring. Även korsbandsskador uppstår oftast med vridvåld och ger akut svullnad och smärta i knät och ibland även instabilitetskänsla. </v>
      </c>
      <c r="I95" s="80" t="e">
        <f>INDEX(#REF!,MATCH(Tabell41013[ID],Tabell1[ID],0))</f>
        <v>#REF!</v>
      </c>
      <c r="J95" s="78" t="e">
        <f>INDEX(#REF!,MATCH(Tabell1[ID],Tabell41013[ID],0))</f>
        <v>#REF!</v>
      </c>
      <c r="K95" s="38" t="e">
        <f>INDEX(#REF!,MATCH(Tabell1[ID],Tabell41013[ID],0))</f>
        <v>#REF!</v>
      </c>
      <c r="L95" s="20" t="e">
        <f>IF(#REF!="","",INDEX(#REF!,MATCH(Tabell1[ID],Tabell41013[ID],0)))</f>
        <v>#REF!</v>
      </c>
      <c r="O95" s="26"/>
      <c r="P95" s="26"/>
      <c r="Q95" s="26"/>
      <c r="R95" s="26"/>
      <c r="S95" s="26"/>
      <c r="T95" s="26"/>
    </row>
    <row r="96" spans="1:20" ht="40.25" customHeight="1" x14ac:dyDescent="0.35">
      <c r="A96" s="53" t="s">
        <v>32</v>
      </c>
      <c r="B96" s="55" t="s">
        <v>59</v>
      </c>
      <c r="C96" s="50">
        <f>OBS_REK!A156</f>
        <v>148</v>
      </c>
      <c r="D96" s="50" t="str">
        <f>IF(Tabell41013[[#This Row],[ID]]="","",INDEX(Tabell1[Kategori (REK/OBS
FRL/REH)],MATCH(Tabell41013[[#This Row],[ID]],Tabell1[ID],0)))</f>
        <v>REK</v>
      </c>
      <c r="E96" s="48">
        <v>3</v>
      </c>
      <c r="F96" s="86">
        <v>2</v>
      </c>
      <c r="G96" s="86" t="s">
        <v>69</v>
      </c>
      <c r="H96" s="63" t="str">
        <f>IF(Tabell41013[[#All],[ID]]=0,"",INDEX(Tabell1[Webcert_beskrivning],MATCH(Tabell41013[ID],Tabell1[ID],0)))</f>
        <v xml:space="preserve">Det är viktigt att patienten träffar en fysioterapeut eller en arbetsterapeut för ett individanpassat träningsprogram för att stärka muskulaturen runt den drabbade leden. Fysioterapeuten eller arbetsterapeuten bedömer om patienten behöver stödbandage eller annat ortopediskt hjälpmedel för att minska belastning och smärta i den drabbade leden. </v>
      </c>
      <c r="I96" s="80" t="e">
        <f>INDEX(#REF!,MATCH(Tabell41013[ID],Tabell1[ID],0))</f>
        <v>#REF!</v>
      </c>
      <c r="J96" s="78" t="e">
        <f>INDEX(#REF!,MATCH(Tabell1[ID],Tabell41013[ID],0))</f>
        <v>#REF!</v>
      </c>
      <c r="K96" s="38" t="e">
        <f>INDEX(#REF!,MATCH(Tabell1[ID],Tabell41013[ID],0))</f>
        <v>#REF!</v>
      </c>
      <c r="L96" s="20" t="e">
        <f>IF(#REF!="","",INDEX(#REF!,MATCH(Tabell1[ID],Tabell41013[ID],0)))</f>
        <v>#REF!</v>
      </c>
      <c r="O96" s="26"/>
      <c r="P96" s="26"/>
      <c r="Q96" s="26"/>
      <c r="R96" s="26"/>
      <c r="S96" s="26"/>
      <c r="T96" s="26"/>
    </row>
    <row r="97" spans="1:20" ht="40.25" customHeight="1" x14ac:dyDescent="0.35">
      <c r="A97" s="53" t="s">
        <v>32</v>
      </c>
      <c r="B97" s="55" t="s">
        <v>59</v>
      </c>
      <c r="C97" s="50">
        <f>OBS_REK!A159</f>
        <v>151</v>
      </c>
      <c r="D97" s="50" t="str">
        <f>IF(Tabell41013[[#This Row],[ID]]="","",INDEX(Tabell1[Kategori (REK/OBS
FRL/REH)],MATCH(Tabell41013[[#This Row],[ID]],Tabell1[ID],0)))</f>
        <v>OBS</v>
      </c>
      <c r="E97" s="48">
        <v>4</v>
      </c>
      <c r="F97" s="86">
        <v>4</v>
      </c>
      <c r="G97" s="86" t="s">
        <v>69</v>
      </c>
      <c r="H97" s="65" t="str">
        <f>IF(Tabell41013[[#All],[ID]]=0,"",INDEX(Tabell1[Webcert_beskrivning],MATCH(Tabell41013[ID],Tabell1[ID],0)))</f>
        <v>Om patienten har nedsatt rörighet och låsningar i knät som inte förbättras 2-3 veckor efter en skada ska patienten remitteras till ortoped för bedömning och eventuellt operation.</v>
      </c>
      <c r="I97" s="80" t="e">
        <f>INDEX(#REF!,MATCH(Tabell41013[ID],Tabell1[ID],0))</f>
        <v>#REF!</v>
      </c>
      <c r="J97" s="78" t="e">
        <f>INDEX(#REF!,MATCH(Tabell1[ID],Tabell41013[ID],0))</f>
        <v>#REF!</v>
      </c>
      <c r="K97" s="38" t="e">
        <f>INDEX(#REF!,MATCH(Tabell1[ID],Tabell41013[ID],0))</f>
        <v>#REF!</v>
      </c>
      <c r="L97" s="20" t="e">
        <f>IF(#REF!="","",INDEX(#REF!,MATCH(Tabell1[ID],Tabell41013[ID],0)))</f>
        <v>#REF!</v>
      </c>
      <c r="O97" s="26"/>
      <c r="P97" s="26"/>
      <c r="Q97" s="26"/>
      <c r="R97" s="26"/>
      <c r="S97" s="26"/>
      <c r="T97" s="26"/>
    </row>
    <row r="98" spans="1:20" ht="40.25" customHeight="1" x14ac:dyDescent="0.35">
      <c r="A98" s="53" t="s">
        <v>62</v>
      </c>
      <c r="B98" s="55" t="s">
        <v>63</v>
      </c>
      <c r="C98" s="50">
        <f>OBS_REK!A202</f>
        <v>194</v>
      </c>
      <c r="D98" s="50">
        <f>IF(Tabell41013[[#This Row],[ID]]="","",INDEX(Tabell1[Kategori (REK/OBS
FRL/REH)],MATCH(Tabell41013[[#This Row],[ID]],Tabell1[ID],0)))</f>
        <v>0</v>
      </c>
      <c r="E98" s="48">
        <v>1</v>
      </c>
      <c r="F98" s="86">
        <v>1</v>
      </c>
      <c r="G98" s="86" t="s">
        <v>70</v>
      </c>
      <c r="H98" s="63">
        <f>IF(Tabell41013[[#All],[ID]]=0,"",INDEX(Tabell1[Webcert_beskrivning],MATCH(Tabell41013[ID],Tabell1[ID],0)))</f>
        <v>0</v>
      </c>
      <c r="I98" s="80" t="e">
        <f>INDEX(#REF!,MATCH(Tabell41013[ID],Tabell1[ID],0))</f>
        <v>#REF!</v>
      </c>
      <c r="J98" s="78" t="e">
        <f>INDEX(#REF!,MATCH(Tabell1[ID],Tabell41013[ID],0))</f>
        <v>#REF!</v>
      </c>
      <c r="K98" s="38" t="e">
        <f>INDEX(#REF!,MATCH(Tabell1[ID],Tabell41013[ID],0))</f>
        <v>#REF!</v>
      </c>
      <c r="L98" s="20" t="e">
        <f>IF(#REF!="","",INDEX(#REF!,MATCH(Tabell1[ID],Tabell41013[ID],0)))</f>
        <v>#REF!</v>
      </c>
      <c r="O98" s="26"/>
      <c r="P98" s="26"/>
      <c r="Q98" s="26"/>
      <c r="R98" s="26"/>
      <c r="S98" s="26"/>
      <c r="T98" s="26"/>
    </row>
    <row r="99" spans="1:20" ht="40.25" customHeight="1" x14ac:dyDescent="0.35">
      <c r="A99" s="53" t="s">
        <v>62</v>
      </c>
      <c r="B99" s="55" t="s">
        <v>63</v>
      </c>
      <c r="C99" s="50">
        <f>OBS_REK!A200</f>
        <v>192</v>
      </c>
      <c r="D99" s="50" t="str">
        <f>IF(Tabell41013[[#This Row],[ID]]="","",INDEX(Tabell1[Kategori (REK/OBS
FRL/REH)],MATCH(Tabell41013[[#This Row],[ID]],Tabell1[ID],0)))</f>
        <v>REK</v>
      </c>
      <c r="E99" s="48">
        <v>2</v>
      </c>
      <c r="F99" s="86">
        <v>2</v>
      </c>
      <c r="G99" s="86" t="s">
        <v>70</v>
      </c>
      <c r="H99" s="63" t="str">
        <f>IF(Tabell41013[[#All],[ID]]=0,"",INDEX(Tabell1[Webcert_beskrivning],MATCH(Tabell41013[ID],Tabell1[ID],0)))</f>
        <v>Om patienten har svårt att gå normalt utan gånghjälpmedel finns t ex kryckor att hyra via vård-/hälsocentral eller primärvårdsrehab och utprovas ofta med hjälp av arbetsterapeut eller fysioterapeut.</v>
      </c>
      <c r="I99" s="80" t="e">
        <f>INDEX(#REF!,MATCH(Tabell41013[ID],Tabell1[ID],0))</f>
        <v>#REF!</v>
      </c>
      <c r="J99" s="78" t="e">
        <f>INDEX(#REF!,MATCH(Tabell1[ID],Tabell41013[ID],0))</f>
        <v>#REF!</v>
      </c>
      <c r="K99" s="38" t="e">
        <f>INDEX(#REF!,MATCH(Tabell1[ID],Tabell41013[ID],0))</f>
        <v>#REF!</v>
      </c>
      <c r="L99" s="20" t="e">
        <f>IF(#REF!="","",INDEX(#REF!,MATCH(Tabell1[ID],Tabell41013[ID],0)))</f>
        <v>#REF!</v>
      </c>
      <c r="O99" s="26"/>
      <c r="P99" s="26"/>
      <c r="Q99" s="26"/>
      <c r="R99" s="26"/>
      <c r="S99" s="26"/>
      <c r="T99" s="26"/>
    </row>
    <row r="100" spans="1:20" ht="40.25" customHeight="1" x14ac:dyDescent="0.35">
      <c r="A100" s="53" t="s">
        <v>62</v>
      </c>
      <c r="B100" s="55" t="s">
        <v>63</v>
      </c>
      <c r="C100" s="50">
        <f>OBS_REK!A204</f>
        <v>196</v>
      </c>
      <c r="D100" s="50">
        <f>IF(Tabell41013[[#This Row],[ID]]="","",INDEX(Tabell1[Kategori (REK/OBS
FRL/REH)],MATCH(Tabell41013[[#This Row],[ID]],Tabell1[ID],0)))</f>
        <v>0</v>
      </c>
      <c r="E100" s="48">
        <v>3</v>
      </c>
      <c r="F100" s="86">
        <v>5</v>
      </c>
      <c r="G100" s="86" t="s">
        <v>70</v>
      </c>
      <c r="H100" s="63">
        <f>IF(Tabell41013[[#All],[ID]]=0,"",INDEX(Tabell1[Webcert_beskrivning],MATCH(Tabell41013[ID],Tabell1[ID],0)))</f>
        <v>0</v>
      </c>
      <c r="I100" s="80" t="e">
        <f>INDEX(#REF!,MATCH(Tabell41013[ID],Tabell1[ID],0))</f>
        <v>#REF!</v>
      </c>
      <c r="J100" s="78" t="e">
        <f>INDEX(#REF!,MATCH(Tabell1[ID],Tabell41013[ID],0))</f>
        <v>#REF!</v>
      </c>
      <c r="K100" s="38" t="e">
        <f>INDEX(#REF!,MATCH(Tabell1[ID],Tabell41013[ID],0))</f>
        <v>#REF!</v>
      </c>
      <c r="L100" s="20" t="e">
        <f>IF(#REF!="","",INDEX(#REF!,MATCH(Tabell1[ID],Tabell41013[ID],0)))</f>
        <v>#REF!</v>
      </c>
      <c r="O100" s="26"/>
      <c r="P100" s="26"/>
      <c r="Q100" s="26"/>
      <c r="R100" s="26"/>
      <c r="S100" s="26"/>
      <c r="T100" s="26"/>
    </row>
    <row r="101" spans="1:20" ht="40.25" customHeight="1" x14ac:dyDescent="0.35">
      <c r="A101" s="53" t="s">
        <v>62</v>
      </c>
      <c r="B101" s="55" t="s">
        <v>63</v>
      </c>
      <c r="C101" s="50">
        <f>OBS_REK!A203</f>
        <v>195</v>
      </c>
      <c r="D101" s="50">
        <f>IF(Tabell41013[[#This Row],[ID]]="","",INDEX(Tabell1[Kategori (REK/OBS
FRL/REH)],MATCH(Tabell41013[[#This Row],[ID]],Tabell1[ID],0)))</f>
        <v>0</v>
      </c>
      <c r="E101" s="48">
        <v>4</v>
      </c>
      <c r="F101" s="86">
        <v>3</v>
      </c>
      <c r="G101" s="86" t="s">
        <v>70</v>
      </c>
      <c r="H101" s="63">
        <f>IF(Tabell41013[[#All],[ID]]=0,"",INDEX(Tabell1[Webcert_beskrivning],MATCH(Tabell41013[ID],Tabell1[ID],0)))</f>
        <v>0</v>
      </c>
      <c r="I101" s="80" t="e">
        <f>INDEX(#REF!,MATCH(Tabell41013[ID],Tabell1[ID],0))</f>
        <v>#REF!</v>
      </c>
      <c r="J101" s="78" t="e">
        <f>INDEX(#REF!,MATCH(Tabell1[ID],Tabell41013[ID],0))</f>
        <v>#REF!</v>
      </c>
      <c r="K101" s="38" t="e">
        <f>INDEX(#REF!,MATCH(Tabell1[ID],Tabell41013[ID],0))</f>
        <v>#REF!</v>
      </c>
      <c r="L101" s="20" t="e">
        <f>IF(#REF!="","",INDEX(#REF!,MATCH(Tabell1[ID],Tabell41013[ID],0)))</f>
        <v>#REF!</v>
      </c>
      <c r="O101" s="26"/>
      <c r="P101" s="26"/>
      <c r="Q101" s="26"/>
      <c r="R101" s="26"/>
      <c r="S101" s="26"/>
      <c r="T101" s="26"/>
    </row>
    <row r="102" spans="1:20" ht="40.25" customHeight="1" x14ac:dyDescent="0.35">
      <c r="A102" s="53" t="s">
        <v>62</v>
      </c>
      <c r="B102" s="55" t="s">
        <v>63</v>
      </c>
      <c r="C102" s="50">
        <f>OBS_REK!A201</f>
        <v>193</v>
      </c>
      <c r="D102" s="50">
        <f>IF(Tabell41013[[#This Row],[ID]]="","",INDEX(Tabell1[Kategori (REK/OBS
FRL/REH)],MATCH(Tabell41013[[#This Row],[ID]],Tabell1[ID],0)))</f>
        <v>0</v>
      </c>
      <c r="E102" s="48">
        <v>5</v>
      </c>
      <c r="F102" s="86">
        <v>4</v>
      </c>
      <c r="G102" s="86" t="s">
        <v>70</v>
      </c>
      <c r="H102" s="63">
        <f>IF(Tabell41013[[#All],[ID]]=0,"",INDEX(Tabell1[Webcert_beskrivning],MATCH(Tabell41013[ID],Tabell1[ID],0)))</f>
        <v>0</v>
      </c>
      <c r="I102" s="80" t="e">
        <f>INDEX(#REF!,MATCH(Tabell41013[ID],Tabell1[ID],0))</f>
        <v>#REF!</v>
      </c>
      <c r="J102" s="78" t="e">
        <f>INDEX(#REF!,MATCH(Tabell1[ID],Tabell41013[ID],0))</f>
        <v>#REF!</v>
      </c>
      <c r="K102" s="38" t="e">
        <f>INDEX(#REF!,MATCH(Tabell1[ID],Tabell41013[ID],0))</f>
        <v>#REF!</v>
      </c>
      <c r="L102" s="20" t="e">
        <f>IF(#REF!="","",INDEX(#REF!,MATCH(Tabell1[ID],Tabell41013[ID],0)))</f>
        <v>#REF!</v>
      </c>
      <c r="O102" s="26"/>
      <c r="P102" s="26"/>
      <c r="Q102" s="26"/>
      <c r="R102" s="26"/>
      <c r="S102" s="26"/>
      <c r="T102" s="26"/>
    </row>
    <row r="103" spans="1:20" ht="40.25" customHeight="1" x14ac:dyDescent="0.35">
      <c r="A103" s="53" t="s">
        <v>62</v>
      </c>
      <c r="B103" s="55" t="s">
        <v>63</v>
      </c>
      <c r="C103" s="50">
        <f>OBS_REK!A210</f>
        <v>202</v>
      </c>
      <c r="D103" s="50">
        <f>IF(Tabell41013[[#This Row],[ID]]="","",INDEX(Tabell1[Kategori (REK/OBS
FRL/REH)],MATCH(Tabell41013[[#This Row],[ID]],Tabell1[ID],0)))</f>
        <v>0</v>
      </c>
      <c r="E103" s="52">
        <v>1</v>
      </c>
      <c r="F103" s="86">
        <v>5</v>
      </c>
      <c r="G103" s="86" t="s">
        <v>70</v>
      </c>
      <c r="H103" s="63">
        <f>IF(Tabell41013[[#All],[ID]]=0,"",INDEX(Tabell1[Webcert_beskrivning],MATCH(Tabell41013[ID],Tabell1[ID],0)))</f>
        <v>0</v>
      </c>
      <c r="I103" s="80" t="e">
        <f>INDEX(#REF!,MATCH(Tabell41013[ID],Tabell1[ID],0))</f>
        <v>#REF!</v>
      </c>
      <c r="J103" s="78" t="e">
        <f>INDEX(#REF!,MATCH(Tabell1[ID],Tabell41013[ID],0))</f>
        <v>#REF!</v>
      </c>
      <c r="K103" s="38" t="e">
        <f>INDEX(#REF!,MATCH(Tabell1[ID],Tabell41013[ID],0))</f>
        <v>#REF!</v>
      </c>
      <c r="L103" s="20" t="e">
        <f>IF(#REF!="","",INDEX(#REF!,MATCH(Tabell1[ID],Tabell41013[ID],0)))</f>
        <v>#REF!</v>
      </c>
      <c r="O103" s="26"/>
      <c r="P103" s="26"/>
      <c r="Q103" s="26"/>
      <c r="R103" s="26"/>
      <c r="S103" s="26"/>
      <c r="T103" s="26"/>
    </row>
    <row r="104" spans="1:20" ht="40.25" customHeight="1" x14ac:dyDescent="0.35">
      <c r="A104" s="53" t="s">
        <v>62</v>
      </c>
      <c r="B104" s="55" t="s">
        <v>63</v>
      </c>
      <c r="C104" s="50">
        <f>OBS_REK!A213</f>
        <v>205</v>
      </c>
      <c r="D104" s="50">
        <f>IF(Tabell41013[[#This Row],[ID]]="","",INDEX(Tabell1[Kategori (REK/OBS
FRL/REH)],MATCH(Tabell41013[[#This Row],[ID]],Tabell1[ID],0)))</f>
        <v>0</v>
      </c>
      <c r="E104" s="48">
        <v>2</v>
      </c>
      <c r="F104" s="86">
        <v>9</v>
      </c>
      <c r="G104" s="86" t="s">
        <v>70</v>
      </c>
      <c r="H104" s="63">
        <f>IF(Tabell41013[[#All],[ID]]=0,"",INDEX(Tabell1[Webcert_beskrivning],MATCH(Tabell41013[ID],Tabell1[ID],0)))</f>
        <v>0</v>
      </c>
      <c r="I104" s="80" t="e">
        <f>INDEX(#REF!,MATCH(Tabell41013[ID],Tabell1[ID],0))</f>
        <v>#REF!</v>
      </c>
      <c r="J104" s="78" t="e">
        <f>INDEX(#REF!,MATCH(Tabell1[ID],Tabell41013[ID],0))</f>
        <v>#REF!</v>
      </c>
      <c r="K104" s="38" t="e">
        <f>INDEX(#REF!,MATCH(Tabell1[ID],Tabell41013[ID],0))</f>
        <v>#REF!</v>
      </c>
      <c r="L104" s="20" t="e">
        <f>IF(#REF!="","",INDEX(#REF!,MATCH(Tabell1[ID],Tabell41013[ID],0)))</f>
        <v>#REF!</v>
      </c>
      <c r="O104" s="26"/>
      <c r="P104" s="26"/>
      <c r="Q104" s="26"/>
      <c r="R104" s="26"/>
      <c r="S104" s="26"/>
      <c r="T104" s="26"/>
    </row>
    <row r="105" spans="1:20" ht="40.25" customHeight="1" x14ac:dyDescent="0.35">
      <c r="A105" s="53" t="s">
        <v>62</v>
      </c>
      <c r="B105" s="55" t="s">
        <v>63</v>
      </c>
      <c r="C105" s="50">
        <f>OBS_REK!A207</f>
        <v>199</v>
      </c>
      <c r="D105" s="50">
        <f>IF(Tabell41013[[#This Row],[ID]]="","",INDEX(Tabell1[Kategori (REK/OBS
FRL/REH)],MATCH(Tabell41013[[#This Row],[ID]],Tabell1[ID],0)))</f>
        <v>0</v>
      </c>
      <c r="E105" s="48">
        <v>3</v>
      </c>
      <c r="F105" s="86">
        <v>3</v>
      </c>
      <c r="G105" s="86" t="s">
        <v>70</v>
      </c>
      <c r="H105" s="63">
        <f>IF(Tabell41013[[#All],[ID]]=0,"",INDEX(Tabell1[Webcert_beskrivning],MATCH(Tabell41013[ID],Tabell1[ID],0)))</f>
        <v>0</v>
      </c>
      <c r="I105" s="80" t="e">
        <f>INDEX(#REF!,MATCH(Tabell41013[ID],Tabell1[ID],0))</f>
        <v>#REF!</v>
      </c>
      <c r="J105" s="78" t="e">
        <f>INDEX(#REF!,MATCH(Tabell1[ID],Tabell41013[ID],0))</f>
        <v>#REF!</v>
      </c>
      <c r="K105" s="38" t="e">
        <f>INDEX(#REF!,MATCH(Tabell1[ID],Tabell41013[ID],0))</f>
        <v>#REF!</v>
      </c>
      <c r="L105" s="20" t="e">
        <f>IF(#REF!="","",INDEX(#REF!,MATCH(Tabell1[ID],Tabell41013[ID],0)))</f>
        <v>#REF!</v>
      </c>
      <c r="O105" s="26"/>
      <c r="P105" s="26"/>
      <c r="Q105" s="26"/>
      <c r="R105" s="26"/>
      <c r="S105" s="26"/>
      <c r="T105" s="26"/>
    </row>
    <row r="106" spans="1:20" ht="40.25" customHeight="1" x14ac:dyDescent="0.35">
      <c r="A106" s="53" t="s">
        <v>62</v>
      </c>
      <c r="B106" s="55" t="s">
        <v>63</v>
      </c>
      <c r="C106" s="50">
        <f>OBS_REK!A211</f>
        <v>203</v>
      </c>
      <c r="D106" s="50">
        <f>IF(Tabell41013[[#This Row],[ID]]="","",INDEX(Tabell1[Kategori (REK/OBS
FRL/REH)],MATCH(Tabell41013[[#This Row],[ID]],Tabell1[ID],0)))</f>
        <v>0</v>
      </c>
      <c r="E106" s="48">
        <v>4</v>
      </c>
      <c r="F106" s="86">
        <v>1</v>
      </c>
      <c r="G106" s="86" t="s">
        <v>70</v>
      </c>
      <c r="H106" s="63">
        <f>IF(Tabell41013[[#All],[ID]]=0,"",INDEX(Tabell1[Webcert_beskrivning],MATCH(Tabell41013[ID],Tabell1[ID],0)))</f>
        <v>0</v>
      </c>
      <c r="I106" s="80" t="e">
        <f>INDEX(#REF!,MATCH(Tabell41013[ID],Tabell1[ID],0))</f>
        <v>#REF!</v>
      </c>
      <c r="J106" s="78" t="e">
        <f>INDEX(#REF!,MATCH(Tabell1[ID],Tabell41013[ID],0))</f>
        <v>#REF!</v>
      </c>
      <c r="K106" s="38" t="e">
        <f>INDEX(#REF!,MATCH(Tabell1[ID],Tabell41013[ID],0))</f>
        <v>#REF!</v>
      </c>
      <c r="L106" s="20" t="e">
        <f>IF(#REF!="","",INDEX(#REF!,MATCH(Tabell1[ID],Tabell41013[ID],0)))</f>
        <v>#REF!</v>
      </c>
      <c r="O106" s="26"/>
      <c r="P106" s="26"/>
      <c r="Q106" s="26"/>
      <c r="R106" s="26"/>
      <c r="S106" s="26"/>
      <c r="T106" s="26"/>
    </row>
    <row r="107" spans="1:20" ht="40.25" customHeight="1" x14ac:dyDescent="0.35">
      <c r="A107" s="53" t="s">
        <v>62</v>
      </c>
      <c r="B107" s="55" t="s">
        <v>63</v>
      </c>
      <c r="C107" s="50">
        <f>OBS_REK!A209</f>
        <v>201</v>
      </c>
      <c r="D107" s="50">
        <f>IF(Tabell41013[[#This Row],[ID]]="","",INDEX(Tabell1[Kategori (REK/OBS
FRL/REH)],MATCH(Tabell41013[[#This Row],[ID]],Tabell1[ID],0)))</f>
        <v>0</v>
      </c>
      <c r="E107" s="48">
        <v>5</v>
      </c>
      <c r="F107" s="86">
        <v>7</v>
      </c>
      <c r="G107" s="86" t="s">
        <v>70</v>
      </c>
      <c r="H107" s="63">
        <f>IF(Tabell41013[[#All],[ID]]=0,"",INDEX(Tabell1[Webcert_beskrivning],MATCH(Tabell41013[ID],Tabell1[ID],0)))</f>
        <v>0</v>
      </c>
      <c r="I107" s="80" t="e">
        <f>INDEX(#REF!,MATCH(Tabell41013[ID],Tabell1[ID],0))</f>
        <v>#REF!</v>
      </c>
      <c r="J107" s="78" t="e">
        <f>INDEX(#REF!,MATCH(Tabell1[ID],Tabell41013[ID],0))</f>
        <v>#REF!</v>
      </c>
      <c r="K107" s="38" t="e">
        <f>INDEX(#REF!,MATCH(Tabell1[ID],Tabell41013[ID],0))</f>
        <v>#REF!</v>
      </c>
      <c r="L107" s="20" t="e">
        <f>IF(#REF!="","",INDEX(#REF!,MATCH(Tabell1[ID],Tabell41013[ID],0)))</f>
        <v>#REF!</v>
      </c>
      <c r="O107" s="26"/>
      <c r="P107" s="26"/>
      <c r="Q107" s="26"/>
      <c r="R107" s="26"/>
      <c r="S107" s="26"/>
      <c r="T107" s="26"/>
    </row>
    <row r="108" spans="1:20" ht="40.25" customHeight="1" x14ac:dyDescent="0.35">
      <c r="A108" s="53" t="s">
        <v>62</v>
      </c>
      <c r="B108" s="55" t="s">
        <v>63</v>
      </c>
      <c r="C108" s="50">
        <f>OBS_REK!A205</f>
        <v>197</v>
      </c>
      <c r="D108" s="50">
        <f>IF(Tabell41013[[#This Row],[ID]]="","",INDEX(Tabell1[Kategori (REK/OBS
FRL/REH)],MATCH(Tabell41013[[#This Row],[ID]],Tabell1[ID],0)))</f>
        <v>0</v>
      </c>
      <c r="E108" s="48">
        <v>6</v>
      </c>
      <c r="F108" s="86">
        <v>8</v>
      </c>
      <c r="G108" s="86" t="s">
        <v>70</v>
      </c>
      <c r="H108" s="65">
        <f>IF(Tabell41013[[#All],[ID]]=0,"",INDEX(Tabell1[Webcert_beskrivning],MATCH(Tabell41013[ID],Tabell1[ID],0)))</f>
        <v>0</v>
      </c>
      <c r="I108" s="80" t="e">
        <f>INDEX(#REF!,MATCH(Tabell41013[ID],Tabell1[ID],0))</f>
        <v>#REF!</v>
      </c>
      <c r="J108" s="78" t="e">
        <f>INDEX(#REF!,MATCH(Tabell1[ID],Tabell41013[ID],0))</f>
        <v>#REF!</v>
      </c>
      <c r="K108" s="38" t="e">
        <f>INDEX(#REF!,MATCH(Tabell1[ID],Tabell41013[ID],0))</f>
        <v>#REF!</v>
      </c>
      <c r="L108" s="20" t="e">
        <f>IF(#REF!="","",INDEX(#REF!,MATCH(Tabell1[ID],Tabell41013[ID],0)))</f>
        <v>#REF!</v>
      </c>
      <c r="O108" s="26"/>
      <c r="P108" s="26"/>
      <c r="Q108" s="26"/>
      <c r="R108" s="26"/>
      <c r="S108" s="26"/>
      <c r="T108" s="26"/>
    </row>
    <row r="109" spans="1:20" ht="40.25" customHeight="1" x14ac:dyDescent="0.35">
      <c r="A109" s="53" t="s">
        <v>62</v>
      </c>
      <c r="B109" s="55" t="s">
        <v>63</v>
      </c>
      <c r="C109" s="50">
        <f>OBS_REK!A212</f>
        <v>204</v>
      </c>
      <c r="D109" s="50">
        <f>IF(Tabell41013[[#This Row],[ID]]="","",INDEX(Tabell1[Kategori (REK/OBS
FRL/REH)],MATCH(Tabell41013[[#This Row],[ID]],Tabell1[ID],0)))</f>
        <v>0</v>
      </c>
      <c r="E109" s="48">
        <v>7</v>
      </c>
      <c r="F109" s="86">
        <v>4</v>
      </c>
      <c r="G109" s="86" t="s">
        <v>70</v>
      </c>
      <c r="H109" s="63">
        <f>IF(Tabell41013[[#All],[ID]]=0,"",INDEX(Tabell1[Webcert_beskrivning],MATCH(Tabell41013[ID],Tabell1[ID],0)))</f>
        <v>0</v>
      </c>
      <c r="I109" s="80" t="e">
        <f>INDEX(#REF!,MATCH(Tabell41013[ID],Tabell1[ID],0))</f>
        <v>#REF!</v>
      </c>
      <c r="J109" s="78" t="e">
        <f>INDEX(#REF!,MATCH(Tabell1[ID],Tabell41013[ID],0))</f>
        <v>#REF!</v>
      </c>
      <c r="K109" s="38" t="e">
        <f>INDEX(#REF!,MATCH(Tabell1[ID],Tabell41013[ID],0))</f>
        <v>#REF!</v>
      </c>
      <c r="L109" s="20" t="e">
        <f>IF(#REF!="","",INDEX(#REF!,MATCH(Tabell1[ID],Tabell41013[ID],0)))</f>
        <v>#REF!</v>
      </c>
      <c r="O109" s="26"/>
      <c r="P109" s="26"/>
      <c r="Q109" s="26"/>
      <c r="R109" s="26"/>
      <c r="S109" s="26"/>
      <c r="T109" s="26"/>
    </row>
    <row r="110" spans="1:20" ht="40.25" customHeight="1" x14ac:dyDescent="0.35">
      <c r="A110" s="53" t="s">
        <v>62</v>
      </c>
      <c r="B110" s="55" t="s">
        <v>63</v>
      </c>
      <c r="C110" s="50">
        <f>OBS_REK!A206</f>
        <v>198</v>
      </c>
      <c r="D110" s="50">
        <f>IF(Tabell41013[[#This Row],[ID]]="","",INDEX(Tabell1[Kategori (REK/OBS
FRL/REH)],MATCH(Tabell41013[[#This Row],[ID]],Tabell1[ID],0)))</f>
        <v>0</v>
      </c>
      <c r="E110" s="48">
        <v>8</v>
      </c>
      <c r="F110" s="86">
        <v>6</v>
      </c>
      <c r="G110" s="86" t="s">
        <v>70</v>
      </c>
      <c r="H110" s="63">
        <f>IF(Tabell41013[[#All],[ID]]=0,"",INDEX(Tabell1[Webcert_beskrivning],MATCH(Tabell41013[ID],Tabell1[ID],0)))</f>
        <v>0</v>
      </c>
      <c r="I110" s="80" t="e">
        <f>INDEX(#REF!,MATCH(Tabell41013[ID],Tabell1[ID],0))</f>
        <v>#REF!</v>
      </c>
      <c r="J110" s="78" t="e">
        <f>INDEX(#REF!,MATCH(Tabell1[ID],Tabell41013[ID],0))</f>
        <v>#REF!</v>
      </c>
      <c r="K110" s="38" t="e">
        <f>INDEX(#REF!,MATCH(Tabell1[ID],Tabell41013[ID],0))</f>
        <v>#REF!</v>
      </c>
      <c r="L110" s="20" t="e">
        <f>IF(#REF!="","",INDEX(#REF!,MATCH(Tabell1[ID],Tabell41013[ID],0)))</f>
        <v>#REF!</v>
      </c>
      <c r="O110" s="26"/>
      <c r="P110" s="26"/>
      <c r="Q110" s="26"/>
      <c r="R110" s="26"/>
      <c r="S110" s="26"/>
      <c r="T110" s="26"/>
    </row>
    <row r="111" spans="1:20" ht="40.25" customHeight="1" x14ac:dyDescent="0.35">
      <c r="A111" s="53" t="s">
        <v>62</v>
      </c>
      <c r="B111" s="55" t="s">
        <v>63</v>
      </c>
      <c r="C111" s="50">
        <f>OBS_REK!A208</f>
        <v>200</v>
      </c>
      <c r="D111" s="50">
        <f>IF(Tabell41013[[#This Row],[ID]]="","",INDEX(Tabell1[Kategori (REK/OBS
FRL/REH)],MATCH(Tabell41013[[#This Row],[ID]],Tabell1[ID],0)))</f>
        <v>0</v>
      </c>
      <c r="E111" s="48">
        <v>9</v>
      </c>
      <c r="F111" s="86">
        <v>2</v>
      </c>
      <c r="G111" s="86" t="s">
        <v>70</v>
      </c>
      <c r="H111" s="63">
        <f>IF(Tabell41013[[#All],[ID]]=0,"",INDEX(Tabell1[Webcert_beskrivning],MATCH(Tabell41013[ID],Tabell1[ID],0)))</f>
        <v>0</v>
      </c>
      <c r="I111" s="80" t="e">
        <f>INDEX(#REF!,MATCH(Tabell41013[ID],Tabell1[ID],0))</f>
        <v>#REF!</v>
      </c>
      <c r="J111" s="78" t="e">
        <f>INDEX(#REF!,MATCH(Tabell1[ID],Tabell41013[ID],0))</f>
        <v>#REF!</v>
      </c>
      <c r="K111" s="38" t="e">
        <f>INDEX(#REF!,MATCH(Tabell1[ID],Tabell41013[ID],0))</f>
        <v>#REF!</v>
      </c>
      <c r="L111" s="20" t="e">
        <f>IF(#REF!="","",INDEX(#REF!,MATCH(Tabell1[ID],Tabell41013[ID],0)))</f>
        <v>#REF!</v>
      </c>
      <c r="O111" s="26"/>
      <c r="P111" s="26"/>
      <c r="Q111" s="26"/>
      <c r="R111" s="26"/>
      <c r="S111" s="26"/>
      <c r="T111" s="26"/>
    </row>
    <row r="112" spans="1:20" ht="40.25" customHeight="1" x14ac:dyDescent="0.35">
      <c r="A112" s="53" t="s">
        <v>26</v>
      </c>
      <c r="B112" s="55" t="s">
        <v>27</v>
      </c>
      <c r="C112" s="50">
        <f>OBS_REK!A130</f>
        <v>122</v>
      </c>
      <c r="D112" s="50" t="str">
        <f>IF(Tabell41013[[#This Row],[ID]]="","",INDEX(Tabell1[Kategori (REK/OBS
FRL/REH)],MATCH(Tabell41013[[#This Row],[ID]],Tabell1[ID],0)))</f>
        <v>REK</v>
      </c>
      <c r="E112" s="52">
        <v>1</v>
      </c>
      <c r="F112" s="86">
        <v>1</v>
      </c>
      <c r="G112" s="86" t="s">
        <v>67</v>
      </c>
      <c r="H112" s="63" t="str">
        <f>IF(Tabell41013[[#All],[ID]]=0,"",INDEX(Tabell1[Webcert_beskrivning],MATCH(Tabell41013[ID],Tabell1[ID],0)))</f>
        <v xml:space="preserve">Om behandling i primärvård inte ger önskad effekt eller vid svårare former (hög grad av samsjuklighet och låg funktionsnivå) av PTSD , bör patienten remitteras till specialistpsykiatrin. </v>
      </c>
      <c r="I112" s="80" t="e">
        <f>INDEX(#REF!,MATCH(Tabell41013[ID],Tabell1[ID],0))</f>
        <v>#REF!</v>
      </c>
      <c r="J112" s="78" t="e">
        <f>INDEX(#REF!,MATCH(Tabell1[ID],Tabell41013[ID],0))</f>
        <v>#REF!</v>
      </c>
      <c r="K112" s="38" t="e">
        <f>INDEX(#REF!,MATCH(Tabell1[ID],Tabell41013[ID],0))</f>
        <v>#REF!</v>
      </c>
      <c r="L112" s="20" t="e">
        <f>IF(#REF!="","",INDEX(#REF!,MATCH(Tabell1[ID],Tabell41013[ID],0)))</f>
        <v>#REF!</v>
      </c>
      <c r="O112" s="26"/>
      <c r="P112" s="26"/>
      <c r="Q112" s="26"/>
      <c r="R112" s="26"/>
      <c r="S112" s="26"/>
      <c r="T112" s="26"/>
    </row>
    <row r="113" spans="1:20" ht="40.25" customHeight="1" x14ac:dyDescent="0.35">
      <c r="A113" s="53" t="s">
        <v>26</v>
      </c>
      <c r="B113" s="55" t="s">
        <v>27</v>
      </c>
      <c r="C113" s="50">
        <f>OBS_REK!A131</f>
        <v>123</v>
      </c>
      <c r="D113" s="50" t="str">
        <f>IF(Tabell41013[[#This Row],[ID]]="","",INDEX(Tabell1[Kategori (REK/OBS
FRL/REH)],MATCH(Tabell41013[[#This Row],[ID]],Tabell1[ID],0)))</f>
        <v>OBS</v>
      </c>
      <c r="E113" s="48">
        <v>2</v>
      </c>
      <c r="F113" s="86">
        <v>2</v>
      </c>
      <c r="G113" s="86" t="s">
        <v>67</v>
      </c>
      <c r="H113" s="63" t="str">
        <f>IF(Tabell41013[[#All],[ID]]=0,"",INDEX(Tabell1[Webcert_beskrivning],MATCH(Tabell41013[ID],Tabell1[ID],0)))</f>
        <v xml:space="preserve">Sorg är en normal känslomässig reaktion på en förlust av något slag, tex efter dödsfall, separation, förlust av arbete eller sjukdom. </v>
      </c>
      <c r="I113" s="80" t="e">
        <f>INDEX(#REF!,MATCH(Tabell41013[ID],Tabell1[ID],0))</f>
        <v>#REF!</v>
      </c>
      <c r="J113" s="78" t="e">
        <f>INDEX(#REF!,MATCH(Tabell1[ID],Tabell41013[ID],0))</f>
        <v>#REF!</v>
      </c>
      <c r="K113" s="38" t="e">
        <f>INDEX(#REF!,MATCH(Tabell1[ID],Tabell41013[ID],0))</f>
        <v>#REF!</v>
      </c>
      <c r="L113" s="20" t="e">
        <f>IF(#REF!="","",INDEX(#REF!,MATCH(Tabell1[ID],Tabell41013[ID],0)))</f>
        <v>#REF!</v>
      </c>
      <c r="O113" s="26"/>
      <c r="P113" s="26"/>
      <c r="Q113" s="26"/>
      <c r="R113" s="26"/>
      <c r="S113" s="26"/>
      <c r="T113" s="26"/>
    </row>
    <row r="114" spans="1:20" ht="40.25" customHeight="1" x14ac:dyDescent="0.35">
      <c r="A114" s="53" t="s">
        <v>26</v>
      </c>
      <c r="B114" s="55" t="s">
        <v>27</v>
      </c>
      <c r="C114" s="50">
        <f>OBS_REK!A132</f>
        <v>124</v>
      </c>
      <c r="D114" s="50" t="str">
        <f>IF(Tabell41013[[#This Row],[ID]]="","",INDEX(Tabell1[Kategori (REK/OBS
FRL/REH)],MATCH(Tabell41013[[#This Row],[ID]],Tabell1[ID],0)))</f>
        <v>OBS</v>
      </c>
      <c r="E114" s="48">
        <v>3</v>
      </c>
      <c r="F114" s="86">
        <v>3</v>
      </c>
      <c r="G114" s="86" t="s">
        <v>67</v>
      </c>
      <c r="H114" s="63" t="str">
        <f>IF(Tabell41013[[#All],[ID]]=0,"",INDEX(Tabell1[Webcert_beskrivning],MATCH(Tabell41013[ID],Tabell1[ID],0)))</f>
        <v xml:space="preserve">Ett bra omhändertagande underlättar återhämtningen. Symtomen är olika för olika personer och kan vara både psykologiska och fysiska. </v>
      </c>
      <c r="I114" s="80" t="e">
        <f>INDEX(#REF!,MATCH(Tabell41013[ID],Tabell1[ID],0))</f>
        <v>#REF!</v>
      </c>
      <c r="J114" s="78" t="e">
        <f>INDEX(#REF!,MATCH(Tabell1[ID],Tabell41013[ID],0))</f>
        <v>#REF!</v>
      </c>
      <c r="K114" s="38" t="e">
        <f>INDEX(#REF!,MATCH(Tabell1[ID],Tabell41013[ID],0))</f>
        <v>#REF!</v>
      </c>
      <c r="L114" s="20" t="e">
        <f>IF(#REF!="","",INDEX(#REF!,MATCH(Tabell1[ID],Tabell41013[ID],0)))</f>
        <v>#REF!</v>
      </c>
      <c r="O114" s="26"/>
      <c r="P114" s="26"/>
      <c r="Q114" s="26"/>
      <c r="R114" s="26"/>
      <c r="S114" s="26"/>
      <c r="T114" s="26"/>
    </row>
    <row r="115" spans="1:20" s="33" customFormat="1" ht="40.25" customHeight="1" x14ac:dyDescent="0.35">
      <c r="A115" s="53" t="s">
        <v>26</v>
      </c>
      <c r="B115" s="55" t="s">
        <v>27</v>
      </c>
      <c r="C115" s="50">
        <f>OBS_REK!A136</f>
        <v>128</v>
      </c>
      <c r="D115" s="50" t="str">
        <f>IF(Tabell41013[[#This Row],[ID]]="","",INDEX(Tabell1[Kategori (REK/OBS
FRL/REH)],MATCH(Tabell41013[[#This Row],[ID]],Tabell1[ID],0)))</f>
        <v>OBS</v>
      </c>
      <c r="E115" s="48">
        <v>4</v>
      </c>
      <c r="F115" s="86">
        <v>6</v>
      </c>
      <c r="G115" s="86" t="s">
        <v>67</v>
      </c>
      <c r="H115" s="63" t="str">
        <f>IF(Tabell41013[[#All],[ID]]=0,"",INDEX(Tabell1[Webcert_beskrivning],MATCH(Tabell41013[ID],Tabell1[ID],0)))</f>
        <v>Beroende på tillståndets svårighetsgrad kan den akuta fasen ta olika lång tid. Det är viktigt med regelbunden kontakt och uppföljning för bedömning om och när det är aktuellt att starta upp åtgärder för normalisering av livsföring och gradvis återgång i arbete.</v>
      </c>
      <c r="I115" s="80" t="e">
        <f>INDEX(#REF!,MATCH(Tabell41013[ID],Tabell1[ID],0))</f>
        <v>#REF!</v>
      </c>
      <c r="J115" s="80" t="e">
        <f>INDEX(#REF!,MATCH(Tabell1[ID],Tabell41013[ID],0))</f>
        <v>#REF!</v>
      </c>
      <c r="K115" s="41" t="e">
        <f>INDEX(#REF!,MATCH(Tabell1[ID],Tabell41013[ID],0))</f>
        <v>#REF!</v>
      </c>
      <c r="L115" s="33" t="e">
        <f>IF(#REF!="","",INDEX(#REF!,MATCH(Tabell1[ID],Tabell41013[ID],0)))</f>
        <v>#REF!</v>
      </c>
      <c r="O115" s="26"/>
      <c r="P115" s="26"/>
      <c r="Q115" s="26"/>
      <c r="R115" s="26"/>
      <c r="S115" s="26"/>
      <c r="T115" s="26"/>
    </row>
    <row r="116" spans="1:20" ht="40.25" customHeight="1" x14ac:dyDescent="0.35">
      <c r="A116" s="53" t="s">
        <v>26</v>
      </c>
      <c r="B116" s="55" t="s">
        <v>27</v>
      </c>
      <c r="C116" s="50">
        <f>OBS_REK!A143</f>
        <v>135</v>
      </c>
      <c r="D116" s="50" t="str">
        <f>IF(Tabell41013[[#This Row],[ID]]="","",INDEX(Tabell1[Kategori (REK/OBS
FRL/REH)],MATCH(Tabell41013[[#This Row],[ID]],Tabell1[ID],0)))</f>
        <v>REK</v>
      </c>
      <c r="E116" s="48">
        <v>5</v>
      </c>
      <c r="F116" s="86">
        <v>4</v>
      </c>
      <c r="G116" s="86" t="s">
        <v>67</v>
      </c>
      <c r="H116" s="63" t="str">
        <f>IF(Tabell41013[[#All],[ID]]=0,"",INDEX(Tabell1[Webcert_beskrivning],MATCH(Tabell41013[ID],Tabell1[ID],0)))</f>
        <v>Vid uttalat utmattningssyndrom där tidigare åtgärder inte givit någon förbättring bör patienten remitteras till multimodal rehabilitering.</v>
      </c>
      <c r="I116" s="80" t="e">
        <f>INDEX(#REF!,MATCH(Tabell41013[ID],Tabell1[ID],0))</f>
        <v>#REF!</v>
      </c>
      <c r="J116" s="78" t="e">
        <f>INDEX(#REF!,MATCH(Tabell1[ID],Tabell41013[ID],0))</f>
        <v>#REF!</v>
      </c>
      <c r="K116" s="38" t="e">
        <f>INDEX(#REF!,MATCH(Tabell1[ID],Tabell41013[ID],0))</f>
        <v>#REF!</v>
      </c>
      <c r="L116" s="20" t="e">
        <f>IF(#REF!="","",INDEX(#REF!,MATCH(Tabell1[ID],Tabell41013[ID],0)))</f>
        <v>#REF!</v>
      </c>
      <c r="O116" s="26"/>
      <c r="P116" s="26"/>
      <c r="Q116" s="26"/>
      <c r="R116" s="26"/>
      <c r="S116" s="26"/>
      <c r="T116" s="26"/>
    </row>
    <row r="117" spans="1:20" ht="40.25" customHeight="1" x14ac:dyDescent="0.35">
      <c r="A117" s="53" t="s">
        <v>26</v>
      </c>
      <c r="B117" s="55" t="s">
        <v>27</v>
      </c>
      <c r="C117" s="50">
        <f>OBS_REK!A133</f>
        <v>125</v>
      </c>
      <c r="D117" s="50" t="str">
        <f>IF(Tabell41013[[#This Row],[ID]]="","",INDEX(Tabell1[Kategori (REK/OBS
FRL/REH)],MATCH(Tabell41013[[#This Row],[ID]],Tabell1[ID],0)))</f>
        <v>OBS</v>
      </c>
      <c r="E117" s="48">
        <v>6</v>
      </c>
      <c r="F117" s="86">
        <v>5</v>
      </c>
      <c r="G117" s="86" t="s">
        <v>67</v>
      </c>
      <c r="H117" s="63" t="str">
        <f>IF(Tabell41013[[#All],[ID]]=0,"",INDEX(Tabell1[Webcert_beskrivning],MATCH(Tabell41013[ID],Tabell1[ID],0)))</f>
        <v>Beroende på symtomen och patientens behov, kan ibland en kortare psykoterapeutisk intervention vara indicerad.</v>
      </c>
      <c r="I117" s="80" t="e">
        <f>INDEX(#REF!,MATCH(Tabell41013[ID],Tabell1[ID],0))</f>
        <v>#REF!</v>
      </c>
      <c r="J117" s="78" t="e">
        <f>INDEX(#REF!,MATCH(Tabell1[ID],Tabell41013[ID],0))</f>
        <v>#REF!</v>
      </c>
      <c r="K117" s="38" t="e">
        <f>INDEX(#REF!,MATCH(Tabell1[ID],Tabell41013[ID],0))</f>
        <v>#REF!</v>
      </c>
      <c r="L117" s="20" t="e">
        <f>IF(#REF!="","",INDEX(#REF!,MATCH(Tabell1[ID],Tabell41013[ID],0)))</f>
        <v>#REF!</v>
      </c>
      <c r="O117" s="26"/>
      <c r="P117" s="26"/>
      <c r="Q117" s="26"/>
      <c r="R117" s="26"/>
      <c r="S117" s="26"/>
      <c r="T117" s="26"/>
    </row>
    <row r="118" spans="1:20" ht="40.25" customHeight="1" x14ac:dyDescent="0.35">
      <c r="A118" s="53" t="s">
        <v>26</v>
      </c>
      <c r="B118" s="55" t="s">
        <v>27</v>
      </c>
      <c r="C118" s="50">
        <f>OBS_REK!A134</f>
        <v>126</v>
      </c>
      <c r="D118" s="50" t="str">
        <f>IF(Tabell41013[[#This Row],[ID]]="","",INDEX(Tabell1[Kategori (REK/OBS
FRL/REH)],MATCH(Tabell41013[[#This Row],[ID]],Tabell1[ID],0)))</f>
        <v>REK</v>
      </c>
      <c r="E118" s="48">
        <v>1</v>
      </c>
      <c r="F118" s="86">
        <v>2</v>
      </c>
      <c r="G118" s="86" t="s">
        <v>67</v>
      </c>
      <c r="H118" s="63" t="str">
        <f>IF(Tabell41013[[#All],[ID]]=0,"",INDEX(Tabell1[Webcert_beskrivning],MATCH(Tabell41013[ID],Tabell1[ID],0)))</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c r="I118" s="80" t="e">
        <f>INDEX(#REF!,MATCH(Tabell41013[ID],Tabell1[ID],0))</f>
        <v>#REF!</v>
      </c>
      <c r="J118" s="78" t="e">
        <f>INDEX(#REF!,MATCH(Tabell1[ID],Tabell41013[ID],0))</f>
        <v>#REF!</v>
      </c>
      <c r="K118" s="38" t="e">
        <f>INDEX(#REF!,MATCH(Tabell1[ID],Tabell41013[ID],0))</f>
        <v>#REF!</v>
      </c>
      <c r="L118" s="20" t="e">
        <f>IF(#REF!="","",INDEX(#REF!,MATCH(Tabell1[ID],Tabell41013[ID],0)))</f>
        <v>#REF!</v>
      </c>
      <c r="O118" s="26"/>
      <c r="P118" s="26"/>
      <c r="Q118" s="26"/>
      <c r="R118" s="26"/>
      <c r="S118" s="26"/>
      <c r="T118" s="26"/>
    </row>
    <row r="119" spans="1:20" ht="40.25" customHeight="1" x14ac:dyDescent="0.35">
      <c r="A119" s="53" t="s">
        <v>26</v>
      </c>
      <c r="B119" s="55" t="s">
        <v>27</v>
      </c>
      <c r="C119" s="50">
        <f>OBS_REK!A140</f>
        <v>132</v>
      </c>
      <c r="D119" s="50" t="str">
        <f>IF(Tabell41013[[#This Row],[ID]]="","",INDEX(Tabell1[Kategori (REK/OBS
FRL/REH)],MATCH(Tabell41013[[#This Row],[ID]],Tabell1[ID],0)))</f>
        <v>OBS</v>
      </c>
      <c r="E119" s="48">
        <v>2</v>
      </c>
      <c r="F119" s="86">
        <v>1</v>
      </c>
      <c r="G119" s="86" t="s">
        <v>67</v>
      </c>
      <c r="H119" s="63" t="str">
        <f>IF(Tabell41013[[#All],[ID]]=0,"",INDEX(Tabell1[Webcert_beskrivning],MATCH(Tabell41013[ID],Tabell1[ID],0)))</f>
        <v>Det är bra att informera patienten om att det finns skriftlig information om tillståndet och hänvisa till relevanta webbsidor, till exempel 1177 Vårdguiden. Där finns också information till närstående.</v>
      </c>
      <c r="I119" s="80" t="e">
        <f>INDEX(#REF!,MATCH(Tabell41013[ID],Tabell1[ID],0))</f>
        <v>#REF!</v>
      </c>
      <c r="J119" s="78" t="e">
        <f>INDEX(#REF!,MATCH(Tabell1[ID],Tabell41013[ID],0))</f>
        <v>#REF!</v>
      </c>
      <c r="K119" s="38" t="e">
        <f>INDEX(#REF!,MATCH(Tabell1[ID],Tabell41013[ID],0))</f>
        <v>#REF!</v>
      </c>
      <c r="L119" s="20" t="e">
        <f>IF(#REF!="","",INDEX(#REF!,MATCH(Tabell1[ID],Tabell41013[ID],0)))</f>
        <v>#REF!</v>
      </c>
      <c r="O119" s="26"/>
      <c r="P119" s="26"/>
      <c r="Q119" s="26"/>
      <c r="R119" s="26"/>
      <c r="S119" s="26"/>
      <c r="T119" s="26"/>
    </row>
    <row r="120" spans="1:20" ht="40.25" customHeight="1" x14ac:dyDescent="0.35">
      <c r="A120" s="53" t="s">
        <v>26</v>
      </c>
      <c r="B120" s="55" t="s">
        <v>27</v>
      </c>
      <c r="C120" s="50">
        <f>OBS_REK!A149</f>
        <v>141</v>
      </c>
      <c r="D120" s="50" t="str">
        <f>IF(Tabell41013[[#This Row],[ID]]="","",INDEX(Tabell1[Kategori (REK/OBS
FRL/REH)],MATCH(Tabell41013[[#This Row],[ID]],Tabell1[ID],0)))</f>
        <v>REK</v>
      </c>
      <c r="E120" s="48">
        <v>3</v>
      </c>
      <c r="F120" s="86">
        <v>4</v>
      </c>
      <c r="G120" s="86" t="s">
        <v>67</v>
      </c>
      <c r="H120" s="63" t="str">
        <f>IF(Tabell41013[[#All],[ID]]=0,"",INDEX(Tabell1[Webcert_beskrivning],MATCH(Tabell41013[ID],Tabell1[ID],0)))</f>
        <v xml:space="preserve">Innehållet i en artrosskola följer Socialstyrelsens nationella riktlinjer vid grundbehandling av artros. </v>
      </c>
      <c r="I120" s="80" t="e">
        <f>INDEX(#REF!,MATCH(Tabell41013[ID],Tabell1[ID],0))</f>
        <v>#REF!</v>
      </c>
      <c r="J120" s="78" t="e">
        <f>INDEX(#REF!,MATCH(Tabell1[ID],Tabell41013[ID],0))</f>
        <v>#REF!</v>
      </c>
      <c r="K120" s="38" t="e">
        <f>INDEX(#REF!,MATCH(Tabell1[ID],Tabell41013[ID],0))</f>
        <v>#REF!</v>
      </c>
      <c r="L120" s="20" t="e">
        <f>IF(#REF!="","",INDEX(#REF!,MATCH(Tabell1[ID],Tabell41013[ID],0)))</f>
        <v>#REF!</v>
      </c>
      <c r="O120" s="26"/>
      <c r="P120" s="26"/>
      <c r="Q120" s="26"/>
      <c r="R120" s="26"/>
      <c r="S120" s="26"/>
      <c r="T120" s="26"/>
    </row>
    <row r="121" spans="1:20" ht="40.25" customHeight="1" x14ac:dyDescent="0.35">
      <c r="A121" s="53" t="s">
        <v>26</v>
      </c>
      <c r="B121" s="55" t="s">
        <v>27</v>
      </c>
      <c r="C121" s="50">
        <f>OBS_REK!A135</f>
        <v>127</v>
      </c>
      <c r="D121" s="50" t="str">
        <f>IF(Tabell41013[[#This Row],[ID]]="","",INDEX(Tabell1[Kategori (REK/OBS
FRL/REH)],MATCH(Tabell41013[[#This Row],[ID]],Tabell1[ID],0)))</f>
        <v>OBS</v>
      </c>
      <c r="E121" s="48">
        <v>4</v>
      </c>
      <c r="F121" s="86">
        <v>3</v>
      </c>
      <c r="G121" s="86" t="s">
        <v>67</v>
      </c>
      <c r="H121" s="63" t="str">
        <f>IF(Tabell41013[[#All],[ID]]=0,"",INDEX(Tabell1[Webcert_beskrivning],MATCH(Tabell41013[ID],Tabell1[ID],0)))</f>
        <v xml:space="preserve">Den vanligaste orsaken till utmattningssyndrom är en kombination av stressfaktorer på arbetet och privat samt brist på återhämtning. </v>
      </c>
      <c r="I121" s="80" t="e">
        <f>INDEX(#REF!,MATCH(Tabell41013[ID],Tabell1[ID],0))</f>
        <v>#REF!</v>
      </c>
      <c r="J121" s="78" t="e">
        <f>INDEX(#REF!,MATCH(Tabell1[ID],Tabell41013[ID],0))</f>
        <v>#REF!</v>
      </c>
      <c r="K121" s="38" t="e">
        <f>INDEX(#REF!,MATCH(Tabell1[ID],Tabell41013[ID],0))</f>
        <v>#REF!</v>
      </c>
      <c r="L121" s="20" t="e">
        <f>IF(#REF!="","",INDEX(#REF!,MATCH(Tabell1[ID],Tabell41013[ID],0)))</f>
        <v>#REF!</v>
      </c>
      <c r="O121" s="26"/>
      <c r="P121" s="26"/>
      <c r="Q121" s="26"/>
      <c r="R121" s="26"/>
      <c r="S121" s="26"/>
      <c r="T121" s="26"/>
    </row>
    <row r="122" spans="1:20" ht="40.25" customHeight="1" x14ac:dyDescent="0.35">
      <c r="A122" s="53" t="s">
        <v>28</v>
      </c>
      <c r="B122" s="55" t="s">
        <v>29</v>
      </c>
      <c r="C122" s="50">
        <f>OBS_REK!A130</f>
        <v>122</v>
      </c>
      <c r="D122" s="50" t="str">
        <f>IF(Tabell41013[[#This Row],[ID]]="","",INDEX(Tabell1[Kategori (REK/OBS
FRL/REH)],MATCH(Tabell41013[[#This Row],[ID]],Tabell1[ID],0)))</f>
        <v>REK</v>
      </c>
      <c r="E122" s="48">
        <v>1</v>
      </c>
      <c r="F122" s="86">
        <v>1</v>
      </c>
      <c r="G122" s="86" t="s">
        <v>67</v>
      </c>
      <c r="H122" s="63" t="str">
        <f>IF(Tabell41013[[#All],[ID]]=0,"",INDEX(Tabell1[Webcert_beskrivning],MATCH(Tabell41013[ID],Tabell1[ID],0)))</f>
        <v xml:space="preserve">Om behandling i primärvård inte ger önskad effekt eller vid svårare former (hög grad av samsjuklighet och låg funktionsnivå) av PTSD , bör patienten remitteras till specialistpsykiatrin. </v>
      </c>
      <c r="I122" s="80" t="e">
        <f>INDEX(#REF!,MATCH(Tabell41013[ID],Tabell1[ID],0))</f>
        <v>#REF!</v>
      </c>
      <c r="J122" s="78" t="e">
        <f>INDEX(#REF!,MATCH(Tabell1[ID],Tabell41013[ID],0))</f>
        <v>#REF!</v>
      </c>
      <c r="K122" s="38" t="e">
        <f>INDEX(#REF!,MATCH(Tabell1[ID],Tabell41013[ID],0))</f>
        <v>#REF!</v>
      </c>
      <c r="L122" s="20" t="e">
        <f>IF(#REF!="","",INDEX(#REF!,MATCH(Tabell1[ID],Tabell41013[ID],0)))</f>
        <v>#REF!</v>
      </c>
      <c r="O122" s="26"/>
      <c r="P122" s="26"/>
      <c r="Q122" s="26"/>
      <c r="R122" s="26"/>
      <c r="S122" s="26"/>
      <c r="T122" s="26"/>
    </row>
    <row r="123" spans="1:20" s="33" customFormat="1" ht="40.25" customHeight="1" x14ac:dyDescent="0.35">
      <c r="A123" s="53" t="s">
        <v>28</v>
      </c>
      <c r="B123" s="55" t="s">
        <v>29</v>
      </c>
      <c r="C123" s="50">
        <f>OBS_REK!A131</f>
        <v>123</v>
      </c>
      <c r="D123" s="50" t="str">
        <f>IF(Tabell41013[[#This Row],[ID]]="","",INDEX(Tabell1[Kategori (REK/OBS
FRL/REH)],MATCH(Tabell41013[[#This Row],[ID]],Tabell1[ID],0)))</f>
        <v>OBS</v>
      </c>
      <c r="E123" s="52">
        <v>2</v>
      </c>
      <c r="F123" s="86">
        <v>3</v>
      </c>
      <c r="G123" s="86" t="s">
        <v>67</v>
      </c>
      <c r="H123" s="66" t="str">
        <f>IF(Tabell41013[[#All],[ID]]=0,"",INDEX(Tabell1[Webcert_beskrivning],MATCH(Tabell41013[ID],Tabell1[ID],0)))</f>
        <v xml:space="preserve">Sorg är en normal känslomässig reaktion på en förlust av något slag, tex efter dödsfall, separation, förlust av arbete eller sjukdom. </v>
      </c>
      <c r="I123" s="80" t="e">
        <f>INDEX(#REF!,MATCH(Tabell41013[ID],Tabell1[ID],0))</f>
        <v>#REF!</v>
      </c>
      <c r="J123" s="80" t="e">
        <f>INDEX(#REF!,MATCH(Tabell1[ID],Tabell41013[ID],0))</f>
        <v>#REF!</v>
      </c>
      <c r="K123" s="41" t="e">
        <f>INDEX(#REF!,MATCH(Tabell1[ID],Tabell41013[ID],0))</f>
        <v>#REF!</v>
      </c>
      <c r="L123" s="33" t="e">
        <f>IF(#REF!="","",INDEX(#REF!,MATCH(Tabell1[ID],Tabell41013[ID],0)))</f>
        <v>#REF!</v>
      </c>
      <c r="O123" s="26"/>
      <c r="P123" s="26"/>
      <c r="Q123" s="26"/>
      <c r="R123" s="26"/>
      <c r="S123" s="26"/>
      <c r="T123" s="26"/>
    </row>
    <row r="124" spans="1:20" s="33" customFormat="1" ht="40.25" customHeight="1" x14ac:dyDescent="0.35">
      <c r="A124" s="53" t="s">
        <v>28</v>
      </c>
      <c r="B124" s="55" t="s">
        <v>29</v>
      </c>
      <c r="C124" s="50">
        <f>OBS_REK!A133</f>
        <v>125</v>
      </c>
      <c r="D124" s="50" t="str">
        <f>IF(Tabell41013[[#This Row],[ID]]="","",INDEX(Tabell1[Kategori (REK/OBS
FRL/REH)],MATCH(Tabell41013[[#This Row],[ID]],Tabell1[ID],0)))</f>
        <v>OBS</v>
      </c>
      <c r="E124" s="52">
        <v>3</v>
      </c>
      <c r="F124" s="86">
        <v>4</v>
      </c>
      <c r="G124" s="86" t="s">
        <v>67</v>
      </c>
      <c r="H124" s="66" t="str">
        <f>IF(Tabell41013[[#All],[ID]]=0,"",INDEX(Tabell1[Webcert_beskrivning],MATCH(Tabell41013[ID],Tabell1[ID],0)))</f>
        <v>Beroende på symtomen och patientens behov, kan ibland en kortare psykoterapeutisk intervention vara indicerad.</v>
      </c>
      <c r="I124" s="80" t="e">
        <f>INDEX(#REF!,MATCH(Tabell41013[ID],Tabell1[ID],0))</f>
        <v>#REF!</v>
      </c>
      <c r="J124" s="80" t="e">
        <f>INDEX(#REF!,MATCH(Tabell1[ID],Tabell41013[ID],0))</f>
        <v>#REF!</v>
      </c>
      <c r="K124" s="41" t="e">
        <f>INDEX(#REF!,MATCH(Tabell1[ID],Tabell41013[ID],0))</f>
        <v>#REF!</v>
      </c>
      <c r="L124" s="33" t="e">
        <f>IF(#REF!="","",INDEX(#REF!,MATCH(Tabell1[ID],Tabell41013[ID],0)))</f>
        <v>#REF!</v>
      </c>
      <c r="O124" s="26"/>
      <c r="P124" s="26"/>
      <c r="Q124" s="26"/>
      <c r="R124" s="26"/>
      <c r="S124" s="26"/>
      <c r="T124" s="26"/>
    </row>
    <row r="125" spans="1:20" s="33" customFormat="1" ht="40.25" customHeight="1" x14ac:dyDescent="0.35">
      <c r="A125" s="53" t="s">
        <v>28</v>
      </c>
      <c r="B125" s="55" t="s">
        <v>29</v>
      </c>
      <c r="C125" s="50">
        <f>OBS_REK!A137</f>
        <v>129</v>
      </c>
      <c r="D125" s="50" t="str">
        <f>IF(Tabell41013[[#This Row],[ID]]="","",INDEX(Tabell1[Kategori (REK/OBS
FRL/REH)],MATCH(Tabell41013[[#This Row],[ID]],Tabell1[ID],0)))</f>
        <v>OBS</v>
      </c>
      <c r="E125" s="52">
        <v>4</v>
      </c>
      <c r="F125" s="86">
        <v>6</v>
      </c>
      <c r="G125" s="86" t="s">
        <v>67</v>
      </c>
      <c r="H125" s="66" t="str">
        <f>IF(Tabell41013[[#All],[ID]]=0,"",INDEX(Tabell1[Webcert_beskrivning],MATCH(Tabell41013[ID],Tabell1[ID],0)))</f>
        <v xml:space="preserve">Rehabiliteringen vid utmattningssyndrom innefattar livsstilsförändring, stresshantering och gradvis återgång i normaliserad livsföring. </v>
      </c>
      <c r="I125" s="80" t="e">
        <f>INDEX(#REF!,MATCH(Tabell41013[ID],Tabell1[ID],0))</f>
        <v>#REF!</v>
      </c>
      <c r="J125" s="80" t="e">
        <f>INDEX(#REF!,MATCH(Tabell1[ID],Tabell41013[ID],0))</f>
        <v>#REF!</v>
      </c>
      <c r="K125" s="41" t="e">
        <f>INDEX(#REF!,MATCH(Tabell1[ID],Tabell41013[ID],0))</f>
        <v>#REF!</v>
      </c>
      <c r="L125" s="33" t="e">
        <f>IF(#REF!="","",INDEX(#REF!,MATCH(Tabell1[ID],Tabell41013[ID],0)))</f>
        <v>#REF!</v>
      </c>
      <c r="O125" s="26"/>
      <c r="P125" s="26"/>
      <c r="Q125" s="26"/>
      <c r="R125" s="26"/>
      <c r="S125" s="26"/>
      <c r="T125" s="26"/>
    </row>
    <row r="126" spans="1:20" s="33" customFormat="1" ht="40.25" customHeight="1" x14ac:dyDescent="0.35">
      <c r="A126" s="53" t="s">
        <v>28</v>
      </c>
      <c r="B126" s="55" t="s">
        <v>29</v>
      </c>
      <c r="C126" s="50">
        <f>OBS_REK!A141</f>
        <v>133</v>
      </c>
      <c r="D126" s="50" t="str">
        <f>IF(Tabell41013[[#This Row],[ID]]="","",INDEX(Tabell1[Kategori (REK/OBS
FRL/REH)],MATCH(Tabell41013[[#This Row],[ID]],Tabell1[ID],0)))</f>
        <v>REK</v>
      </c>
      <c r="E126" s="52">
        <v>5</v>
      </c>
      <c r="F126" s="86">
        <v>2</v>
      </c>
      <c r="G126" s="86" t="s">
        <v>67</v>
      </c>
      <c r="H126" s="66" t="str">
        <f>IF(Tabell41013[[#All],[ID]]=0,"",INDEX(Tabell1[Webcert_beskrivning],MATCH(Tabell41013[ID],Tabell1[ID],0)))</f>
        <v xml:space="preserve">Många patienter behöver hjälp att förändra sin livssituation och sina beteenden. Det finns både sömnskolor och olika typer av stresshanteringskurser. Ofta fungerar det bra med behandling i grupp, men ibland kan även individuellt stöd behövas. </v>
      </c>
      <c r="I126" s="80" t="e">
        <f>INDEX(#REF!,MATCH(Tabell41013[ID],Tabell1[ID],0))</f>
        <v>#REF!</v>
      </c>
      <c r="J126" s="80" t="e">
        <f>INDEX(#REF!,MATCH(Tabell1[ID],Tabell41013[ID],0))</f>
        <v>#REF!</v>
      </c>
      <c r="K126" s="41" t="e">
        <f>INDEX(#REF!,MATCH(Tabell1[ID],Tabell41013[ID],0))</f>
        <v>#REF!</v>
      </c>
      <c r="L126" s="33" t="e">
        <f>IF(#REF!="","",INDEX(#REF!,MATCH(Tabell1[ID],Tabell41013[ID],0)))</f>
        <v>#REF!</v>
      </c>
      <c r="O126" s="26"/>
      <c r="P126" s="26"/>
      <c r="Q126" s="26"/>
      <c r="R126" s="26"/>
      <c r="S126" s="26"/>
      <c r="T126" s="26"/>
    </row>
    <row r="127" spans="1:20" ht="40.25" customHeight="1" x14ac:dyDescent="0.35">
      <c r="A127" s="53" t="s">
        <v>28</v>
      </c>
      <c r="B127" s="55" t="s">
        <v>29</v>
      </c>
      <c r="C127" s="50">
        <f>OBS_REK!A142</f>
        <v>134</v>
      </c>
      <c r="D127" s="50" t="str">
        <f>IF(Tabell41013[[#This Row],[ID]]="","",INDEX(Tabell1[Kategori (REK/OBS
FRL/REH)],MATCH(Tabell41013[[#This Row],[ID]],Tabell1[ID],0)))</f>
        <v>REK</v>
      </c>
      <c r="E127" s="48">
        <v>6</v>
      </c>
      <c r="F127" s="86">
        <v>5</v>
      </c>
      <c r="G127" s="86" t="s">
        <v>67</v>
      </c>
      <c r="H127" s="63" t="str">
        <f>IF(Tabell41013[[#All],[ID]]=0,"",INDEX(Tabell1[Webcert_beskrivning],MATCH(Tabell41013[ID],Tabell1[ID],0)))</f>
        <v xml:space="preserve">Hos fysioterapeuten kan patienten få råd och instruktioner om olika avspänningstekniker för avslappning. </v>
      </c>
      <c r="I127" s="80" t="e">
        <f>INDEX(#REF!,MATCH(Tabell41013[ID],Tabell1[ID],0))</f>
        <v>#REF!</v>
      </c>
      <c r="J127" s="78" t="e">
        <f>INDEX(#REF!,MATCH(Tabell1[ID],Tabell41013[ID],0))</f>
        <v>#REF!</v>
      </c>
      <c r="K127" s="38" t="e">
        <f>INDEX(#REF!,MATCH(Tabell1[ID],Tabell41013[ID],0))</f>
        <v>#REF!</v>
      </c>
      <c r="L127" s="20" t="e">
        <f>IF(#REF!="","",INDEX(#REF!,MATCH(Tabell1[ID],Tabell41013[ID],0)))</f>
        <v>#REF!</v>
      </c>
      <c r="O127" s="26"/>
      <c r="P127" s="26"/>
      <c r="Q127" s="26"/>
      <c r="R127" s="26"/>
      <c r="S127" s="26"/>
      <c r="T127" s="26"/>
    </row>
    <row r="128" spans="1:20" ht="40.25" customHeight="1" x14ac:dyDescent="0.35">
      <c r="A128" s="53" t="s">
        <v>28</v>
      </c>
      <c r="B128" s="55" t="s">
        <v>29</v>
      </c>
      <c r="C128" s="50">
        <f>OBS_REK!A134</f>
        <v>126</v>
      </c>
      <c r="D128" s="50" t="str">
        <f>IF(Tabell41013[[#This Row],[ID]]="","",INDEX(Tabell1[Kategori (REK/OBS
FRL/REH)],MATCH(Tabell41013[[#This Row],[ID]],Tabell1[ID],0)))</f>
        <v>REK</v>
      </c>
      <c r="E128" s="48">
        <v>1</v>
      </c>
      <c r="F128" s="86">
        <v>1</v>
      </c>
      <c r="G128" s="86" t="s">
        <v>67</v>
      </c>
      <c r="H128" s="63" t="str">
        <f>IF(Tabell41013[[#All],[ID]]=0,"",INDEX(Tabell1[Webcert_beskrivning],MATCH(Tabell41013[ID],Tabell1[ID],0)))</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c r="I128" s="80" t="e">
        <f>INDEX(#REF!,MATCH(Tabell41013[ID],Tabell1[ID],0))</f>
        <v>#REF!</v>
      </c>
      <c r="J128" s="78" t="e">
        <f>INDEX(#REF!,MATCH(Tabell1[ID],Tabell41013[ID],0))</f>
        <v>#REF!</v>
      </c>
      <c r="K128" s="38" t="e">
        <f>INDEX(#REF!,MATCH(Tabell1[ID],Tabell41013[ID],0))</f>
        <v>#REF!</v>
      </c>
      <c r="L128" s="20" t="e">
        <f>IF(#REF!="","",INDEX(#REF!,MATCH(Tabell1[ID],Tabell41013[ID],0)))</f>
        <v>#REF!</v>
      </c>
      <c r="O128" s="26"/>
      <c r="P128" s="26"/>
      <c r="Q128" s="26"/>
      <c r="R128" s="26"/>
      <c r="S128" s="26"/>
      <c r="T128" s="26"/>
    </row>
    <row r="129" spans="1:20" ht="40.25" customHeight="1" x14ac:dyDescent="0.35">
      <c r="A129" s="53" t="s">
        <v>28</v>
      </c>
      <c r="B129" s="55" t="s">
        <v>29</v>
      </c>
      <c r="C129" s="50">
        <f>OBS_REK!A150</f>
        <v>142</v>
      </c>
      <c r="D129" s="50" t="str">
        <f>IF(Tabell41013[[#This Row],[ID]]="","",INDEX(Tabell1[Kategori (REK/OBS
FRL/REH)],MATCH(Tabell41013[[#This Row],[ID]],Tabell1[ID],0)))</f>
        <v>REK</v>
      </c>
      <c r="E129" s="48">
        <v>2</v>
      </c>
      <c r="F129" s="86">
        <v>3</v>
      </c>
      <c r="G129" s="86" t="s">
        <v>67</v>
      </c>
      <c r="H129" s="63" t="str">
        <f>IF(Tabell41013[[#All],[ID]]=0,"",INDEX(Tabell1[Webcert_beskrivning],MATCH(Tabell41013[ID],Tabell1[ID],0)))</f>
        <v>Överviktiga patienter hänvisas till dietist för kostrådgivning. För bästa resultat bör viktreducering initieras så tidigt som möjligt. Det krävs kontinuitet och motivation för bestående resultat, och uppföljande samtal kan bidra.</v>
      </c>
      <c r="I129" s="80" t="e">
        <f>INDEX(#REF!,MATCH(Tabell41013[ID],Tabell1[ID],0))</f>
        <v>#REF!</v>
      </c>
      <c r="J129" s="78" t="e">
        <f>INDEX(#REF!,MATCH(Tabell1[ID],Tabell41013[ID],0))</f>
        <v>#REF!</v>
      </c>
      <c r="K129" s="38" t="e">
        <f>INDEX(#REF!,MATCH(Tabell1[ID],Tabell41013[ID],0))</f>
        <v>#REF!</v>
      </c>
      <c r="L129" s="20" t="e">
        <f>IF(#REF!="","",INDEX(#REF!,MATCH(Tabell1[ID],Tabell41013[ID],0)))</f>
        <v>#REF!</v>
      </c>
      <c r="O129" s="26"/>
      <c r="P129" s="26"/>
      <c r="Q129" s="26"/>
      <c r="R129" s="26"/>
      <c r="S129" s="26"/>
      <c r="T129" s="26"/>
    </row>
    <row r="130" spans="1:20" ht="40.25" customHeight="1" x14ac:dyDescent="0.35">
      <c r="A130" s="53" t="s">
        <v>28</v>
      </c>
      <c r="B130" s="55" t="s">
        <v>29</v>
      </c>
      <c r="C130" s="50">
        <f>OBS_REK!A151</f>
        <v>143</v>
      </c>
      <c r="D130" s="50" t="str">
        <f>IF(Tabell41013[[#This Row],[ID]]="","",INDEX(Tabell1[Kategori (REK/OBS
FRL/REH)],MATCH(Tabell41013[[#This Row],[ID]],Tabell1[ID],0)))</f>
        <v>REK</v>
      </c>
      <c r="E130" s="48">
        <v>3</v>
      </c>
      <c r="F130" s="86">
        <v>4</v>
      </c>
      <c r="G130" s="86" t="s">
        <v>67</v>
      </c>
      <c r="H130" s="63" t="str">
        <f>IF(Tabell41013[[#All],[ID]]=0,"",INDEX(Tabell1[Webcert_beskrivning],MATCH(Tabell41013[ID],Tabell1[ID],0)))</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c r="I130" s="80" t="e">
        <f>INDEX(#REF!,MATCH(Tabell41013[ID],Tabell1[ID],0))</f>
        <v>#REF!</v>
      </c>
      <c r="J130" s="78" t="e">
        <f>INDEX(#REF!,MATCH(Tabell1[ID],Tabell41013[ID],0))</f>
        <v>#REF!</v>
      </c>
      <c r="K130" s="38" t="e">
        <f>INDEX(#REF!,MATCH(Tabell1[ID],Tabell41013[ID],0))</f>
        <v>#REF!</v>
      </c>
      <c r="L130" s="20" t="e">
        <f>IF(#REF!="","",INDEX(#REF!,MATCH(Tabell1[ID],Tabell41013[ID],0)))</f>
        <v>#REF!</v>
      </c>
      <c r="O130" s="26"/>
      <c r="P130" s="26"/>
      <c r="Q130" s="26"/>
      <c r="R130" s="26"/>
      <c r="S130" s="26"/>
      <c r="T130" s="26"/>
    </row>
    <row r="131" spans="1:20" ht="40.25" customHeight="1" x14ac:dyDescent="0.35">
      <c r="A131" s="53" t="s">
        <v>28</v>
      </c>
      <c r="B131" s="55" t="s">
        <v>29</v>
      </c>
      <c r="C131" s="50">
        <f>OBS_REK!A140</f>
        <v>132</v>
      </c>
      <c r="D131" s="50" t="str">
        <f>IF(Tabell41013[[#This Row],[ID]]="","",INDEX(Tabell1[Kategori (REK/OBS
FRL/REH)],MATCH(Tabell41013[[#This Row],[ID]],Tabell1[ID],0)))</f>
        <v>OBS</v>
      </c>
      <c r="E131" s="48">
        <v>4</v>
      </c>
      <c r="F131" s="86">
        <v>2</v>
      </c>
      <c r="G131" s="86" t="s">
        <v>67</v>
      </c>
      <c r="H131" s="63" t="str">
        <f>IF(Tabell41013[[#All],[ID]]=0,"",INDEX(Tabell1[Webcert_beskrivning],MATCH(Tabell41013[ID],Tabell1[ID],0)))</f>
        <v>Det är bra att informera patienten om att det finns skriftlig information om tillståndet och hänvisa till relevanta webbsidor, till exempel 1177 Vårdguiden. Där finns också information till närstående.</v>
      </c>
      <c r="I131" s="80" t="e">
        <f>INDEX(#REF!,MATCH(Tabell41013[ID],Tabell1[ID],0))</f>
        <v>#REF!</v>
      </c>
      <c r="J131" s="78" t="e">
        <f>INDEX(#REF!,MATCH(Tabell1[ID],Tabell41013[ID],0))</f>
        <v>#REF!</v>
      </c>
      <c r="K131" s="38" t="e">
        <f>INDEX(#REF!,MATCH(Tabell1[ID],Tabell41013[ID],0))</f>
        <v>#REF!</v>
      </c>
      <c r="L131" s="20" t="e">
        <f>IF(#REF!="","",INDEX(#REF!,MATCH(Tabell1[ID],Tabell41013[ID],0)))</f>
        <v>#REF!</v>
      </c>
      <c r="O131" s="26"/>
      <c r="P131" s="26"/>
      <c r="Q131" s="26"/>
      <c r="R131" s="26"/>
      <c r="S131" s="26"/>
      <c r="T131" s="26"/>
    </row>
    <row r="132" spans="1:20" ht="40.25" customHeight="1" x14ac:dyDescent="0.35">
      <c r="A132" s="53" t="s">
        <v>30</v>
      </c>
      <c r="B132" s="55" t="s">
        <v>31</v>
      </c>
      <c r="C132" s="59">
        <f>OBS_REK!A130</f>
        <v>122</v>
      </c>
      <c r="D132" s="50" t="str">
        <f>IF(Tabell41013[[#This Row],[ID]]="","",INDEX(Tabell1[Kategori (REK/OBS
FRL/REH)],MATCH(Tabell41013[[#This Row],[ID]],Tabell1[ID],0)))</f>
        <v>REK</v>
      </c>
      <c r="E132" s="48">
        <v>1</v>
      </c>
      <c r="F132" s="86">
        <v>1</v>
      </c>
      <c r="G132" s="86" t="s">
        <v>67</v>
      </c>
      <c r="H132" s="63" t="str">
        <f>IF(Tabell41013[[#All],[ID]]=0,"",INDEX(Tabell1[Webcert_beskrivning],MATCH(Tabell41013[ID],Tabell1[ID],0)))</f>
        <v xml:space="preserve">Om behandling i primärvård inte ger önskad effekt eller vid svårare former (hög grad av samsjuklighet och låg funktionsnivå) av PTSD , bör patienten remitteras till specialistpsykiatrin. </v>
      </c>
      <c r="I132" s="80" t="e">
        <f>INDEX(#REF!,MATCH(Tabell41013[ID],Tabell1[ID],0))</f>
        <v>#REF!</v>
      </c>
      <c r="J132" s="78" t="e">
        <f>INDEX(#REF!,MATCH(Tabell1[ID],Tabell41013[ID],0))</f>
        <v>#REF!</v>
      </c>
      <c r="K132" s="38" t="e">
        <f>INDEX(#REF!,MATCH(Tabell1[ID],Tabell41013[ID],0))</f>
        <v>#REF!</v>
      </c>
      <c r="L132" s="20" t="e">
        <f>IF(#REF!="","",INDEX(#REF!,MATCH(Tabell1[ID],Tabell41013[ID],0)))</f>
        <v>#REF!</v>
      </c>
      <c r="O132" s="26"/>
      <c r="P132" s="26"/>
      <c r="Q132" s="26"/>
      <c r="R132" s="26"/>
      <c r="S132" s="26"/>
      <c r="T132" s="26"/>
    </row>
    <row r="133" spans="1:20" ht="40.25" customHeight="1" x14ac:dyDescent="0.35">
      <c r="A133" s="53" t="s">
        <v>30</v>
      </c>
      <c r="B133" s="55" t="s">
        <v>31</v>
      </c>
      <c r="C133" s="50">
        <f>OBS_REK!A139</f>
        <v>131</v>
      </c>
      <c r="D133" s="50" t="str">
        <f>IF(Tabell41013[[#This Row],[ID]]="","",INDEX(Tabell1[Kategori (REK/OBS
FRL/REH)],MATCH(Tabell41013[[#This Row],[ID]],Tabell1[ID],0)))</f>
        <v>OBS</v>
      </c>
      <c r="E133" s="48">
        <v>2</v>
      </c>
      <c r="F133" s="86">
        <v>3</v>
      </c>
      <c r="G133" s="86" t="s">
        <v>67</v>
      </c>
      <c r="H133" s="63" t="str">
        <f>IF(Tabell41013[[#All],[ID]]=0,"",INDEX(Tabell1[Webcert_beskrivning],MATCH(Tabell41013[ID],Tabell1[ID],0)))</f>
        <v xml:space="preserve">Det är väl känt att det ofta är somatisk inriktning på mäns diagnoser och psykosomatisk inriktning på kvinnors diagnoser. </v>
      </c>
      <c r="I133" s="80" t="e">
        <f>INDEX(#REF!,MATCH(Tabell41013[ID],Tabell1[ID],0))</f>
        <v>#REF!</v>
      </c>
      <c r="J133" s="78" t="e">
        <f>INDEX(#REF!,MATCH(Tabell1[ID],Tabell41013[ID],0))</f>
        <v>#REF!</v>
      </c>
      <c r="K133" s="38" t="e">
        <f>INDEX(#REF!,MATCH(Tabell1[ID],Tabell41013[ID],0))</f>
        <v>#REF!</v>
      </c>
      <c r="L133" s="20" t="e">
        <f>IF(#REF!="","",INDEX(#REF!,MATCH(Tabell1[ID],Tabell41013[ID],0)))</f>
        <v>#REF!</v>
      </c>
      <c r="O133" s="26"/>
      <c r="P133" s="26"/>
      <c r="Q133" s="26"/>
      <c r="R133" s="26"/>
      <c r="S133" s="26"/>
      <c r="T133" s="26"/>
    </row>
    <row r="134" spans="1:20" ht="40.25" customHeight="1" x14ac:dyDescent="0.35">
      <c r="A134" s="53" t="s">
        <v>30</v>
      </c>
      <c r="B134" s="55" t="s">
        <v>31</v>
      </c>
      <c r="C134" s="50">
        <f>OBS_REK!A148</f>
        <v>140</v>
      </c>
      <c r="D134" s="50" t="str">
        <f>IF(Tabell41013[[#This Row],[ID]]="","",INDEX(Tabell1[Kategori (REK/OBS
FRL/REH)],MATCH(Tabell41013[[#This Row],[ID]],Tabell1[ID],0)))</f>
        <v>REK</v>
      </c>
      <c r="E134" s="48">
        <v>3</v>
      </c>
      <c r="F134" s="86">
        <v>2</v>
      </c>
      <c r="G134" s="86" t="s">
        <v>67</v>
      </c>
      <c r="H134" s="63" t="str">
        <f>IF(Tabell41013[[#All],[ID]]=0,"",INDEX(Tabell1[Webcert_beskrivning],MATCH(Tabell41013[ID],Tabell1[ID],0)))</f>
        <v xml:space="preserve">Bedömning för att utesluta andra muskulära besvär som orsak till smärta och/ eller inskränkt rörlighet. </v>
      </c>
      <c r="I134" s="80" t="e">
        <f>INDEX(#REF!,MATCH(Tabell41013[ID],Tabell1[ID],0))</f>
        <v>#REF!</v>
      </c>
      <c r="J134" s="78" t="e">
        <f>INDEX(#REF!,MATCH(Tabell1[ID],Tabell41013[ID],0))</f>
        <v>#REF!</v>
      </c>
      <c r="K134" s="38" t="e">
        <f>INDEX(#REF!,MATCH(Tabell1[ID],Tabell41013[ID],0))</f>
        <v>#REF!</v>
      </c>
      <c r="L134" s="20" t="e">
        <f>IF(#REF!="","",INDEX(#REF!,MATCH(Tabell1[ID],Tabell41013[ID],0)))</f>
        <v>#REF!</v>
      </c>
      <c r="O134" s="26"/>
      <c r="P134" s="26"/>
      <c r="Q134" s="26"/>
      <c r="R134" s="26"/>
      <c r="S134" s="26"/>
      <c r="T134" s="26"/>
    </row>
    <row r="135" spans="1:20" ht="40.25" customHeight="1" x14ac:dyDescent="0.35">
      <c r="A135" s="53" t="s">
        <v>30</v>
      </c>
      <c r="B135" s="55" t="s">
        <v>31</v>
      </c>
      <c r="C135" s="50">
        <f>OBS_REK!A137</f>
        <v>129</v>
      </c>
      <c r="D135" s="50" t="str">
        <f>IF(Tabell41013[[#This Row],[ID]]="","",INDEX(Tabell1[Kategori (REK/OBS
FRL/REH)],MATCH(Tabell41013[[#This Row],[ID]],Tabell1[ID],0)))</f>
        <v>OBS</v>
      </c>
      <c r="E135" s="48">
        <v>4</v>
      </c>
      <c r="F135" s="86">
        <v>5</v>
      </c>
      <c r="G135" s="86" t="s">
        <v>67</v>
      </c>
      <c r="H135" s="63" t="str">
        <f>IF(Tabell41013[[#All],[ID]]=0,"",INDEX(Tabell1[Webcert_beskrivning],MATCH(Tabell41013[ID],Tabell1[ID],0)))</f>
        <v xml:space="preserve">Rehabiliteringen vid utmattningssyndrom innefattar livsstilsförändring, stresshantering och gradvis återgång i normaliserad livsföring. </v>
      </c>
      <c r="I135" s="80" t="e">
        <f>INDEX(#REF!,MATCH(Tabell41013[ID],Tabell1[ID],0))</f>
        <v>#REF!</v>
      </c>
      <c r="J135" s="78" t="e">
        <f>INDEX(#REF!,MATCH(Tabell1[ID],Tabell41013[ID],0))</f>
        <v>#REF!</v>
      </c>
      <c r="K135" s="38" t="e">
        <f>INDEX(#REF!,MATCH(Tabell1[ID],Tabell41013[ID],0))</f>
        <v>#REF!</v>
      </c>
      <c r="L135" s="20" t="e">
        <f>IF(#REF!="","",INDEX(#REF!,MATCH(Tabell1[ID],Tabell41013[ID],0)))</f>
        <v>#REF!</v>
      </c>
      <c r="O135" s="26"/>
      <c r="P135" s="26"/>
      <c r="Q135" s="26"/>
      <c r="R135" s="26"/>
      <c r="S135" s="26"/>
      <c r="T135" s="26"/>
    </row>
    <row r="136" spans="1:20" ht="40.25" customHeight="1" x14ac:dyDescent="0.35">
      <c r="A136" s="53" t="s">
        <v>30</v>
      </c>
      <c r="B136" s="55" t="s">
        <v>31</v>
      </c>
      <c r="C136" s="50">
        <f>OBS_REK!A134</f>
        <v>126</v>
      </c>
      <c r="D136" s="50" t="str">
        <f>IF(Tabell41013[[#This Row],[ID]]="","",INDEX(Tabell1[Kategori (REK/OBS
FRL/REH)],MATCH(Tabell41013[[#This Row],[ID]],Tabell1[ID],0)))</f>
        <v>REK</v>
      </c>
      <c r="E136" s="48">
        <v>1</v>
      </c>
      <c r="F136" s="86">
        <v>4</v>
      </c>
      <c r="G136" s="86" t="s">
        <v>67</v>
      </c>
      <c r="H136" s="63" t="str">
        <f>IF(Tabell41013[[#All],[ID]]=0,"",INDEX(Tabell1[Webcert_beskrivning],MATCH(Tabell41013[ID],Tabell1[ID],0)))</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c r="I136" s="80" t="e">
        <f>INDEX(#REF!,MATCH(Tabell41013[ID],Tabell1[ID],0))</f>
        <v>#REF!</v>
      </c>
      <c r="J136" s="78" t="e">
        <f>INDEX(#REF!,MATCH(Tabell1[ID],Tabell41013[ID],0))</f>
        <v>#REF!</v>
      </c>
      <c r="K136" s="38" t="e">
        <f>INDEX(#REF!,MATCH(Tabell1[ID],Tabell41013[ID],0))</f>
        <v>#REF!</v>
      </c>
      <c r="L136" s="20" t="e">
        <f>IF(#REF!="","",INDEX(#REF!,MATCH(Tabell1[ID],Tabell41013[ID],0)))</f>
        <v>#REF!</v>
      </c>
      <c r="O136" s="26"/>
      <c r="P136" s="26"/>
      <c r="Q136" s="26"/>
      <c r="R136" s="26"/>
      <c r="S136" s="26"/>
      <c r="T136" s="26"/>
    </row>
    <row r="137" spans="1:20" ht="40.25" customHeight="1" x14ac:dyDescent="0.35">
      <c r="A137" s="53" t="s">
        <v>30</v>
      </c>
      <c r="B137" s="55" t="s">
        <v>31</v>
      </c>
      <c r="C137" s="50">
        <f>OBS_REK!A150</f>
        <v>142</v>
      </c>
      <c r="D137" s="50" t="str">
        <f>IF(Tabell41013[[#This Row],[ID]]="","",INDEX(Tabell1[Kategori (REK/OBS
FRL/REH)],MATCH(Tabell41013[[#This Row],[ID]],Tabell1[ID],0)))</f>
        <v>REK</v>
      </c>
      <c r="E137" s="48">
        <v>2</v>
      </c>
      <c r="F137" s="86">
        <v>2</v>
      </c>
      <c r="G137" s="86" t="s">
        <v>67</v>
      </c>
      <c r="H137" s="63" t="str">
        <f>IF(Tabell41013[[#All],[ID]]=0,"",INDEX(Tabell1[Webcert_beskrivning],MATCH(Tabell41013[ID],Tabell1[ID],0)))</f>
        <v>Överviktiga patienter hänvisas till dietist för kostrådgivning. För bästa resultat bör viktreducering initieras så tidigt som möjligt. Det krävs kontinuitet och motivation för bestående resultat, och uppföljande samtal kan bidra.</v>
      </c>
      <c r="I137" s="80" t="e">
        <f>INDEX(#REF!,MATCH(Tabell41013[ID],Tabell1[ID],0))</f>
        <v>#REF!</v>
      </c>
      <c r="J137" s="78" t="e">
        <f>INDEX(#REF!,MATCH(Tabell1[ID],Tabell41013[ID],0))</f>
        <v>#REF!</v>
      </c>
      <c r="K137" s="38" t="e">
        <f>INDEX(#REF!,MATCH(Tabell1[ID],Tabell41013[ID],0))</f>
        <v>#REF!</v>
      </c>
      <c r="L137" s="20" t="e">
        <f>IF(#REF!="","",INDEX(#REF!,MATCH(Tabell1[ID],Tabell41013[ID],0)))</f>
        <v>#REF!</v>
      </c>
      <c r="O137" s="26"/>
      <c r="P137" s="26"/>
      <c r="Q137" s="26"/>
      <c r="R137" s="26"/>
      <c r="S137" s="26"/>
      <c r="T137" s="26"/>
    </row>
    <row r="138" spans="1:20" ht="40.25" customHeight="1" x14ac:dyDescent="0.35">
      <c r="A138" s="53" t="s">
        <v>30</v>
      </c>
      <c r="B138" s="55" t="s">
        <v>31</v>
      </c>
      <c r="C138" s="50">
        <f>OBS_REK!A151</f>
        <v>143</v>
      </c>
      <c r="D138" s="50" t="str">
        <f>IF(Tabell41013[[#This Row],[ID]]="","",INDEX(Tabell1[Kategori (REK/OBS
FRL/REH)],MATCH(Tabell41013[[#This Row],[ID]],Tabell1[ID],0)))</f>
        <v>REK</v>
      </c>
      <c r="E138" s="48">
        <v>3</v>
      </c>
      <c r="F138" s="86">
        <v>3</v>
      </c>
      <c r="G138" s="86" t="s">
        <v>67</v>
      </c>
      <c r="H138" s="63" t="str">
        <f>IF(Tabell41013[[#All],[ID]]=0,"",INDEX(Tabell1[Webcert_beskrivning],MATCH(Tabell41013[ID],Tabell1[ID],0)))</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c r="I138" s="80" t="e">
        <f>INDEX(#REF!,MATCH(Tabell41013[ID],Tabell1[ID],0))</f>
        <v>#REF!</v>
      </c>
      <c r="J138" s="78" t="e">
        <f>INDEX(#REF!,MATCH(Tabell1[ID],Tabell41013[ID],0))</f>
        <v>#REF!</v>
      </c>
      <c r="K138" s="38" t="e">
        <f>INDEX(#REF!,MATCH(Tabell1[ID],Tabell41013[ID],0))</f>
        <v>#REF!</v>
      </c>
      <c r="L138" s="20" t="e">
        <f>IF(#REF!="","",INDEX(#REF!,MATCH(Tabell1[ID],Tabell41013[ID],0)))</f>
        <v>#REF!</v>
      </c>
      <c r="O138" s="26"/>
      <c r="P138" s="26"/>
      <c r="Q138" s="26"/>
      <c r="R138" s="26"/>
      <c r="S138" s="26"/>
      <c r="T138" s="26"/>
    </row>
    <row r="139" spans="1:20" ht="40.25" customHeight="1" x14ac:dyDescent="0.35">
      <c r="A139" s="53" t="s">
        <v>30</v>
      </c>
      <c r="B139" s="55" t="s">
        <v>31</v>
      </c>
      <c r="C139" s="50">
        <f>OBS_REK!A140</f>
        <v>132</v>
      </c>
      <c r="D139" s="50" t="str">
        <f>IF(Tabell41013[[#This Row],[ID]]="","",INDEX(Tabell1[Kategori (REK/OBS
FRL/REH)],MATCH(Tabell41013[[#This Row],[ID]],Tabell1[ID],0)))</f>
        <v>OBS</v>
      </c>
      <c r="E139" s="48">
        <v>4</v>
      </c>
      <c r="F139" s="86">
        <v>4</v>
      </c>
      <c r="G139" s="86" t="s">
        <v>67</v>
      </c>
      <c r="H139" s="63" t="str">
        <f>IF(Tabell41013[[#All],[ID]]=0,"",INDEX(Tabell1[Webcert_beskrivning],MATCH(Tabell41013[ID],Tabell1[ID],0)))</f>
        <v>Det är bra att informera patienten om att det finns skriftlig information om tillståndet och hänvisa till relevanta webbsidor, till exempel 1177 Vårdguiden. Där finns också information till närstående.</v>
      </c>
      <c r="I139" s="80" t="e">
        <f>INDEX(#REF!,MATCH(Tabell41013[ID],Tabell1[ID],0))</f>
        <v>#REF!</v>
      </c>
      <c r="J139" s="78" t="e">
        <f>INDEX(#REF!,MATCH(Tabell1[ID],Tabell41013[ID],0))</f>
        <v>#REF!</v>
      </c>
      <c r="K139" s="38" t="e">
        <f>INDEX(#REF!,MATCH(Tabell1[ID],Tabell41013[ID],0))</f>
        <v>#REF!</v>
      </c>
      <c r="L139" s="20" t="e">
        <f>IF(#REF!="","",INDEX(#REF!,MATCH(Tabell1[ID],Tabell41013[ID],0)))</f>
        <v>#REF!</v>
      </c>
      <c r="O139" s="26"/>
      <c r="P139" s="26"/>
      <c r="Q139" s="26"/>
      <c r="R139" s="26"/>
      <c r="S139" s="26"/>
      <c r="T139" s="26"/>
    </row>
    <row r="140" spans="1:20" ht="40.25" customHeight="1" x14ac:dyDescent="0.35">
      <c r="A140" s="53" t="s">
        <v>45</v>
      </c>
      <c r="B140" s="55" t="s">
        <v>51</v>
      </c>
      <c r="C140" s="50">
        <f>OBS_REK!A130</f>
        <v>122</v>
      </c>
      <c r="D140" s="50" t="str">
        <f>IF(Tabell41013[[#This Row],[ID]]="","",INDEX(Tabell1[Kategori (REK/OBS
FRL/REH)],MATCH(Tabell41013[[#This Row],[ID]],Tabell1[ID],0)))</f>
        <v>REK</v>
      </c>
      <c r="E140" s="48">
        <v>1</v>
      </c>
      <c r="F140" s="86">
        <v>1</v>
      </c>
      <c r="G140" s="86" t="s">
        <v>67</v>
      </c>
      <c r="H140" s="63" t="str">
        <f>IF(Tabell41013[[#All],[ID]]=0,"",INDEX(Tabell1[Webcert_beskrivning],MATCH(Tabell41013[ID],Tabell1[ID],0)))</f>
        <v xml:space="preserve">Om behandling i primärvård inte ger önskad effekt eller vid svårare former (hög grad av samsjuklighet och låg funktionsnivå) av PTSD , bör patienten remitteras till specialistpsykiatrin. </v>
      </c>
      <c r="I140" s="80" t="e">
        <f>INDEX(#REF!,MATCH(Tabell41013[ID],Tabell1[ID],0))</f>
        <v>#REF!</v>
      </c>
      <c r="J140" s="78" t="e">
        <f>INDEX(#REF!,MATCH(Tabell1[ID],Tabell41013[ID],0))</f>
        <v>#REF!</v>
      </c>
      <c r="K140" s="38" t="e">
        <f>INDEX(#REF!,MATCH(Tabell1[ID],Tabell41013[ID],0))</f>
        <v>#REF!</v>
      </c>
      <c r="L140" s="20" t="e">
        <f>IF(#REF!="","",INDEX(#REF!,MATCH(Tabell1[ID],Tabell41013[ID],0)))</f>
        <v>#REF!</v>
      </c>
      <c r="O140" s="26"/>
      <c r="P140" s="26"/>
      <c r="Q140" s="26"/>
      <c r="R140" s="26"/>
      <c r="S140" s="26"/>
      <c r="T140" s="26"/>
    </row>
    <row r="141" spans="1:20" ht="40.25" customHeight="1" x14ac:dyDescent="0.35">
      <c r="A141" s="53" t="s">
        <v>45</v>
      </c>
      <c r="B141" s="55" t="s">
        <v>51</v>
      </c>
      <c r="C141" s="50">
        <f>OBS_REK!A138</f>
        <v>130</v>
      </c>
      <c r="D141" s="50" t="str">
        <f>IF(Tabell41013[[#This Row],[ID]]="","",INDEX(Tabell1[Kategori (REK/OBS
FRL/REH)],MATCH(Tabell41013[[#This Row],[ID]],Tabell1[ID],0)))</f>
        <v>OBS</v>
      </c>
      <c r="E141" s="52">
        <v>2</v>
      </c>
      <c r="F141" s="86">
        <v>2</v>
      </c>
      <c r="G141" s="86" t="s">
        <v>67</v>
      </c>
      <c r="H141" s="63" t="str">
        <f>IF(Tabell41013[[#All],[ID]]=0,"",INDEX(Tabell1[Webcert_beskrivning],MATCH(Tabell41013[ID],Tabell1[ID],0)))</f>
        <v xml:space="preserve">Bedömning av arbetsförmågan bör alltid ske individuellt och utifrån individens unika förutsättningar och sysselsättning. </v>
      </c>
      <c r="I141" s="80" t="e">
        <f>INDEX(#REF!,MATCH(Tabell41013[ID],Tabell1[ID],0))</f>
        <v>#REF!</v>
      </c>
      <c r="J141" s="78" t="e">
        <f>INDEX(#REF!,MATCH(Tabell1[ID],Tabell41013[ID],0))</f>
        <v>#REF!</v>
      </c>
      <c r="K141" s="38" t="e">
        <f>INDEX(#REF!,MATCH(Tabell1[ID],Tabell41013[ID],0))</f>
        <v>#REF!</v>
      </c>
      <c r="L141" s="20" t="e">
        <f>IF(#REF!="","",INDEX(#REF!,MATCH(Tabell1[ID],Tabell41013[ID],0)))</f>
        <v>#REF!</v>
      </c>
      <c r="O141" s="26"/>
      <c r="P141" s="26"/>
      <c r="Q141" s="26"/>
      <c r="R141" s="26"/>
      <c r="S141" s="26"/>
      <c r="T141" s="26"/>
    </row>
    <row r="142" spans="1:20" s="31" customFormat="1" ht="40.25" customHeight="1" x14ac:dyDescent="0.35">
      <c r="A142" s="53" t="s">
        <v>45</v>
      </c>
      <c r="B142" s="55" t="s">
        <v>51</v>
      </c>
      <c r="C142" s="50">
        <f>OBS_REK!A148</f>
        <v>140</v>
      </c>
      <c r="D142" s="50" t="str">
        <f>IF(Tabell41013[[#This Row],[ID]]="","",INDEX(Tabell1[Kategori (REK/OBS
FRL/REH)],MATCH(Tabell41013[[#This Row],[ID]],Tabell1[ID],0)))</f>
        <v>REK</v>
      </c>
      <c r="E142" s="52">
        <v>3</v>
      </c>
      <c r="F142" s="86">
        <v>3</v>
      </c>
      <c r="G142" s="86" t="s">
        <v>67</v>
      </c>
      <c r="H142" s="63" t="str">
        <f>IF(Tabell41013[[#All],[ID]]=0,"",INDEX(Tabell1[Webcert_beskrivning],MATCH(Tabell41013[ID],Tabell1[ID],0)))</f>
        <v xml:space="preserve">Bedömning för att utesluta andra muskulära besvär som orsak till smärta och/ eller inskränkt rörlighet. </v>
      </c>
      <c r="I142" s="80" t="e">
        <f>INDEX(#REF!,MATCH(Tabell41013[ID],Tabell1[ID],0))</f>
        <v>#REF!</v>
      </c>
      <c r="J142" s="81" t="e">
        <f>INDEX(#REF!,MATCH(Tabell1[ID],Tabell41013[ID],0))</f>
        <v>#REF!</v>
      </c>
      <c r="K142" s="40" t="e">
        <f>INDEX(#REF!,MATCH(Tabell1[ID],Tabell41013[ID],0))</f>
        <v>#REF!</v>
      </c>
      <c r="L142" s="31" t="e">
        <f>IF(#REF!="","",INDEX(#REF!,MATCH(Tabell1[ID],Tabell41013[ID],0)))</f>
        <v>#REF!</v>
      </c>
      <c r="O142" s="26"/>
      <c r="P142" s="26"/>
      <c r="Q142" s="26"/>
      <c r="R142" s="26"/>
      <c r="S142" s="26"/>
      <c r="T142" s="26"/>
    </row>
    <row r="143" spans="1:20" s="31" customFormat="1" ht="40.25" customHeight="1" x14ac:dyDescent="0.35">
      <c r="A143" s="53" t="s">
        <v>45</v>
      </c>
      <c r="B143" s="55" t="s">
        <v>51</v>
      </c>
      <c r="C143" s="50">
        <f>OBS_REK!A134</f>
        <v>126</v>
      </c>
      <c r="D143" s="50" t="str">
        <f>IF(Tabell41013[[#This Row],[ID]]="","",INDEX(Tabell1[Kategori (REK/OBS
FRL/REH)],MATCH(Tabell41013[[#This Row],[ID]],Tabell1[ID],0)))</f>
        <v>REK</v>
      </c>
      <c r="E143" s="52">
        <v>1</v>
      </c>
      <c r="F143" s="86">
        <v>1</v>
      </c>
      <c r="G143" s="86" t="s">
        <v>67</v>
      </c>
      <c r="H143" s="63" t="str">
        <f>IF(Tabell41013[[#All],[ID]]=0,"",INDEX(Tabell1[Webcert_beskrivning],MATCH(Tabell41013[ID],Tabell1[ID],0)))</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c r="I143" s="80" t="e">
        <f>INDEX(#REF!,MATCH(Tabell41013[ID],Tabell1[ID],0))</f>
        <v>#REF!</v>
      </c>
      <c r="J143" s="81" t="e">
        <f>INDEX(#REF!,MATCH(Tabell1[ID],Tabell41013[ID],0))</f>
        <v>#REF!</v>
      </c>
      <c r="K143" s="40" t="e">
        <f>INDEX(#REF!,MATCH(Tabell1[ID],Tabell41013[ID],0))</f>
        <v>#REF!</v>
      </c>
      <c r="L143" s="31" t="e">
        <f>IF(#REF!="","",INDEX(#REF!,MATCH(Tabell1[ID],Tabell41013[ID],0)))</f>
        <v>#REF!</v>
      </c>
      <c r="O143" s="26"/>
      <c r="P143" s="26"/>
      <c r="Q143" s="26"/>
      <c r="R143" s="26"/>
      <c r="S143" s="26"/>
      <c r="T143" s="26"/>
    </row>
    <row r="144" spans="1:20" ht="40.25" customHeight="1" x14ac:dyDescent="0.35">
      <c r="A144" s="53" t="s">
        <v>45</v>
      </c>
      <c r="B144" s="55" t="s">
        <v>51</v>
      </c>
      <c r="C144" s="50">
        <f>OBS_REK!A150</f>
        <v>142</v>
      </c>
      <c r="D144" s="50" t="str">
        <f>IF(Tabell41013[[#This Row],[ID]]="","",INDEX(Tabell1[Kategori (REK/OBS
FRL/REH)],MATCH(Tabell41013[[#This Row],[ID]],Tabell1[ID],0)))</f>
        <v>REK</v>
      </c>
      <c r="E144" s="48">
        <v>2</v>
      </c>
      <c r="F144" s="86">
        <v>2</v>
      </c>
      <c r="G144" s="86" t="s">
        <v>67</v>
      </c>
      <c r="H144" s="63" t="str">
        <f>IF(Tabell41013[[#All],[ID]]=0,"",INDEX(Tabell1[Webcert_beskrivning],MATCH(Tabell41013[ID],Tabell1[ID],0)))</f>
        <v>Överviktiga patienter hänvisas till dietist för kostrådgivning. För bästa resultat bör viktreducering initieras så tidigt som möjligt. Det krävs kontinuitet och motivation för bestående resultat, och uppföljande samtal kan bidra.</v>
      </c>
      <c r="I144" s="80" t="e">
        <f>INDEX(#REF!,MATCH(Tabell41013[ID],Tabell1[ID],0))</f>
        <v>#REF!</v>
      </c>
      <c r="J144" s="78" t="e">
        <f>INDEX(#REF!,MATCH(Tabell1[ID],Tabell41013[ID],0))</f>
        <v>#REF!</v>
      </c>
      <c r="K144" s="38" t="e">
        <f>INDEX(#REF!,MATCH(Tabell1[ID],Tabell41013[ID],0))</f>
        <v>#REF!</v>
      </c>
      <c r="L144" s="20" t="e">
        <f>IF(#REF!="","",INDEX(#REF!,MATCH(Tabell1[ID],Tabell41013[ID],0)))</f>
        <v>#REF!</v>
      </c>
      <c r="O144" s="26"/>
      <c r="P144" s="26"/>
      <c r="Q144" s="26"/>
      <c r="R144" s="26"/>
      <c r="S144" s="26"/>
      <c r="T144" s="26"/>
    </row>
    <row r="145" spans="1:20" ht="40.25" customHeight="1" x14ac:dyDescent="0.35">
      <c r="A145" s="53" t="s">
        <v>45</v>
      </c>
      <c r="B145" s="55" t="s">
        <v>51</v>
      </c>
      <c r="C145" s="50">
        <f>OBS_REK!A151</f>
        <v>143</v>
      </c>
      <c r="D145" s="50" t="str">
        <f>IF(Tabell41013[[#This Row],[ID]]="","",INDEX(Tabell1[Kategori (REK/OBS
FRL/REH)],MATCH(Tabell41013[[#This Row],[ID]],Tabell1[ID],0)))</f>
        <v>REK</v>
      </c>
      <c r="E145" s="48">
        <v>3</v>
      </c>
      <c r="F145" s="86">
        <v>3</v>
      </c>
      <c r="G145" s="86" t="s">
        <v>67</v>
      </c>
      <c r="H145" s="63" t="str">
        <f>IF(Tabell41013[[#All],[ID]]=0,"",INDEX(Tabell1[Webcert_beskrivning],MATCH(Tabell41013[ID],Tabell1[ID],0)))</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c r="I145" s="80" t="e">
        <f>INDEX(#REF!,MATCH(Tabell41013[ID],Tabell1[ID],0))</f>
        <v>#REF!</v>
      </c>
      <c r="J145" s="78" t="e">
        <f>INDEX(#REF!,MATCH(Tabell1[ID],Tabell41013[ID],0))</f>
        <v>#REF!</v>
      </c>
      <c r="K145" s="38" t="e">
        <f>INDEX(#REF!,MATCH(Tabell1[ID],Tabell41013[ID],0))</f>
        <v>#REF!</v>
      </c>
      <c r="L145" s="20" t="e">
        <f>IF(#REF!="","",INDEX(#REF!,MATCH(Tabell1[ID],Tabell41013[ID],0)))</f>
        <v>#REF!</v>
      </c>
      <c r="O145" s="26"/>
      <c r="P145" s="26"/>
      <c r="Q145" s="26"/>
      <c r="R145" s="26"/>
      <c r="S145" s="26"/>
      <c r="T145" s="26"/>
    </row>
    <row r="146" spans="1:20" ht="40.25" customHeight="1" x14ac:dyDescent="0.35">
      <c r="A146" s="53" t="s">
        <v>56</v>
      </c>
      <c r="B146" s="55" t="s">
        <v>57</v>
      </c>
      <c r="C146" s="50">
        <f>OBS_REK!A122</f>
        <v>114</v>
      </c>
      <c r="D146" s="50" t="str">
        <f>IF(Tabell41013[[#This Row],[ID]]="","",INDEX(Tabell1[Kategori (REK/OBS
FRL/REH)],MATCH(Tabell41013[[#This Row],[ID]],Tabell1[ID],0)))</f>
        <v>OBS</v>
      </c>
      <c r="E146" s="48">
        <v>1</v>
      </c>
      <c r="F146" s="86">
        <v>4</v>
      </c>
      <c r="G146" s="86" t="s">
        <v>67</v>
      </c>
      <c r="H146" s="77" t="str">
        <f>IF(Tabell41013[[#All],[ID]]=0,"",INDEX(Tabell1[Webcert_beskrivning],MATCH(Tabell41013[ID],Tabell1[ID],0)))</f>
        <v xml:space="preserve">Akut stressreaktion är en övergående reaktion på en traumatisk händelse, hos en person som inte visar tecken på annan psykisk sjukdom. </v>
      </c>
      <c r="I146" s="80" t="e">
        <f>INDEX(#REF!,MATCH(Tabell41013[ID],Tabell1[ID],0))</f>
        <v>#REF!</v>
      </c>
      <c r="J146" s="78" t="e">
        <f>INDEX(#REF!,MATCH(Tabell1[ID],Tabell41013[ID],0))</f>
        <v>#REF!</v>
      </c>
      <c r="K146" s="38" t="e">
        <f>INDEX(#REF!,MATCH(Tabell1[ID],Tabell41013[ID],0))</f>
        <v>#REF!</v>
      </c>
      <c r="L146" s="20" t="e">
        <f>IF(#REF!="","",INDEX(#REF!,MATCH(Tabell1[ID],Tabell41013[ID],0)))</f>
        <v>#REF!</v>
      </c>
      <c r="O146" s="26"/>
      <c r="P146" s="26"/>
      <c r="Q146" s="26"/>
      <c r="R146" s="26"/>
      <c r="S146" s="26"/>
      <c r="T146" s="26"/>
    </row>
    <row r="147" spans="1:20" ht="40.25" customHeight="1" x14ac:dyDescent="0.35">
      <c r="A147" s="53" t="s">
        <v>56</v>
      </c>
      <c r="B147" s="55" t="s">
        <v>57</v>
      </c>
      <c r="C147" s="50">
        <f>OBS_REK!A123</f>
        <v>115</v>
      </c>
      <c r="D147" s="50" t="str">
        <f>IF(Tabell41013[[#This Row],[ID]]="","",INDEX(Tabell1[Kategori (REK/OBS
FRL/REH)],MATCH(Tabell41013[[#This Row],[ID]],Tabell1[ID],0)))</f>
        <v>OBS</v>
      </c>
      <c r="E147" s="48">
        <v>2</v>
      </c>
      <c r="F147" s="86">
        <v>3</v>
      </c>
      <c r="G147" s="86" t="s">
        <v>67</v>
      </c>
      <c r="H147" s="63" t="str">
        <f>IF(Tabell41013[[#All],[ID]]=0,"",INDEX(Tabell1[Webcert_beskrivning],MATCH(Tabell41013[ID],Tabell1[ID],0)))</f>
        <v>Att undvika sjukskrivning kan förhindra att stigmatisera det som utlöst reaktionen. Om det inte är möjligt att undvika sjukskrivning helt, välj om möjligt deltidssjukskrivning .</v>
      </c>
      <c r="I147" s="80" t="e">
        <f>INDEX(#REF!,MATCH(Tabell41013[ID],Tabell1[ID],0))</f>
        <v>#REF!</v>
      </c>
      <c r="J147" s="78" t="e">
        <f>INDEX(#REF!,MATCH(Tabell1[ID],Tabell41013[ID],0))</f>
        <v>#REF!</v>
      </c>
      <c r="K147" s="38" t="e">
        <f>INDEX(#REF!,MATCH(Tabell1[ID],Tabell41013[ID],0))</f>
        <v>#REF!</v>
      </c>
      <c r="L147" s="20" t="e">
        <f>IF(#REF!="","",INDEX(#REF!,MATCH(Tabell1[ID],Tabell41013[ID],0)))</f>
        <v>#REF!</v>
      </c>
      <c r="O147" s="26"/>
      <c r="P147" s="26"/>
      <c r="Q147" s="26"/>
      <c r="R147" s="26"/>
      <c r="S147" s="26"/>
      <c r="T147" s="26"/>
    </row>
    <row r="148" spans="1:20" ht="40.25" customHeight="1" x14ac:dyDescent="0.35">
      <c r="A148" s="53" t="s">
        <v>56</v>
      </c>
      <c r="B148" s="55" t="s">
        <v>57</v>
      </c>
      <c r="C148" s="50">
        <f>OBS_REK!A124</f>
        <v>116</v>
      </c>
      <c r="D148" s="50" t="str">
        <f>IF(Tabell41013[[#This Row],[ID]]="","",INDEX(Tabell1[Kategori (REK/OBS
FRL/REH)],MATCH(Tabell41013[[#This Row],[ID]],Tabell1[ID],0)))</f>
        <v>OBS</v>
      </c>
      <c r="E148" s="48">
        <v>3</v>
      </c>
      <c r="F148" s="86">
        <v>1</v>
      </c>
      <c r="G148" s="86" t="s">
        <v>67</v>
      </c>
      <c r="H148" s="63" t="str">
        <f>IF(Tabell41013[[#All],[ID]]=0,"",INDEX(Tabell1[Webcert_beskrivning],MATCH(Tabell41013[ID],Tabell1[ID],0)))</f>
        <v>Vid medelsvår/svår akut stressreaktion kan en kortare (6-10 ggr) psykoterapeutisk intervention vara indicerad.</v>
      </c>
      <c r="I148" s="80" t="e">
        <f>INDEX(#REF!,MATCH(Tabell41013[ID],Tabell1[ID],0))</f>
        <v>#REF!</v>
      </c>
      <c r="J148" s="78" t="e">
        <f>INDEX(#REF!,MATCH(Tabell1[ID],Tabell41013[ID],0))</f>
        <v>#REF!</v>
      </c>
      <c r="K148" s="38" t="e">
        <f>INDEX(#REF!,MATCH(Tabell1[ID],Tabell41013[ID],0))</f>
        <v>#REF!</v>
      </c>
      <c r="L148" s="20" t="e">
        <f>IF(#REF!="","",INDEX(#REF!,MATCH(Tabell1[ID],Tabell41013[ID],0)))</f>
        <v>#REF!</v>
      </c>
      <c r="O148" s="26"/>
      <c r="P148" s="26"/>
      <c r="Q148" s="26"/>
      <c r="R148" s="26"/>
      <c r="S148" s="26"/>
      <c r="T148" s="26"/>
    </row>
    <row r="149" spans="1:20" ht="40.25" customHeight="1" x14ac:dyDescent="0.35">
      <c r="A149" s="53" t="s">
        <v>56</v>
      </c>
      <c r="B149" s="55" t="s">
        <v>57</v>
      </c>
      <c r="C149" s="50">
        <f>OBS_REK!A125</f>
        <v>117</v>
      </c>
      <c r="D149" s="50" t="str">
        <f>IF(Tabell41013[[#This Row],[ID]]="","",INDEX(Tabell1[Kategori (REK/OBS
FRL/REH)],MATCH(Tabell41013[[#This Row],[ID]],Tabell1[ID],0)))</f>
        <v>OBS</v>
      </c>
      <c r="E149" s="48">
        <v>4</v>
      </c>
      <c r="F149" s="86">
        <v>5</v>
      </c>
      <c r="G149" s="86" t="s">
        <v>67</v>
      </c>
      <c r="H149" s="63" t="str">
        <f>IF(Tabell41013[[#All],[ID]]=0,"",INDEX(Tabell1[Webcert_beskrivning],MATCH(Tabell41013[ID],Tabell1[ID],0)))</f>
        <v xml:space="preserve">Oftast uppstår symtomen inom sex månader efter en skrämmande händelse, ibland längre tid, upp till årtionden efter traumat. </v>
      </c>
      <c r="I149" s="80" t="e">
        <f>INDEX(#REF!,MATCH(Tabell41013[ID],Tabell1[ID],0))</f>
        <v>#REF!</v>
      </c>
      <c r="J149" s="78" t="e">
        <f>INDEX(#REF!,MATCH(Tabell1[ID],Tabell41013[ID],0))</f>
        <v>#REF!</v>
      </c>
      <c r="K149" s="38" t="e">
        <f>INDEX(#REF!,MATCH(Tabell1[ID],Tabell41013[ID],0))</f>
        <v>#REF!</v>
      </c>
      <c r="L149" s="20" t="e">
        <f>IF(#REF!="","",INDEX(#REF!,MATCH(Tabell1[ID],Tabell41013[ID],0)))</f>
        <v>#REF!</v>
      </c>
      <c r="O149" s="26"/>
      <c r="P149" s="26"/>
      <c r="Q149" s="26"/>
      <c r="R149" s="26"/>
      <c r="S149" s="26"/>
      <c r="T149" s="26"/>
    </row>
    <row r="150" spans="1:20" ht="40.25" customHeight="1" x14ac:dyDescent="0.35">
      <c r="A150" s="53" t="s">
        <v>56</v>
      </c>
      <c r="B150" s="55" t="s">
        <v>57</v>
      </c>
      <c r="C150" s="50">
        <f>OBS_REK!A126</f>
        <v>118</v>
      </c>
      <c r="D150" s="50" t="str">
        <f>IF(Tabell41013[[#This Row],[ID]]="","",INDEX(Tabell1[Kategori (REK/OBS
FRL/REH)],MATCH(Tabell41013[[#This Row],[ID]],Tabell1[ID],0)))</f>
        <v>OBS</v>
      </c>
      <c r="E150" s="48">
        <v>5</v>
      </c>
      <c r="F150" s="86">
        <v>6</v>
      </c>
      <c r="G150" s="86" t="s">
        <v>67</v>
      </c>
      <c r="H150" s="63" t="str">
        <f>IF(Tabell41013[[#All],[ID]]=0,"",INDEX(Tabell1[Webcert_beskrivning],MATCH(Tabell41013[ID],Tabell1[ID],0)))</f>
        <v>PTSD kännetecknas i hög grad av samsjuklighet med framförallt depression, olika ångestsyndrom, alkohol-och tablettberoende och inte sällan fysiska besvär såsom huvudvärk, kronisk smärta, magbesvär och hjärtklappning.</v>
      </c>
      <c r="I150" s="80" t="e">
        <f>INDEX(#REF!,MATCH(Tabell41013[ID],Tabell1[ID],0))</f>
        <v>#REF!</v>
      </c>
      <c r="J150" s="78" t="e">
        <f>INDEX(#REF!,MATCH(Tabell1[ID],Tabell41013[ID],0))</f>
        <v>#REF!</v>
      </c>
      <c r="K150" s="38" t="e">
        <f>INDEX(#REF!,MATCH(Tabell1[ID],Tabell41013[ID],0))</f>
        <v>#REF!</v>
      </c>
      <c r="L150" s="20" t="e">
        <f>IF(#REF!="","",INDEX(#REF!,MATCH(Tabell1[ID],Tabell41013[ID],0)))</f>
        <v>#REF!</v>
      </c>
      <c r="O150" s="26"/>
      <c r="P150" s="26"/>
      <c r="Q150" s="26"/>
      <c r="R150" s="26"/>
      <c r="S150" s="26"/>
      <c r="T150" s="26"/>
    </row>
    <row r="151" spans="1:20" ht="40.25" customHeight="1" x14ac:dyDescent="0.35">
      <c r="A151" s="53" t="s">
        <v>56</v>
      </c>
      <c r="B151" s="55" t="s">
        <v>57</v>
      </c>
      <c r="C151" s="50">
        <f>OBS_REK!A127</f>
        <v>119</v>
      </c>
      <c r="D151" s="50" t="str">
        <f>IF(Tabell41013[[#This Row],[ID]]="","",INDEX(Tabell1[Kategori (REK/OBS
FRL/REH)],MATCH(Tabell41013[[#This Row],[ID]],Tabell1[ID],0)))</f>
        <v>OBS</v>
      </c>
      <c r="E151" s="48">
        <v>6</v>
      </c>
      <c r="F151" s="86">
        <v>2</v>
      </c>
      <c r="G151" s="86" t="s">
        <v>67</v>
      </c>
      <c r="H151" s="63" t="str">
        <f>IF(Tabell41013[[#All],[ID]]=0,"",INDEX(Tabell1[Webcert_beskrivning],MATCH(Tabell41013[ID],Tabell1[ID],0)))</f>
        <v xml:space="preserve">Vid lindrig eller inte fullt utvecklat PTSD kan det vara bra att undvika sjukskrivning helt, i alla fall om arbetet utgör ett socialt stöd. </v>
      </c>
      <c r="I151" s="80" t="e">
        <f>INDEX(#REF!,MATCH(Tabell41013[ID],Tabell1[ID],0))</f>
        <v>#REF!</v>
      </c>
      <c r="J151" s="78" t="e">
        <f>INDEX(#REF!,MATCH(Tabell1[ID],Tabell41013[ID],0))</f>
        <v>#REF!</v>
      </c>
      <c r="K151" s="38" t="e">
        <f>INDEX(#REF!,MATCH(Tabell1[ID],Tabell41013[ID],0))</f>
        <v>#REF!</v>
      </c>
      <c r="L151" s="20" t="e">
        <f>IF(#REF!="","",INDEX(#REF!,MATCH(Tabell1[ID],Tabell41013[ID],0)))</f>
        <v>#REF!</v>
      </c>
      <c r="O151" s="26"/>
      <c r="P151" s="26"/>
      <c r="Q151" s="26"/>
      <c r="R151" s="26"/>
      <c r="S151" s="26"/>
      <c r="T151" s="26"/>
    </row>
    <row r="152" spans="1:20" ht="40.25" customHeight="1" x14ac:dyDescent="0.35">
      <c r="A152" s="53" t="s">
        <v>56</v>
      </c>
      <c r="B152" s="55" t="s">
        <v>57</v>
      </c>
      <c r="C152" s="50">
        <f>OBS_REK!A92</f>
        <v>84</v>
      </c>
      <c r="D152" s="50" t="str">
        <f>IF(Tabell41013[[#This Row],[ID]]="","",INDEX(Tabell1[Kategori (REK/OBS
FRL/REH)],MATCH(Tabell41013[[#This Row],[ID]],Tabell1[ID],0)))</f>
        <v>OBS</v>
      </c>
      <c r="E152" s="48">
        <v>1</v>
      </c>
      <c r="F152" s="86">
        <v>1</v>
      </c>
      <c r="G152" s="86" t="s">
        <v>67</v>
      </c>
      <c r="H152" s="63" t="str">
        <f>IF(Tabell41013[[#All],[ID]]=0,"",INDEX(Tabell1[Webcert_beskrivning],MATCH(Tabell41013[ID],Tabell1[ID],0)))</f>
        <v>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v>
      </c>
      <c r="I152" s="80" t="e">
        <f>INDEX(#REF!,MATCH(Tabell41013[ID],Tabell1[ID],0))</f>
        <v>#REF!</v>
      </c>
      <c r="J152" s="78" t="e">
        <f>INDEX(#REF!,MATCH(Tabell1[ID],Tabell41013[ID],0))</f>
        <v>#REF!</v>
      </c>
      <c r="K152" s="38" t="e">
        <f>INDEX(#REF!,MATCH(Tabell1[ID],Tabell41013[ID],0))</f>
        <v>#REF!</v>
      </c>
      <c r="L152" s="20" t="e">
        <f>IF(#REF!="","",INDEX(#REF!,MATCH(Tabell1[ID],Tabell41013[ID],0)))</f>
        <v>#REF!</v>
      </c>
      <c r="O152" s="26"/>
      <c r="P152" s="26"/>
      <c r="Q152" s="26"/>
      <c r="R152" s="26"/>
      <c r="S152" s="26"/>
      <c r="T152" s="26"/>
    </row>
    <row r="153" spans="1:20" ht="40.25" customHeight="1" x14ac:dyDescent="0.35">
      <c r="A153" s="53" t="s">
        <v>56</v>
      </c>
      <c r="B153" s="55" t="s">
        <v>57</v>
      </c>
      <c r="C153" s="50">
        <f>OBS_REK!A116</f>
        <v>108</v>
      </c>
      <c r="D153" s="50" t="str">
        <f>IF(Tabell41013[[#This Row],[ID]]="","",INDEX(Tabell1[Kategori (REK/OBS
FRL/REH)],MATCH(Tabell41013[[#This Row],[ID]],Tabell1[ID],0)))</f>
        <v>OBS</v>
      </c>
      <c r="E153" s="48">
        <v>2</v>
      </c>
      <c r="F153" s="86">
        <v>2</v>
      </c>
      <c r="G153" s="86" t="s">
        <v>67</v>
      </c>
      <c r="H153" s="63" t="str">
        <f>IF(Tabell41013[[#All],[ID]]=0,"",INDEX(Tabell1[Webcert_beskrivning],MATCH(Tabell41013[ID],Tabell1[ID],0)))</f>
        <v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v>
      </c>
      <c r="I153" s="80" t="e">
        <f>INDEX(#REF!,MATCH(Tabell41013[ID],Tabell1[ID],0))</f>
        <v>#REF!</v>
      </c>
      <c r="J153" s="78" t="e">
        <f>INDEX(#REF!,MATCH(Tabell1[ID],Tabell41013[ID],0))</f>
        <v>#REF!</v>
      </c>
      <c r="K153" s="38" t="e">
        <f>INDEX(#REF!,MATCH(Tabell1[ID],Tabell41013[ID],0))</f>
        <v>#REF!</v>
      </c>
      <c r="L153" s="20" t="e">
        <f>IF(#REF!="","",INDEX(#REF!,MATCH(Tabell1[ID],Tabell41013[ID],0)))</f>
        <v>#REF!</v>
      </c>
      <c r="O153" s="26"/>
      <c r="P153" s="26"/>
      <c r="Q153" s="26"/>
      <c r="R153" s="26"/>
      <c r="S153" s="26"/>
      <c r="T153" s="26"/>
    </row>
    <row r="154" spans="1:20" ht="40.25" customHeight="1" x14ac:dyDescent="0.35">
      <c r="A154" s="53" t="s">
        <v>56</v>
      </c>
      <c r="B154" s="55" t="s">
        <v>57</v>
      </c>
      <c r="C154" s="50">
        <f>OBS_REK!A108</f>
        <v>100</v>
      </c>
      <c r="D154" s="50" t="str">
        <f>IF(Tabell41013[[#This Row],[ID]]="","",INDEX(Tabell1[Kategori (REK/OBS
FRL/REH)],MATCH(Tabell41013[[#This Row],[ID]],Tabell1[ID],0)))</f>
        <v>OBS</v>
      </c>
      <c r="E154" s="48">
        <v>3</v>
      </c>
      <c r="F154" s="86">
        <v>3</v>
      </c>
      <c r="G154" s="86" t="s">
        <v>67</v>
      </c>
      <c r="H154" s="63" t="str">
        <f>IF(Tabell41013[[#All],[ID]]=0,"",INDEX(Tabell1[Webcert_beskrivning],MATCH(Tabell41013[ID],Tabell1[ID],0)))</f>
        <v>Orsaken till fibromyalgi är oklar men symtomen förvärras av stress och fysisk belastning. På 1177 vårdguiden finns mycket bra information om åtgärder som kan förebygga försämring.</v>
      </c>
      <c r="I154" s="80" t="e">
        <f>INDEX(#REF!,MATCH(Tabell41013[ID],Tabell1[ID],0))</f>
        <v>#REF!</v>
      </c>
      <c r="J154" s="78" t="e">
        <f>INDEX(#REF!,MATCH(Tabell1[ID],Tabell41013[ID],0))</f>
        <v>#REF!</v>
      </c>
      <c r="K154" s="38" t="e">
        <f>INDEX(#REF!,MATCH(Tabell1[ID],Tabell41013[ID],0))</f>
        <v>#REF!</v>
      </c>
      <c r="L154" s="20" t="e">
        <f>IF(#REF!="","",INDEX(#REF!,MATCH(Tabell1[ID],Tabell41013[ID],0)))</f>
        <v>#REF!</v>
      </c>
      <c r="O154" s="26"/>
      <c r="P154" s="26"/>
      <c r="Q154" s="26"/>
      <c r="R154" s="26"/>
      <c r="S154" s="26"/>
      <c r="T154" s="26"/>
    </row>
    <row r="155" spans="1:20" ht="40.25" customHeight="1" x14ac:dyDescent="0.35">
      <c r="A155" s="53" t="s">
        <v>46</v>
      </c>
      <c r="B155" s="55" t="s">
        <v>58</v>
      </c>
      <c r="C155" s="50">
        <f>OBS_REK!A85</f>
        <v>77</v>
      </c>
      <c r="D155" s="50" t="str">
        <f>IF(Tabell41013[[#This Row],[ID]]="","",INDEX(Tabell1[Kategori (REK/OBS
FRL/REH)],MATCH(Tabell41013[[#This Row],[ID]],Tabell1[ID],0)))</f>
        <v>OBS</v>
      </c>
      <c r="E155" s="48">
        <v>1</v>
      </c>
      <c r="F155" s="86">
        <v>4</v>
      </c>
      <c r="G155" s="86" t="s">
        <v>67</v>
      </c>
      <c r="H155" s="63" t="str">
        <f>IF(Tabell41013[[#All],[ID]]=0,"",INDEX(Tabell1[Webcert_beskrivning],MATCH(Tabell41013[ID],Tabell1[ID],0)))</f>
        <v xml:space="preserve">Arbete och rörelser ovanför axelplanet är riskfaktorer för impingement. Dock kan tillståndet även bero på acromions anatomi som varierar individuellt. Patienter med impingement bör avrådas från alla rörelser som provocerar smärtan. </v>
      </c>
      <c r="I155" s="80" t="e">
        <f>INDEX(#REF!,MATCH(Tabell41013[ID],Tabell1[ID],0))</f>
        <v>#REF!</v>
      </c>
      <c r="J155" s="78" t="e">
        <f>INDEX(#REF!,MATCH(Tabell1[ID],Tabell41013[ID],0))</f>
        <v>#REF!</v>
      </c>
      <c r="K155" s="38" t="e">
        <f>INDEX(#REF!,MATCH(Tabell1[ID],Tabell41013[ID],0))</f>
        <v>#REF!</v>
      </c>
      <c r="L155" s="20" t="e">
        <f>IF(#REF!="","",INDEX(#REF!,MATCH(Tabell1[ID],Tabell41013[ID],0)))</f>
        <v>#REF!</v>
      </c>
      <c r="O155" s="26"/>
      <c r="P155" s="26"/>
      <c r="Q155" s="26"/>
      <c r="R155" s="26"/>
      <c r="S155" s="26"/>
      <c r="T155" s="26"/>
    </row>
    <row r="156" spans="1:20" ht="40.25" customHeight="1" x14ac:dyDescent="0.35">
      <c r="A156" s="53" t="s">
        <v>46</v>
      </c>
      <c r="B156" s="55" t="s">
        <v>58</v>
      </c>
      <c r="C156" s="50">
        <f>OBS_REK!A89</f>
        <v>81</v>
      </c>
      <c r="D156" s="50" t="str">
        <f>IF(Tabell41013[[#This Row],[ID]]="","",INDEX(Tabell1[Kategori (REK/OBS
FRL/REH)],MATCH(Tabell41013[[#This Row],[ID]],Tabell1[ID],0)))</f>
        <v>REK</v>
      </c>
      <c r="E156" s="48">
        <v>2</v>
      </c>
      <c r="F156" s="86">
        <v>5</v>
      </c>
      <c r="G156" s="86" t="s">
        <v>67</v>
      </c>
      <c r="H156" s="63" t="str">
        <f>IF(Tabell41013[[#All],[ID]]=0,"",INDEX(Tabell1[Webcert_beskrivning],MATCH(Tabell41013[ID],Tabell1[ID],0)))</f>
        <v>Om patienten inte förbättrats av kombinationsbehandling inom 3-4 månader bör patienten remitteras till specialist för bedömning om kirurgi.</v>
      </c>
      <c r="I156" s="80" t="e">
        <f>INDEX(#REF!,MATCH(Tabell41013[ID],Tabell1[ID],0))</f>
        <v>#REF!</v>
      </c>
      <c r="J156" s="78" t="e">
        <f>INDEX(#REF!,MATCH(Tabell1[ID],Tabell41013[ID],0))</f>
        <v>#REF!</v>
      </c>
      <c r="K156" s="38" t="e">
        <f>INDEX(#REF!,MATCH(Tabell1[ID],Tabell41013[ID],0))</f>
        <v>#REF!</v>
      </c>
      <c r="L156" s="20" t="e">
        <f>IF(#REF!="","",INDEX(#REF!,MATCH(Tabell1[ID],Tabell41013[ID],0)))</f>
        <v>#REF!</v>
      </c>
      <c r="O156" s="26"/>
      <c r="P156" s="26"/>
      <c r="Q156" s="26"/>
      <c r="R156" s="26"/>
      <c r="S156" s="26"/>
      <c r="T156" s="26"/>
    </row>
    <row r="157" spans="1:20" ht="40.25" customHeight="1" x14ac:dyDescent="0.35">
      <c r="A157" s="53" t="s">
        <v>46</v>
      </c>
      <c r="B157" s="55" t="s">
        <v>58</v>
      </c>
      <c r="C157" s="50">
        <f>OBS_REK!A86</f>
        <v>78</v>
      </c>
      <c r="D157" s="50" t="str">
        <f>IF(Tabell41013[[#This Row],[ID]]="","",INDEX(Tabell1[Kategori (REK/OBS
FRL/REH)],MATCH(Tabell41013[[#This Row],[ID]],Tabell1[ID],0)))</f>
        <v>OBS</v>
      </c>
      <c r="E157" s="48">
        <v>3</v>
      </c>
      <c r="F157" s="86">
        <v>6</v>
      </c>
      <c r="G157" s="86" t="s">
        <v>67</v>
      </c>
      <c r="H157" s="63" t="str">
        <f>IF(Tabell41013[[#All],[ID]]=0,"",INDEX(Tabell1[Webcert_beskrivning],MATCH(Tabell41013[ID],Tabell1[ID],0)))</f>
        <v xml:space="preserve">Försök att undvika sjukskrivning men – om så ändå krävs – välj deltidssjukskrivning, under förutsättning att arbetet inte innebär arbetsuppgifter ovan axelplanet eller är generellt fysiskt tungt. </v>
      </c>
      <c r="I157" s="80" t="e">
        <f>INDEX(#REF!,MATCH(Tabell41013[ID],Tabell1[ID],0))</f>
        <v>#REF!</v>
      </c>
      <c r="J157" s="78" t="e">
        <f>INDEX(#REF!,MATCH(Tabell1[ID],Tabell41013[ID],0))</f>
        <v>#REF!</v>
      </c>
      <c r="K157" s="38" t="e">
        <f>INDEX(#REF!,MATCH(Tabell1[ID],Tabell41013[ID],0))</f>
        <v>#REF!</v>
      </c>
      <c r="L157" s="20" t="e">
        <f>IF(#REF!="","",INDEX(#REF!,MATCH(Tabell1[ID],Tabell41013[ID],0)))</f>
        <v>#REF!</v>
      </c>
      <c r="O157" s="26"/>
      <c r="P157" s="26"/>
      <c r="Q157" s="26"/>
      <c r="R157" s="26"/>
      <c r="S157" s="26"/>
      <c r="T157" s="26"/>
    </row>
    <row r="158" spans="1:20" ht="40.25" customHeight="1" x14ac:dyDescent="0.35">
      <c r="A158" s="53" t="s">
        <v>46</v>
      </c>
      <c r="B158" s="55" t="s">
        <v>58</v>
      </c>
      <c r="C158" s="50">
        <f>OBS_REK!A18</f>
        <v>6</v>
      </c>
      <c r="D158" s="50" t="str">
        <f>IF(Tabell41013[[#This Row],[ID]]="","",INDEX(Tabell1[Kategori (REK/OBS
FRL/REH)],MATCH(Tabell41013[[#This Row],[ID]],Tabell1[ID],0)))</f>
        <v>OBS</v>
      </c>
      <c r="E158" s="48">
        <v>4</v>
      </c>
      <c r="F158" s="86">
        <v>1</v>
      </c>
      <c r="G158" s="86" t="s">
        <v>67</v>
      </c>
      <c r="H158" s="63" t="str">
        <f>IF(Tabell41013[[#All],[ID]]=0,"",INDEX(Tabell1[Webcert_beskrivning],MATCH(Tabell41013[ID],Tabell1[ID],0)))</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c r="I158" s="80" t="e">
        <f>INDEX(#REF!,MATCH(Tabell41013[ID],Tabell1[ID],0))</f>
        <v>#REF!</v>
      </c>
      <c r="J158" s="78" t="e">
        <f>INDEX(#REF!,MATCH(Tabell1[ID],Tabell41013[ID],0))</f>
        <v>#REF!</v>
      </c>
      <c r="K158" s="38" t="e">
        <f>INDEX(#REF!,MATCH(Tabell1[ID],Tabell41013[ID],0))</f>
        <v>#REF!</v>
      </c>
      <c r="L158" s="20" t="e">
        <f>IF(#REF!="","",INDEX(#REF!,MATCH(Tabell1[ID],Tabell41013[ID],0)))</f>
        <v>#REF!</v>
      </c>
      <c r="O158" s="26"/>
      <c r="P158" s="26"/>
      <c r="Q158" s="26"/>
      <c r="R158" s="26"/>
      <c r="S158" s="26"/>
      <c r="T158" s="26"/>
    </row>
    <row r="159" spans="1:20" ht="40.25" customHeight="1" x14ac:dyDescent="0.35">
      <c r="A159" s="53" t="s">
        <v>46</v>
      </c>
      <c r="B159" s="55" t="s">
        <v>58</v>
      </c>
      <c r="C159" s="50">
        <f>OBS_REK!A91</f>
        <v>83</v>
      </c>
      <c r="D159" s="50" t="str">
        <f>IF(Tabell41013[[#This Row],[ID]]="","",INDEX(Tabell1[Kategori (REK/OBS
FRL/REH)],MATCH(Tabell41013[[#This Row],[ID]],Tabell1[ID],0)))</f>
        <v>OBS</v>
      </c>
      <c r="E159" s="48">
        <v>5</v>
      </c>
      <c r="F159" s="86">
        <v>8</v>
      </c>
      <c r="G159" s="86" t="s">
        <v>67</v>
      </c>
      <c r="H159" s="63" t="str">
        <f>IF(Tabell41013[[#All],[ID]]=0,"",INDEX(Tabell1[Webcert_beskrivning],MATCH(Tabell41013[ID],Tabell1[ID],0)))</f>
        <v>De flesta som drabbas av epikondylalgi eller lateral epikondylit behöver inte sjukskrivas. Om sjukskrivning ändå behövs rekommenderas deltidssjukskrivning under en begränsad tidsperiod, eventuellt med epikondylitbandage och lämpliga hjälpmedel.</v>
      </c>
      <c r="I159" s="80" t="e">
        <f>INDEX(#REF!,MATCH(Tabell41013[ID],Tabell1[ID],0))</f>
        <v>#REF!</v>
      </c>
      <c r="J159" s="78" t="e">
        <f>INDEX(#REF!,MATCH(Tabell1[ID],Tabell41013[ID],0))</f>
        <v>#REF!</v>
      </c>
      <c r="K159" s="38" t="e">
        <f>INDEX(#REF!,MATCH(Tabell1[ID],Tabell41013[ID],0))</f>
        <v>#REF!</v>
      </c>
      <c r="L159" s="20" t="e">
        <f>IF(#REF!="","",INDEX(#REF!,MATCH(Tabell1[ID],Tabell41013[ID],0)))</f>
        <v>#REF!</v>
      </c>
      <c r="O159" s="26"/>
      <c r="P159" s="26"/>
      <c r="Q159" s="26"/>
      <c r="R159" s="26"/>
      <c r="S159" s="26"/>
      <c r="T159" s="26"/>
    </row>
    <row r="160" spans="1:20" ht="40.25" customHeight="1" x14ac:dyDescent="0.35">
      <c r="A160" s="53" t="s">
        <v>46</v>
      </c>
      <c r="B160" s="55" t="s">
        <v>58</v>
      </c>
      <c r="C160" s="50">
        <f>OBS_REK!A87</f>
        <v>79</v>
      </c>
      <c r="D160" s="50" t="str">
        <f>IF(Tabell41013[[#This Row],[ID]]="","",INDEX(Tabell1[Kategori (REK/OBS
FRL/REH)],MATCH(Tabell41013[[#This Row],[ID]],Tabell1[ID],0)))</f>
        <v>OBS</v>
      </c>
      <c r="E160" s="48">
        <v>6</v>
      </c>
      <c r="F160" s="86">
        <v>7</v>
      </c>
      <c r="G160" s="86" t="s">
        <v>67</v>
      </c>
      <c r="H160" s="63" t="str">
        <f>IF(Tabell41013[[#All],[ID]]=0,"",INDEX(Tabell1[Webcert_beskrivning],MATCH(Tabell41013[ID],Tabell1[ID],0)))</f>
        <v>I många fall blir patienterna bättre av konservativ behandling inom 2-3 månader. Eventuell kortisonbehandling skall alltid efterföljas av fysioterapi. Hos fysioterapeuten får patienten ett individuellt utprovat träningsprogram för att återställa balansen i axelmuskulaturen.</v>
      </c>
      <c r="I160" s="80" t="e">
        <f>INDEX(#REF!,MATCH(Tabell41013[ID],Tabell1[ID],0))</f>
        <v>#REF!</v>
      </c>
      <c r="J160" s="78" t="e">
        <f>INDEX(#REF!,MATCH(Tabell1[ID],Tabell41013[ID],0))</f>
        <v>#REF!</v>
      </c>
      <c r="K160" s="38" t="e">
        <f>INDEX(#REF!,MATCH(Tabell1[ID],Tabell41013[ID],0))</f>
        <v>#REF!</v>
      </c>
      <c r="L160" s="20" t="e">
        <f>IF(#REF!="","",INDEX(#REF!,MATCH(Tabell1[ID],Tabell41013[ID],0)))</f>
        <v>#REF!</v>
      </c>
      <c r="O160" s="26"/>
      <c r="P160" s="26"/>
      <c r="Q160" s="26"/>
      <c r="R160" s="26"/>
      <c r="S160" s="26"/>
      <c r="T160" s="26"/>
    </row>
    <row r="161" spans="1:20" ht="40.25" customHeight="1" x14ac:dyDescent="0.35">
      <c r="A161" s="53" t="s">
        <v>46</v>
      </c>
      <c r="B161" s="55" t="s">
        <v>58</v>
      </c>
      <c r="C161" s="50">
        <f>OBS_REK!A88</f>
        <v>80</v>
      </c>
      <c r="D161" s="50" t="str">
        <f>IF(Tabell41013[[#This Row],[ID]]="","",INDEX(Tabell1[Kategori (REK/OBS
FRL/REH)],MATCH(Tabell41013[[#This Row],[ID]],Tabell1[ID],0)))</f>
        <v>REK</v>
      </c>
      <c r="E161" s="48">
        <v>7</v>
      </c>
      <c r="F161" s="86">
        <v>3</v>
      </c>
      <c r="G161" s="86" t="s">
        <v>67</v>
      </c>
      <c r="H161" s="63" t="str">
        <f>IF(Tabell41013[[#All],[ID]]=0,"",INDEX(Tabell1[Webcert_beskrivning],MATCH(Tabell41013[ID],Tabell1[ID],0)))</f>
        <v xml:space="preserve">För att undvika rörelserädsla och hjälp med att återställa muskelbalansen runt axeln är det viktigt att patienten får  kontakt med en fysioterapeut. </v>
      </c>
      <c r="I161" s="80" t="e">
        <f>INDEX(#REF!,MATCH(Tabell41013[ID],Tabell1[ID],0))</f>
        <v>#REF!</v>
      </c>
      <c r="J161" s="78" t="e">
        <f>INDEX(#REF!,MATCH(Tabell1[ID],Tabell41013[ID],0))</f>
        <v>#REF!</v>
      </c>
      <c r="K161" s="38" t="e">
        <f>INDEX(#REF!,MATCH(Tabell1[ID],Tabell41013[ID],0))</f>
        <v>#REF!</v>
      </c>
      <c r="L161" s="20" t="e">
        <f>IF(#REF!="","",INDEX(#REF!,MATCH(Tabell1[ID],Tabell41013[ID],0)))</f>
        <v>#REF!</v>
      </c>
      <c r="O161" s="26"/>
      <c r="P161" s="26"/>
      <c r="Q161" s="26"/>
      <c r="R161" s="26"/>
      <c r="S161" s="26"/>
      <c r="T161" s="26"/>
    </row>
    <row r="162" spans="1:20" ht="40.25" customHeight="1" x14ac:dyDescent="0.35">
      <c r="A162" s="53" t="s">
        <v>46</v>
      </c>
      <c r="B162" s="55" t="s">
        <v>58</v>
      </c>
      <c r="C162" s="50">
        <f>OBS_REK!A90</f>
        <v>82</v>
      </c>
      <c r="D162" s="50" t="str">
        <f>IF(Tabell41013[[#This Row],[ID]]="","",INDEX(Tabell1[Kategori (REK/OBS
FRL/REH)],MATCH(Tabell41013[[#This Row],[ID]],Tabell1[ID],0)))</f>
        <v>OBS</v>
      </c>
      <c r="E162" s="48">
        <v>8</v>
      </c>
      <c r="F162" s="86">
        <v>3</v>
      </c>
      <c r="G162" s="86" t="s">
        <v>67</v>
      </c>
      <c r="H162" s="63" t="str">
        <f>IF(Tabell41013[[#All],[ID]]=0,"",INDEX(Tabell1[Webcert_beskrivning],MATCH(Tabell41013[ID],Tabell1[ID],0)))</f>
        <v xml:space="preserve">Vid epikondylalgi och epikondylit (tennisarmbåge och golfarmbåge) har patienten smärta vid handgrepp och handvridning. De arbets- eller fritidsaktiviteter, med ensidig eller upprepande belastning, som eventuellt har utlöst tillståndet bör diskuteras. </v>
      </c>
      <c r="I162" s="80" t="e">
        <f>INDEX(#REF!,MATCH(Tabell41013[ID],Tabell1[ID],0))</f>
        <v>#REF!</v>
      </c>
      <c r="J162" s="78" t="e">
        <f>INDEX(#REF!,MATCH(Tabell1[ID],Tabell41013[ID],0))</f>
        <v>#REF!</v>
      </c>
      <c r="K162" s="38" t="e">
        <f>INDEX(#REF!,MATCH(Tabell1[ID],Tabell41013[ID],0))</f>
        <v>#REF!</v>
      </c>
      <c r="L162" s="20" t="e">
        <f>IF(#REF!="","",INDEX(#REF!,MATCH(Tabell1[ID],Tabell41013[ID],0)))</f>
        <v>#REF!</v>
      </c>
      <c r="O162" s="26"/>
      <c r="P162" s="26"/>
      <c r="Q162" s="26"/>
      <c r="R162" s="26"/>
      <c r="S162" s="26"/>
      <c r="T162" s="26"/>
    </row>
    <row r="163" spans="1:20" ht="40.25" customHeight="1" x14ac:dyDescent="0.35">
      <c r="A163" s="53" t="s">
        <v>46</v>
      </c>
      <c r="B163" s="55" t="s">
        <v>58</v>
      </c>
      <c r="C163" s="50">
        <f>OBS_REK!A92</f>
        <v>84</v>
      </c>
      <c r="D163" s="50" t="str">
        <f>IF(Tabell41013[[#This Row],[ID]]="","",INDEX(Tabell1[Kategori (REK/OBS
FRL/REH)],MATCH(Tabell41013[[#This Row],[ID]],Tabell1[ID],0)))</f>
        <v>OBS</v>
      </c>
      <c r="E163" s="48">
        <v>1</v>
      </c>
      <c r="F163" s="86">
        <v>1</v>
      </c>
      <c r="G163" s="86" t="s">
        <v>67</v>
      </c>
      <c r="H163" s="63" t="str">
        <f>IF(Tabell41013[[#All],[ID]]=0,"",INDEX(Tabell1[Webcert_beskrivning],MATCH(Tabell41013[ID],Tabell1[ID],0)))</f>
        <v>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v>
      </c>
      <c r="I163" s="80" t="e">
        <f>INDEX(#REF!,MATCH(Tabell41013[ID],Tabell1[ID],0))</f>
        <v>#REF!</v>
      </c>
      <c r="J163" s="78" t="e">
        <f>INDEX(#REF!,MATCH(Tabell1[ID],Tabell41013[ID],0))</f>
        <v>#REF!</v>
      </c>
      <c r="K163" s="38" t="e">
        <f>INDEX(#REF!,MATCH(Tabell1[ID],Tabell41013[ID],0))</f>
        <v>#REF!</v>
      </c>
      <c r="L163" s="20" t="e">
        <f>IF(#REF!="","",INDEX(#REF!,MATCH(Tabell1[ID],Tabell41013[ID],0)))</f>
        <v>#REF!</v>
      </c>
      <c r="O163" s="26"/>
      <c r="P163" s="26"/>
      <c r="Q163" s="26"/>
      <c r="R163" s="26"/>
      <c r="S163" s="26"/>
      <c r="T163" s="26"/>
    </row>
    <row r="164" spans="1:20" ht="40.25" customHeight="1" x14ac:dyDescent="0.35">
      <c r="A164" s="53" t="s">
        <v>46</v>
      </c>
      <c r="B164" s="55" t="s">
        <v>58</v>
      </c>
      <c r="C164" s="50">
        <f>OBS_REK!A94</f>
        <v>86</v>
      </c>
      <c r="D164" s="50" t="str">
        <f>IF(Tabell41013[[#This Row],[ID]]="","",INDEX(Tabell1[Kategori (REK/OBS
FRL/REH)],MATCH(Tabell41013[[#This Row],[ID]],Tabell1[ID],0)))</f>
        <v>REK</v>
      </c>
      <c r="E164" s="48">
        <v>2</v>
      </c>
      <c r="F164" s="86">
        <v>2</v>
      </c>
      <c r="G164" s="86" t="s">
        <v>67</v>
      </c>
      <c r="H164" s="63" t="str">
        <f>IF(Tabell41013[[#All],[ID]]=0,"",INDEX(Tabell1[Webcert_beskrivning],MATCH(Tabell41013[ID],Tabell1[ID],0)))</f>
        <v xml:space="preserve">Patienten bör träffa fysioterapeut för instruktioner om egenträning med fokus på stretching av extensormuskulaturen och excentrisk träning av handledssträckare. </v>
      </c>
      <c r="I164" s="80" t="e">
        <f>INDEX(#REF!,MATCH(Tabell41013[ID],Tabell1[ID],0))</f>
        <v>#REF!</v>
      </c>
      <c r="J164" s="78" t="e">
        <f>INDEX(#REF!,MATCH(Tabell1[ID],Tabell41013[ID],0))</f>
        <v>#REF!</v>
      </c>
      <c r="K164" s="38" t="e">
        <f>INDEX(#REF!,MATCH(Tabell1[ID],Tabell41013[ID],0))</f>
        <v>#REF!</v>
      </c>
      <c r="L164" s="20" t="e">
        <f>IF(#REF!="","",INDEX(#REF!,MATCH(Tabell1[ID],Tabell41013[ID],0)))</f>
        <v>#REF!</v>
      </c>
      <c r="O164" s="26"/>
      <c r="P164" s="26"/>
      <c r="Q164" s="26"/>
      <c r="R164" s="26"/>
      <c r="S164" s="26"/>
      <c r="T164" s="26"/>
    </row>
    <row r="165" spans="1:20" ht="40.25" customHeight="1" x14ac:dyDescent="0.35">
      <c r="A165" s="53" t="s">
        <v>46</v>
      </c>
      <c r="B165" s="55" t="s">
        <v>58</v>
      </c>
      <c r="C165" s="50">
        <f>OBS_REK!A93</f>
        <v>85</v>
      </c>
      <c r="D165" s="50" t="str">
        <f>IF(Tabell41013[[#This Row],[ID]]="","",INDEX(Tabell1[Kategori (REK/OBS
FRL/REH)],MATCH(Tabell41013[[#This Row],[ID]],Tabell1[ID],0)))</f>
        <v>OBS</v>
      </c>
      <c r="E165" s="48">
        <v>3</v>
      </c>
      <c r="F165" s="86">
        <v>3</v>
      </c>
      <c r="G165" s="86" t="s">
        <v>67</v>
      </c>
      <c r="H165" s="63" t="str">
        <f>IF(Tabell41013[[#All],[ID]]=0,"",INDEX(Tabell1[Webcert_beskrivning],MATCH(Tabell41013[ID],Tabell1[ID],0)))</f>
        <v>De flesta blir bättre inom ett halvår, under förutsättning att man inte provocerar besvären. Även andra rörelser och aktiviteter som inte utlöst besvären kan provocera smärtan.</v>
      </c>
      <c r="I165" s="80" t="e">
        <f>INDEX(#REF!,MATCH(Tabell41013[ID],Tabell1[ID],0))</f>
        <v>#REF!</v>
      </c>
      <c r="J165" s="78" t="e">
        <f>INDEX(#REF!,MATCH(Tabell1[ID],Tabell41013[ID],0))</f>
        <v>#REF!</v>
      </c>
      <c r="K165" s="38" t="e">
        <f>INDEX(#REF!,MATCH(Tabell1[ID],Tabell41013[ID],0))</f>
        <v>#REF!</v>
      </c>
      <c r="L165" s="20" t="e">
        <f>IF(#REF!="","",INDEX(#REF!,MATCH(Tabell1[ID],Tabell41013[ID],0)))</f>
        <v>#REF!</v>
      </c>
      <c r="O165" s="26"/>
      <c r="P165" s="26"/>
      <c r="Q165" s="26"/>
      <c r="R165" s="26"/>
      <c r="S165" s="26"/>
      <c r="T165" s="26"/>
    </row>
    <row r="166" spans="1:20" ht="40.25" customHeight="1" x14ac:dyDescent="0.35">
      <c r="A166" s="53" t="s">
        <v>20</v>
      </c>
      <c r="B166" s="56" t="s">
        <v>21</v>
      </c>
      <c r="C166" s="57">
        <f>OBS_REK!A98</f>
        <v>90</v>
      </c>
      <c r="D166" s="50" t="str">
        <f>IF(Tabell41013[[#This Row],[ID]]="","",INDEX(Tabell1[Kategori (REK/OBS
FRL/REH)],MATCH(Tabell41013[[#This Row],[ID]],Tabell1[ID],0)))</f>
        <v>OBS</v>
      </c>
      <c r="E166" s="48">
        <v>1</v>
      </c>
      <c r="F166" s="86">
        <v>1</v>
      </c>
      <c r="G166" s="86" t="s">
        <v>67</v>
      </c>
      <c r="H166" s="63" t="str">
        <f>IF(Tabell41013[[#All],[ID]]=0,"",INDEX(Tabell1[Webcert_beskrivning],MATCH(Tabell41013[ID],Tabell1[ID],0)))</f>
        <v xml:space="preserve">Att göra en smärtanalys och förklara smärtmekanismerna är en viktig del i professionell smärtrehabilitering eftersom patienter ofta efterfrågar en förklaring till sin värk. </v>
      </c>
      <c r="I166" s="80" t="e">
        <f>INDEX(#REF!,MATCH(Tabell41013[ID],Tabell1[ID],0))</f>
        <v>#REF!</v>
      </c>
      <c r="J166" s="78" t="e">
        <f>INDEX(#REF!,MATCH(Tabell1[ID],Tabell41013[ID],0))</f>
        <v>#REF!</v>
      </c>
      <c r="K166" s="38" t="e">
        <f>INDEX(#REF!,MATCH(Tabell1[ID],Tabell41013[ID],0))</f>
        <v>#REF!</v>
      </c>
      <c r="L166" s="20" t="e">
        <f>IF(#REF!="","",INDEX(#REF!,MATCH(Tabell1[ID],Tabell41013[ID],0)))</f>
        <v>#REF!</v>
      </c>
      <c r="O166" s="26"/>
      <c r="P166" s="26"/>
      <c r="Q166" s="26"/>
      <c r="R166" s="26"/>
      <c r="S166" s="26"/>
      <c r="T166" s="26"/>
    </row>
    <row r="167" spans="1:20" ht="40.25" customHeight="1" x14ac:dyDescent="0.35">
      <c r="A167" s="53" t="s">
        <v>20</v>
      </c>
      <c r="B167" s="56" t="s">
        <v>21</v>
      </c>
      <c r="C167" s="50">
        <f>OBS_REK!A109</f>
        <v>101</v>
      </c>
      <c r="D167" s="50" t="str">
        <f>IF(Tabell41013[[#This Row],[ID]]="","",INDEX(Tabell1[Kategori (REK/OBS
FRL/REH)],MATCH(Tabell41013[[#This Row],[ID]],Tabell1[ID],0)))</f>
        <v>REK</v>
      </c>
      <c r="E167" s="48">
        <v>2</v>
      </c>
      <c r="F167" s="86">
        <v>3</v>
      </c>
      <c r="G167" s="86" t="s">
        <v>67</v>
      </c>
      <c r="H167" s="63" t="str">
        <f>IF(Tabell41013[[#All],[ID]]=0,"",INDEX(Tabell1[Webcert_beskrivning],MATCH(Tabell41013[ID],Tabell1[ID],0)))</f>
        <v xml:space="preserve">Om patienten har problem med rörelserädsla och svårt att träna på egen hand kan det vara bra att initialt träffa en fysioterapeut. Fysioterapeuten hjälper patienten att hitta lämpliga övningar och lämplig belastningsnivå. Programmet kan innehålla både styrke-konditionsövningar, avspänningsträning och kroppskännedomsövningar. </v>
      </c>
      <c r="I167" s="80" t="e">
        <f>INDEX(#REF!,MATCH(Tabell41013[ID],Tabell1[ID],0))</f>
        <v>#REF!</v>
      </c>
      <c r="J167" s="78" t="e">
        <f>INDEX(#REF!,MATCH(Tabell1[ID],Tabell41013[ID],0))</f>
        <v>#REF!</v>
      </c>
      <c r="K167" s="38" t="e">
        <f>INDEX(#REF!,MATCH(Tabell1[ID],Tabell41013[ID],0))</f>
        <v>#REF!</v>
      </c>
      <c r="L167" s="20" t="e">
        <f>IF(#REF!="","",INDEX(#REF!,MATCH(Tabell1[ID],Tabell41013[ID],0)))</f>
        <v>#REF!</v>
      </c>
      <c r="O167" s="26"/>
      <c r="P167" s="26"/>
      <c r="Q167" s="26"/>
      <c r="R167" s="26"/>
      <c r="S167" s="26"/>
      <c r="T167" s="26"/>
    </row>
    <row r="168" spans="1:20" ht="40.25" customHeight="1" x14ac:dyDescent="0.35">
      <c r="A168" s="53" t="s">
        <v>20</v>
      </c>
      <c r="B168" s="56" t="s">
        <v>21</v>
      </c>
      <c r="C168" s="50">
        <f>OBS_REK!A100</f>
        <v>92</v>
      </c>
      <c r="D168" s="50" t="str">
        <f>IF(Tabell41013[[#This Row],[ID]]="","",INDEX(Tabell1[Kategori (REK/OBS
FRL/REH)],MATCH(Tabell41013[[#This Row],[ID]],Tabell1[ID],0)))</f>
        <v>REK</v>
      </c>
      <c r="E168" s="48">
        <v>3</v>
      </c>
      <c r="F168" s="86">
        <v>4</v>
      </c>
      <c r="G168" s="86" t="s">
        <v>67</v>
      </c>
      <c r="H168" s="63" t="str">
        <f>IF(Tabell41013[[#All],[ID]]=0,"",INDEX(Tabell1[Webcert_beskrivning],MATCH(Tabell41013[ID],Tabell1[ID],0)))</f>
        <v xml:space="preserve">Beteendemedicinsk behandling innebär att beteendepåverkande strategier kombineras med fysisk aktivitet/ träning. Behandlingen leder till bättre aktivitetsförmåga än annan behandling som inte innehåller beteendepåverkande insatser. </v>
      </c>
      <c r="I168" s="80" t="e">
        <f>INDEX(#REF!,MATCH(Tabell41013[ID],Tabell1[ID],0))</f>
        <v>#REF!</v>
      </c>
      <c r="J168" s="78" t="e">
        <f>INDEX(#REF!,MATCH(Tabell1[ID],Tabell41013[ID],0))</f>
        <v>#REF!</v>
      </c>
      <c r="K168" s="38" t="e">
        <f>INDEX(#REF!,MATCH(Tabell1[ID],Tabell41013[ID],0))</f>
        <v>#REF!</v>
      </c>
      <c r="L168" s="20" t="e">
        <f>IF(#REF!="","",INDEX(#REF!,MATCH(Tabell1[ID],Tabell41013[ID],0)))</f>
        <v>#REF!</v>
      </c>
      <c r="O168" s="26"/>
      <c r="P168" s="26"/>
      <c r="Q168" s="26"/>
      <c r="R168" s="26"/>
      <c r="S168" s="26"/>
      <c r="T168" s="26"/>
    </row>
    <row r="169" spans="1:20" ht="40.25" customHeight="1" x14ac:dyDescent="0.35">
      <c r="A169" s="53" t="s">
        <v>20</v>
      </c>
      <c r="B169" s="56" t="s">
        <v>21</v>
      </c>
      <c r="C169" s="50">
        <f>OBS_REK!A18</f>
        <v>6</v>
      </c>
      <c r="D169" s="50" t="str">
        <f>IF(Tabell41013[[#This Row],[ID]]="","",INDEX(Tabell1[Kategori (REK/OBS
FRL/REH)],MATCH(Tabell41013[[#This Row],[ID]],Tabell1[ID],0)))</f>
        <v>OBS</v>
      </c>
      <c r="E169" s="48">
        <v>4</v>
      </c>
      <c r="F169" s="86">
        <v>2</v>
      </c>
      <c r="G169" s="86" t="s">
        <v>67</v>
      </c>
      <c r="H169" s="63" t="str">
        <f>IF(Tabell41013[[#All],[ID]]=0,"",INDEX(Tabell1[Webcert_beskrivning],MATCH(Tabell41013[ID],Tabell1[ID],0)))</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c r="I169" s="80" t="e">
        <f>INDEX(#REF!,MATCH(Tabell41013[ID],Tabell1[ID],0))</f>
        <v>#REF!</v>
      </c>
      <c r="J169" s="78" t="e">
        <f>INDEX(#REF!,MATCH(Tabell1[ID],Tabell41013[ID],0))</f>
        <v>#REF!</v>
      </c>
      <c r="K169" s="38" t="e">
        <f>INDEX(#REF!,MATCH(Tabell1[ID],Tabell41013[ID],0))</f>
        <v>#REF!</v>
      </c>
      <c r="L169" s="20" t="e">
        <f>IF(#REF!="","",INDEX(#REF!,MATCH(Tabell1[ID],Tabell41013[ID],0)))</f>
        <v>#REF!</v>
      </c>
      <c r="O169" s="26"/>
      <c r="P169" s="26"/>
      <c r="Q169" s="26"/>
      <c r="R169" s="26"/>
      <c r="S169" s="26"/>
      <c r="T169" s="26"/>
    </row>
    <row r="170" spans="1:20" ht="40.25" customHeight="1" x14ac:dyDescent="0.35">
      <c r="A170" s="53" t="s">
        <v>20</v>
      </c>
      <c r="B170" s="56" t="s">
        <v>21</v>
      </c>
      <c r="C170" s="57">
        <f>OBS_REK!A99</f>
        <v>91</v>
      </c>
      <c r="D170" s="50" t="str">
        <f>IF(Tabell41013[[#This Row],[ID]]="","",INDEX(Tabell1[Kategori (REK/OBS
FRL/REH)],MATCH(Tabell41013[[#This Row],[ID]],Tabell1[ID],0)))</f>
        <v>OBS</v>
      </c>
      <c r="E170" s="48">
        <v>4</v>
      </c>
      <c r="F170" s="86">
        <v>5</v>
      </c>
      <c r="G170" s="86" t="s">
        <v>67</v>
      </c>
      <c r="H170" s="63" t="str">
        <f>IF(Tabell41013[[#All],[ID]]=0,"",INDEX(Tabell1[Webcert_beskrivning],MATCH(Tabell41013[ID],Tabell1[ID],0)))</f>
        <v>Långvarig lokaliserad smärta och störd sömn har i studier identifierats som riskfaktorer för fibromyalgi. Troligen beroende på att båda har en negativ effekt på funktionen av kroppsegna smärthämmande system.</v>
      </c>
      <c r="I170" s="80" t="e">
        <f>INDEX(#REF!,MATCH(Tabell41013[ID],Tabell1[ID],0))</f>
        <v>#REF!</v>
      </c>
      <c r="J170" s="78" t="e">
        <f>INDEX(#REF!,MATCH(Tabell1[ID],Tabell41013[ID],0))</f>
        <v>#REF!</v>
      </c>
      <c r="K170" s="38" t="e">
        <f>INDEX(#REF!,MATCH(Tabell1[ID],Tabell41013[ID],0))</f>
        <v>#REF!</v>
      </c>
      <c r="L170" s="20" t="e">
        <f>IF(#REF!="","",INDEX(#REF!,MATCH(Tabell1[ID],Tabell41013[ID],0)))</f>
        <v>#REF!</v>
      </c>
      <c r="O170" s="26"/>
      <c r="P170" s="26"/>
      <c r="Q170" s="26"/>
      <c r="R170" s="26"/>
      <c r="S170" s="26"/>
      <c r="T170" s="26"/>
    </row>
    <row r="171" spans="1:20" ht="40.25" customHeight="1" x14ac:dyDescent="0.35">
      <c r="A171" s="53" t="s">
        <v>20</v>
      </c>
      <c r="B171" s="56" t="s">
        <v>21</v>
      </c>
      <c r="C171" s="50">
        <f>OBS_REK!A110</f>
        <v>102</v>
      </c>
      <c r="D171" s="50" t="str">
        <f>IF(Tabell41013[[#This Row],[ID]]="","",INDEX(Tabell1[Kategori (REK/OBS
FRL/REH)],MATCH(Tabell41013[[#This Row],[ID]],Tabell1[ID],0)))</f>
        <v>REK</v>
      </c>
      <c r="E171" s="48">
        <v>5</v>
      </c>
      <c r="F171" s="86">
        <v>6</v>
      </c>
      <c r="G171" s="86" t="s">
        <v>67</v>
      </c>
      <c r="H171" s="63" t="str">
        <f>IF(Tabell41013[[#All],[ID]]=0,"",INDEX(Tabell1[Webcert_beskrivning],MATCH(Tabell41013[ID],Tabell1[ID],0)))</f>
        <v xml:space="preserve">En del patienter har behov av stöd för att kunna hantera och leva med sin smärta. Exempel på behandling som rekommenderas är kognitiv beteendeterapi (KBT) och acceptance and commitment therapy,( ACT ). Psykoterapeuten eller psykologen bedömer i samråd med patienten, vilken behandling som passar. </v>
      </c>
      <c r="I171" s="80" t="e">
        <f>INDEX(#REF!,MATCH(Tabell41013[ID],Tabell1[ID],0))</f>
        <v>#REF!</v>
      </c>
      <c r="J171" s="78" t="e">
        <f>INDEX(#REF!,MATCH(Tabell1[ID],Tabell41013[ID],0))</f>
        <v>#REF!</v>
      </c>
      <c r="K171" s="38" t="e">
        <f>INDEX(#REF!,MATCH(Tabell1[ID],Tabell41013[ID],0))</f>
        <v>#REF!</v>
      </c>
      <c r="L171" s="20" t="e">
        <f>IF(#REF!="","",INDEX(#REF!,MATCH(Tabell1[ID],Tabell41013[ID],0)))</f>
        <v>#REF!</v>
      </c>
      <c r="O171" s="26"/>
      <c r="P171" s="26"/>
      <c r="Q171" s="26"/>
      <c r="R171" s="26"/>
      <c r="S171" s="26"/>
      <c r="T171" s="26"/>
    </row>
    <row r="172" spans="1:20" ht="40.25" customHeight="1" x14ac:dyDescent="0.35">
      <c r="A172" s="53" t="s">
        <v>20</v>
      </c>
      <c r="B172" s="56" t="s">
        <v>21</v>
      </c>
      <c r="C172" s="50">
        <f>OBS_REK!A103</f>
        <v>95</v>
      </c>
      <c r="D172" s="50" t="str">
        <f>IF(Tabell41013[[#This Row],[ID]]="","",INDEX(Tabell1[Kategori (REK/OBS
FRL/REH)],MATCH(Tabell41013[[#This Row],[ID]],Tabell1[ID],0)))</f>
        <v>OBS</v>
      </c>
      <c r="E172" s="48">
        <v>6</v>
      </c>
      <c r="F172" s="86">
        <v>7</v>
      </c>
      <c r="G172" s="86" t="s">
        <v>67</v>
      </c>
      <c r="H172" s="63" t="str">
        <f>IF(Tabell41013[[#All],[ID]]=0,"",INDEX(Tabell1[Webcert_beskrivning],MATCH(Tabell41013[ID],Tabell1[ID],0)))</f>
        <v xml:space="preserve">Smärta med förändrat och hämmat rörelsemönster ökar risken för långvariga besvär. Regelbunden fysisk aktivitet (promenader, simning, cykling, konditions- och styrketräning) kan initialt medföra övergående smärtökning men ska inte undvikas. </v>
      </c>
      <c r="I172" s="80" t="e">
        <f>INDEX(#REF!,MATCH(Tabell41013[ID],Tabell1[ID],0))</f>
        <v>#REF!</v>
      </c>
      <c r="J172" s="78" t="e">
        <f>INDEX(#REF!,MATCH(Tabell1[ID],Tabell41013[ID],0))</f>
        <v>#REF!</v>
      </c>
      <c r="K172" s="38" t="e">
        <f>INDEX(#REF!,MATCH(Tabell1[ID],Tabell41013[ID],0))</f>
        <v>#REF!</v>
      </c>
      <c r="L172" s="20" t="e">
        <f>IF(#REF!="","",INDEX(#REF!,MATCH(Tabell1[ID],Tabell41013[ID],0)))</f>
        <v>#REF!</v>
      </c>
      <c r="O172" s="26"/>
      <c r="P172" s="26"/>
      <c r="Q172" s="26"/>
      <c r="R172" s="26"/>
      <c r="S172" s="26"/>
      <c r="T172" s="26"/>
    </row>
    <row r="173" spans="1:20" ht="40.25" customHeight="1" x14ac:dyDescent="0.35">
      <c r="A173" s="53" t="s">
        <v>20</v>
      </c>
      <c r="B173" s="56" t="s">
        <v>21</v>
      </c>
      <c r="C173" s="50">
        <f>OBS_REK!A111</f>
        <v>103</v>
      </c>
      <c r="D173" s="50" t="str">
        <f>IF(Tabell41013[[#This Row],[ID]]="","",INDEX(Tabell1[Kategori (REK/OBS
FRL/REH)],MATCH(Tabell41013[[#This Row],[ID]],Tabell1[ID],0)))</f>
        <v>OBS</v>
      </c>
      <c r="E173" s="48">
        <v>1</v>
      </c>
      <c r="F173" s="86">
        <v>1</v>
      </c>
      <c r="G173" s="86" t="s">
        <v>67</v>
      </c>
      <c r="H173" s="63" t="str">
        <f>IF(Tabell41013[[#All],[ID]]=0,"",INDEX(Tabell1[Webcert_beskrivning],MATCH(Tabell41013[ID],Tabell1[ID],0)))</f>
        <v>Risken för olycksfall är också stor i denna patientgrupp.</v>
      </c>
      <c r="I173" s="80" t="e">
        <f>INDEX(#REF!,MATCH(Tabell41013[ID],Tabell1[ID],0))</f>
        <v>#REF!</v>
      </c>
      <c r="J173" s="78" t="e">
        <f>INDEX(#REF!,MATCH(Tabell1[ID],Tabell41013[ID],0))</f>
        <v>#REF!</v>
      </c>
      <c r="K173" s="38" t="e">
        <f>INDEX(#REF!,MATCH(Tabell1[ID],Tabell41013[ID],0))</f>
        <v>#REF!</v>
      </c>
      <c r="L173" s="20" t="e">
        <f>IF(#REF!="","",INDEX(#REF!,MATCH(Tabell1[ID],Tabell41013[ID],0)))</f>
        <v>#REF!</v>
      </c>
      <c r="O173" s="26"/>
      <c r="P173" s="26"/>
      <c r="Q173" s="26"/>
      <c r="R173" s="26"/>
      <c r="S173" s="26"/>
      <c r="T173" s="26"/>
    </row>
    <row r="174" spans="1:20" ht="40.25" customHeight="1" x14ac:dyDescent="0.35">
      <c r="A174" s="53" t="s">
        <v>20</v>
      </c>
      <c r="B174" s="56" t="s">
        <v>21</v>
      </c>
      <c r="C174" s="50">
        <f>OBS_REK!A104</f>
        <v>96</v>
      </c>
      <c r="D174" s="50" t="str">
        <f>IF(Tabell41013[[#This Row],[ID]]="","",INDEX(Tabell1[Kategori (REK/OBS
FRL/REH)],MATCH(Tabell41013[[#This Row],[ID]],Tabell1[ID],0)))</f>
        <v>OBS</v>
      </c>
      <c r="E174" s="48">
        <v>2</v>
      </c>
      <c r="F174" s="86">
        <v>2</v>
      </c>
      <c r="G174" s="86" t="s">
        <v>67</v>
      </c>
      <c r="H174" s="63" t="str">
        <f>IF(Tabell41013[[#All],[ID]]=0,"",INDEX(Tabell1[Webcert_beskrivning],MATCH(Tabell41013[ID],Tabell1[ID],0)))</f>
        <v>Fibromyalgi kan föreligga samtidigt som annan kronisk sjukdom, till exempel vid RA och SLE är prevalensen betydligt högre än hos normalbefolkningen.</v>
      </c>
      <c r="I174" s="80" t="e">
        <f>INDEX(#REF!,MATCH(Tabell41013[ID],Tabell1[ID],0))</f>
        <v>#REF!</v>
      </c>
      <c r="J174" s="78" t="e">
        <f>INDEX(#REF!,MATCH(Tabell1[ID],Tabell41013[ID],0))</f>
        <v>#REF!</v>
      </c>
      <c r="K174" s="38" t="e">
        <f>INDEX(#REF!,MATCH(Tabell1[ID],Tabell41013[ID],0))</f>
        <v>#REF!</v>
      </c>
      <c r="L174" s="20" t="e">
        <f>IF(#REF!="","",INDEX(#REF!,MATCH(Tabell1[ID],Tabell41013[ID],0)))</f>
        <v>#REF!</v>
      </c>
      <c r="O174" s="26"/>
      <c r="P174" s="26"/>
      <c r="Q174" s="26"/>
      <c r="R174" s="26"/>
      <c r="S174" s="26"/>
      <c r="T174" s="26"/>
    </row>
    <row r="175" spans="1:20" ht="40.25" customHeight="1" x14ac:dyDescent="0.35">
      <c r="A175" s="53" t="s">
        <v>20</v>
      </c>
      <c r="B175" s="56" t="s">
        <v>21</v>
      </c>
      <c r="C175" s="50">
        <f>OBS_REK!A105</f>
        <v>97</v>
      </c>
      <c r="D175" s="50" t="str">
        <f>IF(Tabell41013[[#This Row],[ID]]="","",INDEX(Tabell1[Kategori (REK/OBS
FRL/REH)],MATCH(Tabell41013[[#This Row],[ID]],Tabell1[ID],0)))</f>
        <v>OBS</v>
      </c>
      <c r="E175" s="48">
        <v>3</v>
      </c>
      <c r="F175" s="86">
        <v>3</v>
      </c>
      <c r="G175" s="86" t="s">
        <v>67</v>
      </c>
      <c r="H175" s="63" t="str">
        <f>IF(Tabell41013[[#All],[ID]]=0,"",INDEX(Tabell1[Webcert_beskrivning],MATCH(Tabell41013[ID],Tabell1[ID],0)))</f>
        <v xml:space="preserve">Det är viktigt att hitta en lämplig aktivitetsnivå eftersom vissa patienter tenderar att överanstränga sig under friskare episoder. Konsekvensen kan bli bakslag med svår smärta och uttalad oförmåga till aktivitet. </v>
      </c>
      <c r="I175" s="80" t="e">
        <f>INDEX(#REF!,MATCH(Tabell41013[ID],Tabell1[ID],0))</f>
        <v>#REF!</v>
      </c>
      <c r="J175" s="78" t="e">
        <f>INDEX(#REF!,MATCH(Tabell1[ID],Tabell41013[ID],0))</f>
        <v>#REF!</v>
      </c>
      <c r="K175" s="38" t="e">
        <f>INDEX(#REF!,MATCH(Tabell1[ID],Tabell41013[ID],0))</f>
        <v>#REF!</v>
      </c>
      <c r="L175" s="20" t="e">
        <f>IF(#REF!="","",INDEX(#REF!,MATCH(Tabell1[ID],Tabell41013[ID],0)))</f>
        <v>#REF!</v>
      </c>
      <c r="O175" s="26"/>
      <c r="P175" s="26"/>
      <c r="Q175" s="26"/>
      <c r="R175" s="26"/>
      <c r="S175" s="26"/>
      <c r="T175" s="26"/>
    </row>
    <row r="176" spans="1:20" ht="40.25" customHeight="1" x14ac:dyDescent="0.35">
      <c r="A176" s="45" t="s">
        <v>22</v>
      </c>
      <c r="B176" s="46" t="s">
        <v>23</v>
      </c>
      <c r="C176" s="50">
        <f>OBS_REK!A98</f>
        <v>90</v>
      </c>
      <c r="D176" s="50" t="str">
        <f>IF(Tabell41013[[#This Row],[ID]]="","",INDEX(Tabell1[Kategori (REK/OBS
FRL/REH)],MATCH(Tabell41013[[#This Row],[ID]],Tabell1[ID],0)))</f>
        <v>OBS</v>
      </c>
      <c r="E176" s="52">
        <v>1</v>
      </c>
      <c r="F176" s="86">
        <v>1</v>
      </c>
      <c r="G176" s="86" t="s">
        <v>67</v>
      </c>
      <c r="H176" s="63" t="str">
        <f>IF(Tabell41013[[#All],[ID]]=0,"",INDEX(Tabell1[Webcert_beskrivning],MATCH(Tabell41013[ID],Tabell1[ID],0)))</f>
        <v xml:space="preserve">Att göra en smärtanalys och förklara smärtmekanismerna är en viktig del i professionell smärtrehabilitering eftersom patienter ofta efterfrågar en förklaring till sin värk. </v>
      </c>
      <c r="I176" s="80" t="e">
        <f>INDEX(#REF!,MATCH(Tabell41013[ID],Tabell1[ID],0))</f>
        <v>#REF!</v>
      </c>
      <c r="J176" s="78" t="e">
        <f>INDEX(#REF!,MATCH(Tabell1[ID],Tabell41013[ID],0))</f>
        <v>#REF!</v>
      </c>
      <c r="K176" s="38" t="e">
        <f>INDEX(#REF!,MATCH(Tabell1[ID],Tabell41013[ID],0))</f>
        <v>#REF!</v>
      </c>
      <c r="L176" s="20" t="e">
        <f>IF(#REF!="","",INDEX(#REF!,MATCH(Tabell1[ID],Tabell41013[ID],0)))</f>
        <v>#REF!</v>
      </c>
      <c r="O176" s="26"/>
      <c r="P176" s="26"/>
      <c r="Q176" s="26"/>
      <c r="R176" s="26"/>
      <c r="S176" s="26"/>
      <c r="T176" s="26"/>
    </row>
    <row r="177" spans="1:20" ht="40.25" customHeight="1" x14ac:dyDescent="0.35">
      <c r="A177" s="45" t="s">
        <v>22</v>
      </c>
      <c r="B177" s="46" t="s">
        <v>23</v>
      </c>
      <c r="C177" s="50">
        <f>OBS_REK!A96</f>
        <v>88</v>
      </c>
      <c r="D177" s="50" t="str">
        <f>IF(Tabell41013[[#This Row],[ID]]="","",INDEX(Tabell1[Kategori (REK/OBS
FRL/REH)],MATCH(Tabell41013[[#This Row],[ID]],Tabell1[ID],0)))</f>
        <v>OBS</v>
      </c>
      <c r="E177" s="52">
        <v>2</v>
      </c>
      <c r="F177" s="86">
        <v>2</v>
      </c>
      <c r="G177" s="86" t="s">
        <v>67</v>
      </c>
      <c r="H177" s="63" t="str">
        <f>IF(Tabell41013[[#All],[ID]]=0,"",INDEX(Tabell1[Webcert_beskrivning],MATCH(Tabell41013[ID],Tabell1[ID],0)))</f>
        <v xml:space="preserve">Långvarig smärta kan vara symtom på annan underliggande fysisk sjukdom, till exempel artros eller benskörhet. Det kan också vara tecken på psykisk ohälsa. Tänk därför på att utesluta samsjuklighet med andra fysiska och psykiska åkommor vid oklassificerad smärta. </v>
      </c>
      <c r="I177" s="80" t="e">
        <f>INDEX(#REF!,MATCH(Tabell41013[ID],Tabell1[ID],0))</f>
        <v>#REF!</v>
      </c>
      <c r="J177" s="78" t="e">
        <f>INDEX(#REF!,MATCH(Tabell1[ID],Tabell41013[ID],0))</f>
        <v>#REF!</v>
      </c>
      <c r="K177" s="38" t="e">
        <f>INDEX(#REF!,MATCH(Tabell1[ID],Tabell41013[ID],0))</f>
        <v>#REF!</v>
      </c>
      <c r="L177" s="20" t="e">
        <f>IF(#REF!="","",INDEX(#REF!,MATCH(Tabell1[ID],Tabell41013[ID],0)))</f>
        <v>#REF!</v>
      </c>
      <c r="O177" s="26"/>
      <c r="P177" s="26"/>
      <c r="Q177" s="26"/>
      <c r="R177" s="26"/>
      <c r="S177" s="26"/>
      <c r="T177" s="26"/>
    </row>
    <row r="178" spans="1:20" ht="40.25" customHeight="1" x14ac:dyDescent="0.35">
      <c r="A178" s="51" t="s">
        <v>22</v>
      </c>
      <c r="B178" s="46" t="s">
        <v>23</v>
      </c>
      <c r="C178" s="50">
        <f>OBS_REK!A97</f>
        <v>89</v>
      </c>
      <c r="D178" s="50" t="str">
        <f>IF(Tabell41013[[#This Row],[ID]]="","",INDEX(Tabell1[Kategori (REK/OBS
FRL/REH)],MATCH(Tabell41013[[#This Row],[ID]],Tabell1[ID],0)))</f>
        <v>OBS</v>
      </c>
      <c r="E178" s="52">
        <v>3</v>
      </c>
      <c r="F178" s="86">
        <v>3</v>
      </c>
      <c r="G178" s="86" t="s">
        <v>67</v>
      </c>
      <c r="H178" s="63" t="str">
        <f>IF(Tabell41013[[#All],[ID]]=0,"",INDEX(Tabell1[Webcert_beskrivning],MATCH(Tabell41013[ID],Tabell1[ID],0)))</f>
        <v xml:space="preserve">Om deltidsarbete är möjligt är det ofta en fördel för patienten att, efter funktionsutredning och funktionshöjande åtgärder, deltidsjukskrivas med gradvis upptrappning till ordinarie tjänstgöringsgrad. </v>
      </c>
      <c r="I178" s="80" t="e">
        <f>INDEX(#REF!,MATCH(Tabell41013[ID],Tabell1[ID],0))</f>
        <v>#REF!</v>
      </c>
      <c r="J178" s="78" t="e">
        <f>INDEX(#REF!,MATCH(Tabell1[ID],Tabell41013[ID],0))</f>
        <v>#REF!</v>
      </c>
      <c r="K178" s="38" t="e">
        <f>INDEX(#REF!,MATCH(Tabell1[ID],Tabell41013[ID],0))</f>
        <v>#REF!</v>
      </c>
      <c r="L178" s="20" t="e">
        <f>IF(#REF!="","",INDEX(#REF!,MATCH(Tabell1[ID],Tabell41013[ID],0)))</f>
        <v>#REF!</v>
      </c>
      <c r="O178" s="26"/>
      <c r="P178" s="26"/>
      <c r="Q178" s="26"/>
      <c r="R178" s="26"/>
      <c r="S178" s="26"/>
      <c r="T178" s="26"/>
    </row>
    <row r="179" spans="1:20" ht="40.25" customHeight="1" x14ac:dyDescent="0.35">
      <c r="A179" s="45" t="s">
        <v>22</v>
      </c>
      <c r="B179" s="46" t="s">
        <v>23</v>
      </c>
      <c r="C179" s="50">
        <f>OBS_REK!A92</f>
        <v>84</v>
      </c>
      <c r="D179" s="50" t="str">
        <f>IF(Tabell41013[[#This Row],[ID]]="","",INDEX(Tabell1[Kategori (REK/OBS
FRL/REH)],MATCH(Tabell41013[[#This Row],[ID]],Tabell1[ID],0)))</f>
        <v>OBS</v>
      </c>
      <c r="E179" s="52">
        <v>1</v>
      </c>
      <c r="F179" s="86">
        <v>1</v>
      </c>
      <c r="G179" s="86" t="s">
        <v>67</v>
      </c>
      <c r="H179" s="63" t="str">
        <f>IF(Tabell41013[[#All],[ID]]=0,"",INDEX(Tabell1[Webcert_beskrivning],MATCH(Tabell41013[ID],Tabell1[ID],0)))</f>
        <v>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v>
      </c>
      <c r="I179" s="80" t="e">
        <f>INDEX(#REF!,MATCH(Tabell41013[ID],Tabell1[ID],0))</f>
        <v>#REF!</v>
      </c>
      <c r="J179" s="78" t="e">
        <f>INDEX(#REF!,MATCH(Tabell1[ID],Tabell41013[ID],0))</f>
        <v>#REF!</v>
      </c>
      <c r="K179" s="38" t="e">
        <f>INDEX(#REF!,MATCH(Tabell1[ID],Tabell41013[ID],0))</f>
        <v>#REF!</v>
      </c>
      <c r="L179" s="20" t="e">
        <f>IF(#REF!="","",INDEX(#REF!,MATCH(Tabell1[ID],Tabell41013[ID],0)))</f>
        <v>#REF!</v>
      </c>
      <c r="O179" s="26"/>
      <c r="P179" s="26"/>
      <c r="Q179" s="26"/>
      <c r="R179" s="26"/>
      <c r="S179" s="26"/>
      <c r="T179" s="26"/>
    </row>
    <row r="180" spans="1:20" ht="40.25" customHeight="1" x14ac:dyDescent="0.35">
      <c r="A180" s="45" t="s">
        <v>47</v>
      </c>
      <c r="B180" s="46" t="s">
        <v>23</v>
      </c>
      <c r="C180" s="51">
        <f>OBS_REK!A95</f>
        <v>87</v>
      </c>
      <c r="D180" s="50" t="str">
        <f>IF(Tabell41013[[#This Row],[ID]]="","",INDEX(Tabell1[Kategori (REK/OBS
FRL/REH)],MATCH(Tabell41013[[#This Row],[ID]],Tabell1[ID],0)))</f>
        <v>REK</v>
      </c>
      <c r="E180" s="52">
        <v>2</v>
      </c>
      <c r="F180" s="86">
        <v>2</v>
      </c>
      <c r="G180" s="86" t="s">
        <v>67</v>
      </c>
      <c r="H180" s="63" t="str">
        <f>IF(Tabell41013[[#All],[ID]]=0,"",INDEX(Tabell1[Webcert_beskrivning],MATCH(Tabell41013[ID],Tabell1[ID],0)))</f>
        <v>En ergonomisk arbetsplatsbedömning – med en översyn av arbetsställning och hjälpmedel – bör göras för att underlätta återgången i arbetet.</v>
      </c>
      <c r="I180" s="80" t="e">
        <f>INDEX(#REF!,MATCH(Tabell41013[ID],Tabell1[ID],0))</f>
        <v>#REF!</v>
      </c>
      <c r="J180" s="78" t="e">
        <f>INDEX(#REF!,MATCH(Tabell1[ID],Tabell41013[ID],0))</f>
        <v>#REF!</v>
      </c>
      <c r="K180" s="38" t="e">
        <f>INDEX(#REF!,MATCH(Tabell1[ID],Tabell41013[ID],0))</f>
        <v>#REF!</v>
      </c>
      <c r="L180" s="20" t="e">
        <f>IF(#REF!="","",INDEX(#REF!,MATCH(Tabell1[ID],Tabell41013[ID],0)))</f>
        <v>#REF!</v>
      </c>
      <c r="O180" s="26"/>
      <c r="P180" s="26"/>
      <c r="Q180" s="26"/>
      <c r="R180" s="26"/>
      <c r="S180" s="26"/>
      <c r="T180" s="26"/>
    </row>
    <row r="181" spans="1:20" ht="40.25" customHeight="1" x14ac:dyDescent="0.35">
      <c r="A181" s="45" t="s">
        <v>47</v>
      </c>
      <c r="B181" s="46" t="s">
        <v>23</v>
      </c>
      <c r="C181" s="50">
        <f>OBS_REK!A93</f>
        <v>85</v>
      </c>
      <c r="D181" s="50" t="str">
        <f>IF(Tabell41013[[#This Row],[ID]]="","",INDEX(Tabell1[Kategori (REK/OBS
FRL/REH)],MATCH(Tabell41013[[#This Row],[ID]],Tabell1[ID],0)))</f>
        <v>OBS</v>
      </c>
      <c r="E181" s="52">
        <v>3</v>
      </c>
      <c r="F181" s="86">
        <v>3</v>
      </c>
      <c r="G181" s="86" t="s">
        <v>67</v>
      </c>
      <c r="H181" s="63" t="str">
        <f>IF(Tabell41013[[#All],[ID]]=0,"",INDEX(Tabell1[Webcert_beskrivning],MATCH(Tabell41013[ID],Tabell1[ID],0)))</f>
        <v>De flesta blir bättre inom ett halvår, under förutsättning att man inte provocerar besvären. Även andra rörelser och aktiviteter som inte utlöst besvären kan provocera smärtan.</v>
      </c>
      <c r="I181" s="80" t="e">
        <f>INDEX(#REF!,MATCH(Tabell41013[ID],Tabell1[ID],0))</f>
        <v>#REF!</v>
      </c>
      <c r="J181" s="78" t="e">
        <f>INDEX(#REF!,MATCH(Tabell1[ID],Tabell41013[ID],0))</f>
        <v>#REF!</v>
      </c>
      <c r="K181" s="38" t="e">
        <f>INDEX(#REF!,MATCH(Tabell1[ID],Tabell41013[ID],0))</f>
        <v>#REF!</v>
      </c>
      <c r="L181" s="20" t="e">
        <f>IF(#REF!="","",INDEX(#REF!,MATCH(Tabell1[ID],Tabell41013[ID],0)))</f>
        <v>#REF!</v>
      </c>
      <c r="O181" s="26"/>
      <c r="P181" s="26"/>
      <c r="Q181" s="26"/>
      <c r="R181" s="26"/>
      <c r="S181" s="26"/>
      <c r="T181" s="26"/>
    </row>
    <row r="182" spans="1:20" ht="40.25" customHeight="1" x14ac:dyDescent="0.35">
      <c r="A182" s="45" t="s">
        <v>54</v>
      </c>
      <c r="B182" s="46" t="s">
        <v>55</v>
      </c>
      <c r="C182" s="50">
        <f>OBS_REK!A98</f>
        <v>90</v>
      </c>
      <c r="D182" s="50" t="str">
        <f>IF(Tabell41013[[#This Row],[ID]]="","",INDEX(Tabell1[Kategori (REK/OBS
FRL/REH)],MATCH(Tabell41013[[#This Row],[ID]],Tabell1[ID],0)))</f>
        <v>OBS</v>
      </c>
      <c r="E182" s="52">
        <v>1</v>
      </c>
      <c r="F182" s="86">
        <v>1</v>
      </c>
      <c r="G182" s="86" t="s">
        <v>67</v>
      </c>
      <c r="H182" s="63" t="str">
        <f>IF(Tabell41013[[#All],[ID]]=0,"",INDEX(Tabell1[Webcert_beskrivning],MATCH(Tabell41013[ID],Tabell1[ID],0)))</f>
        <v xml:space="preserve">Att göra en smärtanalys och förklara smärtmekanismerna är en viktig del i professionell smärtrehabilitering eftersom patienter ofta efterfrågar en förklaring till sin värk. </v>
      </c>
      <c r="I182" s="80" t="e">
        <f>INDEX(#REF!,MATCH(Tabell41013[ID],Tabell1[ID],0))</f>
        <v>#REF!</v>
      </c>
      <c r="J182" s="78" t="e">
        <f>INDEX(#REF!,MATCH(Tabell1[ID],Tabell41013[ID],0))</f>
        <v>#REF!</v>
      </c>
      <c r="K182" s="38" t="e">
        <f>INDEX(#REF!,MATCH(Tabell1[ID],Tabell41013[ID],0))</f>
        <v>#REF!</v>
      </c>
      <c r="L182" s="20" t="e">
        <f>IF(#REF!="","",INDEX(#REF!,MATCH(Tabell1[ID],Tabell41013[ID],0)))</f>
        <v>#REF!</v>
      </c>
      <c r="O182" s="26"/>
      <c r="P182" s="26"/>
      <c r="Q182" s="26"/>
      <c r="R182" s="26"/>
      <c r="S182" s="26"/>
      <c r="T182" s="26"/>
    </row>
    <row r="183" spans="1:20" ht="40.25" customHeight="1" x14ac:dyDescent="0.35">
      <c r="A183" s="53" t="s">
        <v>54</v>
      </c>
      <c r="B183" s="46" t="s">
        <v>55</v>
      </c>
      <c r="C183" s="50">
        <f>OBS_REK!A102</f>
        <v>94</v>
      </c>
      <c r="D183" s="50" t="str">
        <f>IF(Tabell41013[[#This Row],[ID]]="","",INDEX(Tabell1[Kategori (REK/OBS
FRL/REH)],MATCH(Tabell41013[[#This Row],[ID]],Tabell1[ID],0)))</f>
        <v>REK</v>
      </c>
      <c r="E183" s="48">
        <v>2</v>
      </c>
      <c r="F183" s="86">
        <v>3</v>
      </c>
      <c r="G183" s="86" t="s">
        <v>67</v>
      </c>
      <c r="H183" s="63" t="str">
        <f>IF(Tabell41013[[#All],[ID]]=0,"",INDEX(Tabell1[Webcert_beskrivning],MATCH(Tabell41013[ID],Tabell1[ID],0)))</f>
        <v>Arbetsträning ska bara användas när den bedöms leda till att patienten blir arbetsför och kan återgå i arbete. Normalt pågår en arbetsträning i tre månader, och patienten förväntas efter detta kunna återgå i heltidsarbete.</v>
      </c>
      <c r="I183" s="80" t="e">
        <f>INDEX(#REF!,MATCH(Tabell41013[ID],Tabell1[ID],0))</f>
        <v>#REF!</v>
      </c>
      <c r="J183" s="78" t="e">
        <f>INDEX(#REF!,MATCH(Tabell1[ID],Tabell41013[ID],0))</f>
        <v>#REF!</v>
      </c>
      <c r="K183" s="38" t="e">
        <f>INDEX(#REF!,MATCH(Tabell1[ID],Tabell41013[ID],0))</f>
        <v>#REF!</v>
      </c>
      <c r="L183" s="20" t="e">
        <f>IF(#REF!="","",INDEX(#REF!,MATCH(Tabell1[ID],Tabell41013[ID],0)))</f>
        <v>#REF!</v>
      </c>
      <c r="O183" s="26"/>
      <c r="P183" s="26"/>
      <c r="Q183" s="26"/>
      <c r="R183" s="26"/>
      <c r="S183" s="26"/>
      <c r="T183" s="26"/>
    </row>
    <row r="184" spans="1:20" ht="40.25" customHeight="1" x14ac:dyDescent="0.35">
      <c r="A184" s="53" t="s">
        <v>54</v>
      </c>
      <c r="B184" s="46" t="s">
        <v>55</v>
      </c>
      <c r="C184" s="50">
        <f>OBS_REK!A117</f>
        <v>109</v>
      </c>
      <c r="D184" s="50" t="str">
        <f>IF(Tabell41013[[#This Row],[ID]]="","",INDEX(Tabell1[Kategori (REK/OBS
FRL/REH)],MATCH(Tabell41013[[#This Row],[ID]],Tabell1[ID],0)))</f>
        <v>OBS</v>
      </c>
      <c r="E184" s="48">
        <v>3</v>
      </c>
      <c r="F184" s="86">
        <v>4</v>
      </c>
      <c r="G184" s="86" t="s">
        <v>67</v>
      </c>
      <c r="H184" s="63" t="str">
        <f>IF(Tabell41013[[#All],[ID]]=0,"",INDEX(Tabell1[Webcert_beskrivning],MATCH(Tabell41013[ID],Tabell1[ID],0)))</f>
        <v xml:space="preserve">Det är viktigt att diskutera potentiella stressfaktorer och hur patienten själv kan hantera dessa genom egna åtgärder. Regelbundna rutiner avseende sömn, kost och fysisk aktivitet liksom tid för återhämtning, både på arbetet och privat är viktiga faktorer för att klara stressiga perioder. </v>
      </c>
      <c r="I184" s="80" t="e">
        <f>INDEX(#REF!,MATCH(Tabell41013[ID],Tabell1[ID],0))</f>
        <v>#REF!</v>
      </c>
      <c r="J184" s="78" t="e">
        <f>INDEX(#REF!,MATCH(Tabell1[ID],Tabell41013[ID],0))</f>
        <v>#REF!</v>
      </c>
      <c r="K184" s="38" t="e">
        <f>INDEX(#REF!,MATCH(Tabell1[ID],Tabell41013[ID],0))</f>
        <v>#REF!</v>
      </c>
      <c r="L184" s="20" t="e">
        <f>IF(#REF!="","",INDEX(#REF!,MATCH(Tabell1[ID],Tabell41013[ID],0)))</f>
        <v>#REF!</v>
      </c>
      <c r="O184" s="26"/>
      <c r="P184" s="26"/>
      <c r="Q184" s="26"/>
      <c r="R184" s="26"/>
      <c r="S184" s="26"/>
      <c r="T184" s="26"/>
    </row>
    <row r="185" spans="1:20" ht="40.25" customHeight="1" x14ac:dyDescent="0.35">
      <c r="A185" s="53" t="s">
        <v>54</v>
      </c>
      <c r="B185" s="46" t="s">
        <v>55</v>
      </c>
      <c r="C185" s="50">
        <f>OBS_REK!A110</f>
        <v>102</v>
      </c>
      <c r="D185" s="50" t="str">
        <f>IF(Tabell41013[[#This Row],[ID]]="","",INDEX(Tabell1[Kategori (REK/OBS
FRL/REH)],MATCH(Tabell41013[[#This Row],[ID]],Tabell1[ID],0)))</f>
        <v>REK</v>
      </c>
      <c r="E185" s="48">
        <v>4</v>
      </c>
      <c r="F185" s="86">
        <v>5</v>
      </c>
      <c r="G185" s="86" t="s">
        <v>67</v>
      </c>
      <c r="H185" s="63" t="str">
        <f>IF(Tabell41013[[#All],[ID]]=0,"",INDEX(Tabell1[Webcert_beskrivning],MATCH(Tabell41013[ID],Tabell1[ID],0)))</f>
        <v xml:space="preserve">En del patienter har behov av stöd för att kunna hantera och leva med sin smärta. Exempel på behandling som rekommenderas är kognitiv beteendeterapi (KBT) och acceptance and commitment therapy,( ACT ). Psykoterapeuten eller psykologen bedömer i samråd med patienten, vilken behandling som passar. </v>
      </c>
      <c r="I185" s="80" t="e">
        <f>INDEX(#REF!,MATCH(Tabell41013[ID],Tabell1[ID],0))</f>
        <v>#REF!</v>
      </c>
      <c r="J185" s="78" t="e">
        <f>INDEX(#REF!,MATCH(Tabell1[ID],Tabell41013[ID],0))</f>
        <v>#REF!</v>
      </c>
      <c r="K185" s="38" t="e">
        <f>INDEX(#REF!,MATCH(Tabell1[ID],Tabell41013[ID],0))</f>
        <v>#REF!</v>
      </c>
      <c r="L185" s="20" t="e">
        <f>IF(#REF!="","",INDEX(#REF!,MATCH(Tabell1[ID],Tabell41013[ID],0)))</f>
        <v>#REF!</v>
      </c>
      <c r="O185" s="26"/>
      <c r="P185" s="26"/>
      <c r="Q185" s="26"/>
      <c r="R185" s="26"/>
      <c r="S185" s="26"/>
      <c r="T185" s="26"/>
    </row>
    <row r="186" spans="1:20" ht="40.25" customHeight="1" x14ac:dyDescent="0.35">
      <c r="A186" s="53" t="s">
        <v>54</v>
      </c>
      <c r="B186" s="46" t="s">
        <v>55</v>
      </c>
      <c r="C186" s="50">
        <f>OBS_REK!A115</f>
        <v>107</v>
      </c>
      <c r="D186" s="50" t="str">
        <f>IF(Tabell41013[[#This Row],[ID]]="","",INDEX(Tabell1[Kategori (REK/OBS
FRL/REH)],MATCH(Tabell41013[[#This Row],[ID]],Tabell1[ID],0)))</f>
        <v>OBS</v>
      </c>
      <c r="E186" s="48">
        <v>5</v>
      </c>
      <c r="F186" s="86">
        <v>6</v>
      </c>
      <c r="G186" s="86" t="s">
        <v>67</v>
      </c>
      <c r="H186" s="63" t="str">
        <f>IF(Tabell41013[[#All],[ID]]=0,"",INDEX(Tabell1[Webcert_beskrivning],MATCH(Tabell41013[ID],Tabell1[ID],0)))</f>
        <v xml:space="preserve">För långvariga ångestsyndrom som generaliserat ångestsyndrom (GAD), paniksyndrom och social fobi finns annan effektiv behandling såsom psykologisk behandling eller behandling med antidepressiva läkemedel. </v>
      </c>
      <c r="I186" s="80" t="e">
        <f>INDEX(#REF!,MATCH(Tabell41013[ID],Tabell1[ID],0))</f>
        <v>#REF!</v>
      </c>
      <c r="J186" s="78" t="e">
        <f>INDEX(#REF!,MATCH(Tabell1[ID],Tabell41013[ID],0))</f>
        <v>#REF!</v>
      </c>
      <c r="K186" s="38" t="e">
        <f>INDEX(#REF!,MATCH(Tabell1[ID],Tabell41013[ID],0))</f>
        <v>#REF!</v>
      </c>
      <c r="L186" s="20" t="e">
        <f>IF(#REF!="","",INDEX(#REF!,MATCH(Tabell1[ID],Tabell41013[ID],0)))</f>
        <v>#REF!</v>
      </c>
      <c r="O186" s="26"/>
      <c r="P186" s="26"/>
      <c r="Q186" s="26"/>
      <c r="R186" s="26"/>
      <c r="S186" s="26"/>
      <c r="T186" s="26"/>
    </row>
    <row r="187" spans="1:20" ht="40.25" customHeight="1" x14ac:dyDescent="0.35">
      <c r="A187" s="53" t="s">
        <v>54</v>
      </c>
      <c r="B187" s="46" t="s">
        <v>55</v>
      </c>
      <c r="C187" s="50">
        <f>OBS_REK!A118</f>
        <v>110</v>
      </c>
      <c r="D187" s="50" t="str">
        <f>IF(Tabell41013[[#This Row],[ID]]="","",INDEX(Tabell1[Kategori (REK/OBS
FRL/REH)],MATCH(Tabell41013[[#This Row],[ID]],Tabell1[ID],0)))</f>
        <v>OBS</v>
      </c>
      <c r="E187" s="52">
        <v>6</v>
      </c>
      <c r="F187" s="86">
        <v>7</v>
      </c>
      <c r="G187" s="86" t="s">
        <v>67</v>
      </c>
      <c r="H187" s="63" t="str">
        <f>IF(Tabell41013[[#All],[ID]]=0,"",INDEX(Tabell1[Webcert_beskrivning],MATCH(Tabell41013[ID],Tabell1[ID],0)))</f>
        <v xml:space="preserve">Försök att undvika sjukskrivning, välj om möjligt deltidssjukskrivning. Informera om att kortvarig stress är normalt, och att prognosen är god. Studier tyder på att bibehållen kontakt med arbetsgivare och arbetskamrater är gynnsamt och kan främja läkningen. </v>
      </c>
      <c r="I187" s="80" t="e">
        <f>INDEX(#REF!,MATCH(Tabell41013[ID],Tabell1[ID],0))</f>
        <v>#REF!</v>
      </c>
      <c r="J187" s="78" t="e">
        <f>INDEX(#REF!,MATCH(Tabell1[ID],Tabell41013[ID],0))</f>
        <v>#REF!</v>
      </c>
      <c r="K187" s="38" t="e">
        <f>INDEX(#REF!,MATCH(Tabell1[ID],Tabell41013[ID],0))</f>
        <v>#REF!</v>
      </c>
      <c r="L187" s="20" t="e">
        <f>IF(#REF!="","",INDEX(#REF!,MATCH(Tabell1[ID],Tabell41013[ID],0)))</f>
        <v>#REF!</v>
      </c>
      <c r="O187" s="26"/>
      <c r="P187" s="26"/>
      <c r="Q187" s="26"/>
      <c r="R187" s="26"/>
      <c r="S187" s="26"/>
      <c r="T187" s="26"/>
    </row>
    <row r="188" spans="1:20" ht="40.25" customHeight="1" x14ac:dyDescent="0.35">
      <c r="A188" s="53" t="s">
        <v>54</v>
      </c>
      <c r="B188" s="46" t="s">
        <v>55</v>
      </c>
      <c r="C188" s="50">
        <f>OBS_REK!A120</f>
        <v>112</v>
      </c>
      <c r="D188" s="50" t="str">
        <f>IF(Tabell41013[[#This Row],[ID]]="","",INDEX(Tabell1[Kategori (REK/OBS
FRL/REH)],MATCH(Tabell41013[[#This Row],[ID]],Tabell1[ID],0)))</f>
        <v>REK</v>
      </c>
      <c r="E188" s="48">
        <v>7</v>
      </c>
      <c r="F188" s="86">
        <v>2</v>
      </c>
      <c r="G188" s="86" t="s">
        <v>67</v>
      </c>
      <c r="H188" s="63" t="str">
        <f>IF(Tabell41013[[#All],[ID]]=0,"",INDEX(Tabell1[Webcert_beskrivning],MATCH(Tabell41013[ID],Tabell1[ID],0)))</f>
        <v xml:space="preserve">Stresshantering är ett sätt att lära sig känna av och minska den stress man upplever. Det är viktigt att känna igen symptom och göra något åt dem. En stresshanteringskurs ger förutom denna kunskap också patienten verktyg att genomföra förändringar som krävs för ett bättre mående. </v>
      </c>
      <c r="I188" s="80" t="e">
        <f>INDEX(#REF!,MATCH(Tabell41013[ID],Tabell1[ID],0))</f>
        <v>#REF!</v>
      </c>
      <c r="J188" s="78" t="e">
        <f>INDEX(#REF!,MATCH(Tabell1[ID],Tabell41013[ID],0))</f>
        <v>#REF!</v>
      </c>
      <c r="K188" s="38" t="e">
        <f>INDEX(#REF!,MATCH(Tabell1[ID],Tabell41013[ID],0))</f>
        <v>#REF!</v>
      </c>
      <c r="L188" s="20" t="e">
        <f>IF(#REF!="","",INDEX(#REF!,MATCH(Tabell1[ID],Tabell41013[ID],0)))</f>
        <v>#REF!</v>
      </c>
      <c r="O188" s="26"/>
      <c r="P188" s="26"/>
      <c r="Q188" s="26"/>
      <c r="R188" s="26"/>
      <c r="S188" s="26"/>
      <c r="T188" s="26"/>
    </row>
    <row r="189" spans="1:20" ht="40.25" customHeight="1" x14ac:dyDescent="0.35">
      <c r="A189" s="53" t="s">
        <v>54</v>
      </c>
      <c r="B189" s="46" t="s">
        <v>55</v>
      </c>
      <c r="C189" s="50">
        <f>OBS_REK!A119</f>
        <v>111</v>
      </c>
      <c r="D189" s="50" t="str">
        <f>IF(Tabell41013[[#This Row],[ID]]="","",INDEX(Tabell1[Kategori (REK/OBS
FRL/REH)],MATCH(Tabell41013[[#This Row],[ID]],Tabell1[ID],0)))</f>
        <v>REK</v>
      </c>
      <c r="E189" s="48">
        <v>1</v>
      </c>
      <c r="F189" s="86">
        <v>2</v>
      </c>
      <c r="G189" s="86" t="s">
        <v>67</v>
      </c>
      <c r="H189" s="63" t="str">
        <f>IF(Tabell41013[[#All],[ID]]=0,"",INDEX(Tabell1[Webcert_beskrivning],MATCH(Tabell41013[ID],Tabell1[ID],0)))</f>
        <v>Samtalsstöd kan för vissa patienter behövas för stöd i att normalisera livsföringen, alltifrån att komma tillbaka till regelbundna rutiner avseende sömn, kost och fysisk aktivitet, till att få bearbeta det som utlöst stressreaktionen.</v>
      </c>
      <c r="I189" s="80" t="e">
        <f>INDEX(#REF!,MATCH(Tabell41013[ID],Tabell1[ID],0))</f>
        <v>#REF!</v>
      </c>
      <c r="J189" s="78" t="e">
        <f>INDEX(#REF!,MATCH(Tabell1[ID],Tabell41013[ID],0))</f>
        <v>#REF!</v>
      </c>
      <c r="K189" s="38" t="e">
        <f>INDEX(#REF!,MATCH(Tabell1[ID],Tabell41013[ID],0))</f>
        <v>#REF!</v>
      </c>
      <c r="L189" s="20" t="e">
        <f>IF(#REF!="","",INDEX(#REF!,MATCH(Tabell1[ID],Tabell41013[ID],0)))</f>
        <v>#REF!</v>
      </c>
      <c r="O189" s="26"/>
      <c r="P189" s="26"/>
      <c r="Q189" s="26"/>
      <c r="R189" s="26"/>
      <c r="S189" s="26"/>
      <c r="T189" s="26"/>
    </row>
    <row r="190" spans="1:20" ht="40.25" customHeight="1" x14ac:dyDescent="0.35">
      <c r="A190" s="53" t="s">
        <v>54</v>
      </c>
      <c r="B190" s="46" t="s">
        <v>55</v>
      </c>
      <c r="C190" s="50">
        <f>OBS_REK!A114</f>
        <v>106</v>
      </c>
      <c r="D190" s="50" t="str">
        <f>IF(Tabell41013[[#This Row],[ID]]="","",INDEX(Tabell1[Kategori (REK/OBS
FRL/REH)],MATCH(Tabell41013[[#This Row],[ID]],Tabell1[ID],0)))</f>
        <v>OBS</v>
      </c>
      <c r="E190" s="48">
        <v>2</v>
      </c>
      <c r="F190" s="86">
        <v>3</v>
      </c>
      <c r="G190" s="86" t="s">
        <v>67</v>
      </c>
      <c r="H190" s="63" t="str">
        <f>IF(Tabell41013[[#All],[ID]]=0,"",INDEX(Tabell1[Webcert_beskrivning],MATCH(Tabell41013[ID],Tabell1[ID],0)))</f>
        <v xml:space="preserve">Grundlig information om tillståndet och dess behandling kan i sig vara ångestdämpande. Muntlig information bör alltid kompletteras med skriftlig information med hänvisning till relevanta webbplatser, t ex 1177.se </v>
      </c>
      <c r="I190" s="80" t="e">
        <f>INDEX(#REF!,MATCH(Tabell41013[ID],Tabell1[ID],0))</f>
        <v>#REF!</v>
      </c>
      <c r="J190" s="78" t="e">
        <f>INDEX(#REF!,MATCH(Tabell1[ID],Tabell41013[ID],0))</f>
        <v>#REF!</v>
      </c>
      <c r="K190" s="38" t="e">
        <f>INDEX(#REF!,MATCH(Tabell1[ID],Tabell41013[ID],0))</f>
        <v>#REF!</v>
      </c>
      <c r="L190" s="20" t="e">
        <f>IF(#REF!="","",INDEX(#REF!,MATCH(Tabell1[ID],Tabell41013[ID],0)))</f>
        <v>#REF!</v>
      </c>
      <c r="O190" s="26"/>
      <c r="P190" s="26"/>
      <c r="Q190" s="26"/>
      <c r="R190" s="26"/>
      <c r="S190" s="26"/>
      <c r="T190" s="26"/>
    </row>
    <row r="191" spans="1:20" ht="40.25" customHeight="1" x14ac:dyDescent="0.35">
      <c r="A191" s="53" t="s">
        <v>54</v>
      </c>
      <c r="B191" s="46" t="s">
        <v>55</v>
      </c>
      <c r="C191" s="50">
        <f>OBS_REK!A108</f>
        <v>100</v>
      </c>
      <c r="D191" s="50" t="str">
        <f>IF(Tabell41013[[#This Row],[ID]]="","",INDEX(Tabell1[Kategori (REK/OBS
FRL/REH)],MATCH(Tabell41013[[#This Row],[ID]],Tabell1[ID],0)))</f>
        <v>OBS</v>
      </c>
      <c r="E191" s="48">
        <v>3</v>
      </c>
      <c r="F191" s="86">
        <v>5</v>
      </c>
      <c r="G191" s="86" t="s">
        <v>67</v>
      </c>
      <c r="H191" s="63" t="str">
        <f>IF(Tabell41013[[#All],[ID]]=0,"",INDEX(Tabell1[Webcert_beskrivning],MATCH(Tabell41013[ID],Tabell1[ID],0)))</f>
        <v>Orsaken till fibromyalgi är oklar men symtomen förvärras av stress och fysisk belastning. På 1177 vårdguiden finns mycket bra information om åtgärder som kan förebygga försämring.</v>
      </c>
      <c r="I191" s="80" t="e">
        <f>INDEX(#REF!,MATCH(Tabell41013[ID],Tabell1[ID],0))</f>
        <v>#REF!</v>
      </c>
      <c r="J191" s="78" t="e">
        <f>INDEX(#REF!,MATCH(Tabell1[ID],Tabell41013[ID],0))</f>
        <v>#REF!</v>
      </c>
      <c r="K191" s="38" t="e">
        <f>INDEX(#REF!,MATCH(Tabell1[ID],Tabell41013[ID],0))</f>
        <v>#REF!</v>
      </c>
      <c r="L191" s="20" t="e">
        <f>IF(#REF!="","",INDEX(#REF!,MATCH(Tabell1[ID],Tabell41013[ID],0)))</f>
        <v>#REF!</v>
      </c>
      <c r="O191" s="26"/>
      <c r="P191" s="26"/>
      <c r="Q191" s="26"/>
      <c r="R191" s="26"/>
      <c r="S191" s="26"/>
      <c r="T191" s="26"/>
    </row>
    <row r="192" spans="1:20" ht="40.25" customHeight="1" x14ac:dyDescent="0.35">
      <c r="A192" s="53" t="s">
        <v>54</v>
      </c>
      <c r="B192" s="46" t="s">
        <v>55</v>
      </c>
      <c r="C192" s="57">
        <f>OBS_REK!A116</f>
        <v>108</v>
      </c>
      <c r="D192" s="50" t="str">
        <f>IF(Tabell41013[[#This Row],[ID]]="","",INDEX(Tabell1[Kategori (REK/OBS
FRL/REH)],MATCH(Tabell41013[[#This Row],[ID]],Tabell1[ID],0)))</f>
        <v>OBS</v>
      </c>
      <c r="E192" s="48">
        <v>4</v>
      </c>
      <c r="F192" s="86">
        <v>4</v>
      </c>
      <c r="G192" s="86" t="s">
        <v>67</v>
      </c>
      <c r="H192" s="63" t="str">
        <f>IF(Tabell41013[[#All],[ID]]=0,"",INDEX(Tabell1[Webcert_beskrivning],MATCH(Tabell41013[ID],Tabell1[ID],0)))</f>
        <v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v>
      </c>
      <c r="I192" s="80" t="e">
        <f>INDEX(#REF!,MATCH(Tabell41013[ID],Tabell1[ID],0))</f>
        <v>#REF!</v>
      </c>
      <c r="J192" s="78" t="e">
        <f>INDEX(#REF!,MATCH(Tabell1[ID],Tabell41013[ID],0))</f>
        <v>#REF!</v>
      </c>
      <c r="K192" s="38" t="e">
        <f>INDEX(#REF!,MATCH(Tabell1[ID],Tabell41013[ID],0))</f>
        <v>#REF!</v>
      </c>
      <c r="L192" s="20" t="e">
        <f>IF(#REF!="","",INDEX(#REF!,MATCH(Tabell1[ID],Tabell41013[ID],0)))</f>
        <v>#REF!</v>
      </c>
      <c r="O192" s="26"/>
      <c r="P192" s="26"/>
      <c r="Q192" s="26"/>
      <c r="R192" s="26"/>
      <c r="S192" s="26"/>
      <c r="T192" s="26"/>
    </row>
    <row r="193" spans="1:20" ht="40.25" customHeight="1" x14ac:dyDescent="0.35">
      <c r="A193" s="53" t="s">
        <v>54</v>
      </c>
      <c r="B193" s="46" t="s">
        <v>55</v>
      </c>
      <c r="C193" s="57">
        <f>OBS_REK!A121</f>
        <v>113</v>
      </c>
      <c r="D193" s="50" t="str">
        <f>IF(Tabell41013[[#This Row],[ID]]="","",INDEX(Tabell1[Kategori (REK/OBS
FRL/REH)],MATCH(Tabell41013[[#This Row],[ID]],Tabell1[ID],0)))</f>
        <v>REK</v>
      </c>
      <c r="E193" s="48">
        <v>5</v>
      </c>
      <c r="F193" s="86">
        <v>1</v>
      </c>
      <c r="G193" s="86" t="s">
        <v>67</v>
      </c>
      <c r="H193" s="63" t="str">
        <f>IF(Tabell41013[[#All],[ID]]=0,"",INDEX(Tabell1[Webcert_beskrivning],MATCH(Tabell41013[ID],Tabell1[ID],0)))</f>
        <v>Vid långvarig stress och utmattningssyndrom där patientens tillstånd ej har förbättrats av tidigare insatta åtgärder bör remiss för multimodal rehabilitering övervägas.</v>
      </c>
      <c r="I193" s="80" t="e">
        <f>INDEX(#REF!,MATCH(Tabell41013[ID],Tabell1[ID],0))</f>
        <v>#REF!</v>
      </c>
      <c r="J193" s="78" t="e">
        <f>INDEX(#REF!,MATCH(Tabell1[ID],Tabell41013[ID],0))</f>
        <v>#REF!</v>
      </c>
      <c r="K193" s="38" t="e">
        <f>INDEX(#REF!,MATCH(Tabell1[ID],Tabell41013[ID],0))</f>
        <v>#REF!</v>
      </c>
      <c r="L193" s="20" t="e">
        <f>IF(#REF!="","",INDEX(#REF!,MATCH(Tabell1[ID],Tabell41013[ID],0)))</f>
        <v>#REF!</v>
      </c>
      <c r="O193" s="26"/>
      <c r="P193" s="26"/>
      <c r="Q193" s="26"/>
      <c r="R193" s="26"/>
      <c r="S193" s="26"/>
      <c r="T193" s="26"/>
    </row>
    <row r="194" spans="1:20" ht="40.25" customHeight="1" x14ac:dyDescent="0.35">
      <c r="A194" s="45" t="s">
        <v>24</v>
      </c>
      <c r="B194" s="46" t="s">
        <v>25</v>
      </c>
      <c r="C194" s="57">
        <f>OBS_REK!A98</f>
        <v>90</v>
      </c>
      <c r="D194" s="50" t="str">
        <f>IF(Tabell41013[[#This Row],[ID]]="","",INDEX(Tabell1[Kategori (REK/OBS
FRL/REH)],MATCH(Tabell41013[[#This Row],[ID]],Tabell1[ID],0)))</f>
        <v>OBS</v>
      </c>
      <c r="E194" s="48">
        <v>1</v>
      </c>
      <c r="F194" s="86">
        <v>1</v>
      </c>
      <c r="G194" s="86" t="s">
        <v>67</v>
      </c>
      <c r="H194" s="63" t="str">
        <f>IF(Tabell41013[[#All],[ID]]=0,"",INDEX(Tabell1[Webcert_beskrivning],MATCH(Tabell41013[ID],Tabell1[ID],0)))</f>
        <v xml:space="preserve">Att göra en smärtanalys och förklara smärtmekanismerna är en viktig del i professionell smärtrehabilitering eftersom patienter ofta efterfrågar en förklaring till sin värk. </v>
      </c>
      <c r="I194" s="80" t="e">
        <f>INDEX(#REF!,MATCH(Tabell41013[ID],Tabell1[ID],0))</f>
        <v>#REF!</v>
      </c>
      <c r="J194" s="78" t="e">
        <f>INDEX(#REF!,MATCH(Tabell1[ID],Tabell41013[ID],0))</f>
        <v>#REF!</v>
      </c>
      <c r="K194" s="38" t="e">
        <f>INDEX(#REF!,MATCH(Tabell1[ID],Tabell41013[ID],0))</f>
        <v>#REF!</v>
      </c>
      <c r="L194" s="20" t="e">
        <f>IF(#REF!="","",INDEX(#REF!,MATCH(Tabell1[ID],Tabell41013[ID],0)))</f>
        <v>#REF!</v>
      </c>
      <c r="O194" s="26"/>
      <c r="P194" s="26"/>
      <c r="Q194" s="26"/>
      <c r="R194" s="26"/>
      <c r="S194" s="26"/>
      <c r="T194" s="26"/>
    </row>
    <row r="195" spans="1:20" ht="40.25" customHeight="1" x14ac:dyDescent="0.35">
      <c r="A195" s="45" t="s">
        <v>24</v>
      </c>
      <c r="B195" s="46" t="s">
        <v>25</v>
      </c>
      <c r="C195" s="57">
        <f>OBS_REK!A109</f>
        <v>101</v>
      </c>
      <c r="D195" s="50" t="str">
        <f>IF(Tabell41013[[#This Row],[ID]]="","",INDEX(Tabell1[Kategori (REK/OBS
FRL/REH)],MATCH(Tabell41013[[#This Row],[ID]],Tabell1[ID],0)))</f>
        <v>REK</v>
      </c>
      <c r="E195" s="48">
        <v>2</v>
      </c>
      <c r="F195" s="86">
        <v>2</v>
      </c>
      <c r="G195" s="86" t="s">
        <v>67</v>
      </c>
      <c r="H195" s="63" t="str">
        <f>IF(Tabell41013[[#All],[ID]]=0,"",INDEX(Tabell1[Webcert_beskrivning],MATCH(Tabell41013[ID],Tabell1[ID],0)))</f>
        <v xml:space="preserve">Om patienten har problem med rörelserädsla och svårt att träna på egen hand kan det vara bra att initialt träffa en fysioterapeut. Fysioterapeuten hjälper patienten att hitta lämpliga övningar och lämplig belastningsnivå. Programmet kan innehålla både styrke-konditionsövningar, avspänningsträning och kroppskännedomsövningar. </v>
      </c>
      <c r="I195" s="80" t="e">
        <f>INDEX(#REF!,MATCH(Tabell41013[ID],Tabell1[ID],0))</f>
        <v>#REF!</v>
      </c>
      <c r="J195" s="78" t="e">
        <f>INDEX(#REF!,MATCH(Tabell1[ID],Tabell41013[ID],0))</f>
        <v>#REF!</v>
      </c>
      <c r="K195" s="38" t="e">
        <f>INDEX(#REF!,MATCH(Tabell1[ID],Tabell41013[ID],0))</f>
        <v>#REF!</v>
      </c>
      <c r="L195" s="20" t="e">
        <f>IF(#REF!="","",INDEX(#REF!,MATCH(Tabell1[ID],Tabell41013[ID],0)))</f>
        <v>#REF!</v>
      </c>
      <c r="O195" s="26"/>
      <c r="P195" s="26"/>
      <c r="Q195" s="26"/>
      <c r="R195" s="26"/>
      <c r="S195" s="26"/>
      <c r="T195" s="26"/>
    </row>
    <row r="196" spans="1:20" ht="40.25" customHeight="1" x14ac:dyDescent="0.35">
      <c r="A196" s="45" t="s">
        <v>24</v>
      </c>
      <c r="B196" s="46" t="s">
        <v>25</v>
      </c>
      <c r="C196" s="57">
        <f>OBS_REK!A101</f>
        <v>93</v>
      </c>
      <c r="D196" s="50" t="str">
        <f>IF(Tabell41013[[#This Row],[ID]]="","",INDEX(Tabell1[Kategori (REK/OBS
FRL/REH)],MATCH(Tabell41013[[#This Row],[ID]],Tabell1[ID],0)))</f>
        <v>REK</v>
      </c>
      <c r="E196" s="48">
        <v>3</v>
      </c>
      <c r="F196" s="86">
        <v>3</v>
      </c>
      <c r="G196" s="86" t="s">
        <v>67</v>
      </c>
      <c r="H196" s="63" t="str">
        <f>IF(Tabell41013[[#All],[ID]]=0,"",INDEX(Tabell1[Webcert_beskrivning],MATCH(Tabell41013[ID],Tabell1[ID],0)))</f>
        <v xml:space="preserve">Om patientens tillstånd ej har förbättrats av tidigare insatta åtgärder bör remiss för multimodal rehabilitering övervägas. </v>
      </c>
      <c r="I196" s="80" t="e">
        <f>INDEX(#REF!,MATCH(Tabell41013[ID],Tabell1[ID],0))</f>
        <v>#REF!</v>
      </c>
      <c r="J196" s="78" t="e">
        <f>INDEX(#REF!,MATCH(Tabell1[ID],Tabell41013[ID],0))</f>
        <v>#REF!</v>
      </c>
      <c r="K196" s="38" t="e">
        <f>INDEX(#REF!,MATCH(Tabell1[ID],Tabell41013[ID],0))</f>
        <v>#REF!</v>
      </c>
      <c r="L196" s="20" t="e">
        <f>IF(#REF!="","",INDEX(#REF!,MATCH(Tabell1[ID],Tabell41013[ID],0)))</f>
        <v>#REF!</v>
      </c>
      <c r="O196" s="26"/>
      <c r="P196" s="26"/>
      <c r="Q196" s="26"/>
      <c r="R196" s="26"/>
      <c r="S196" s="26"/>
      <c r="T196" s="26"/>
    </row>
    <row r="197" spans="1:20" ht="40.25" customHeight="1" x14ac:dyDescent="0.35">
      <c r="A197" s="45" t="s">
        <v>24</v>
      </c>
      <c r="B197" s="46" t="s">
        <v>25</v>
      </c>
      <c r="C197" s="57">
        <f>OBS_REK!A111</f>
        <v>103</v>
      </c>
      <c r="D197" s="50" t="str">
        <f>IF(Tabell41013[[#This Row],[ID]]="","",INDEX(Tabell1[Kategori (REK/OBS
FRL/REH)],MATCH(Tabell41013[[#This Row],[ID]],Tabell1[ID],0)))</f>
        <v>OBS</v>
      </c>
      <c r="E197" s="48">
        <v>1</v>
      </c>
      <c r="F197" s="86">
        <v>1</v>
      </c>
      <c r="G197" s="86" t="s">
        <v>67</v>
      </c>
      <c r="H197" s="63" t="str">
        <f>IF(Tabell41013[[#All],[ID]]=0,"",INDEX(Tabell1[Webcert_beskrivning],MATCH(Tabell41013[ID],Tabell1[ID],0)))</f>
        <v>Risken för olycksfall är också stor i denna patientgrupp.</v>
      </c>
      <c r="I197" s="80" t="e">
        <f>INDEX(#REF!,MATCH(Tabell41013[ID],Tabell1[ID],0))</f>
        <v>#REF!</v>
      </c>
      <c r="J197" s="78" t="e">
        <f>INDEX(#REF!,MATCH(Tabell1[ID],Tabell41013[ID],0))</f>
        <v>#REF!</v>
      </c>
      <c r="K197" s="38" t="e">
        <f>INDEX(#REF!,MATCH(Tabell1[ID],Tabell41013[ID],0))</f>
        <v>#REF!</v>
      </c>
      <c r="L197" s="20" t="e">
        <f>IF(#REF!="","",INDEX(#REF!,MATCH(Tabell1[ID],Tabell41013[ID],0)))</f>
        <v>#REF!</v>
      </c>
      <c r="O197" s="26"/>
      <c r="P197" s="26"/>
      <c r="Q197" s="26"/>
      <c r="R197" s="26"/>
      <c r="S197" s="26"/>
      <c r="T197" s="26"/>
    </row>
    <row r="198" spans="1:20" ht="40.25" customHeight="1" x14ac:dyDescent="0.35">
      <c r="A198" s="45" t="s">
        <v>24</v>
      </c>
      <c r="B198" s="46" t="s">
        <v>25</v>
      </c>
      <c r="C198" s="57">
        <f>OBS_REK!A116</f>
        <v>108</v>
      </c>
      <c r="D198" s="50" t="str">
        <f>IF(Tabell41013[[#This Row],[ID]]="","",INDEX(Tabell1[Kategori (REK/OBS
FRL/REH)],MATCH(Tabell41013[[#This Row],[ID]],Tabell1[ID],0)))</f>
        <v>OBS</v>
      </c>
      <c r="E198" s="48">
        <v>2</v>
      </c>
      <c r="F198" s="86">
        <v>4</v>
      </c>
      <c r="G198" s="86" t="s">
        <v>67</v>
      </c>
      <c r="H198" s="63" t="str">
        <f>IF(Tabell41013[[#All],[ID]]=0,"",INDEX(Tabell1[Webcert_beskrivning],MATCH(Tabell41013[ID],Tabell1[ID],0)))</f>
        <v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v>
      </c>
      <c r="I198" s="80" t="e">
        <f>INDEX(#REF!,MATCH(Tabell41013[ID],Tabell1[ID],0))</f>
        <v>#REF!</v>
      </c>
      <c r="J198" s="78" t="e">
        <f>INDEX(#REF!,MATCH(Tabell1[ID],Tabell41013[ID],0))</f>
        <v>#REF!</v>
      </c>
      <c r="K198" s="38" t="e">
        <f>INDEX(#REF!,MATCH(Tabell1[ID],Tabell41013[ID],0))</f>
        <v>#REF!</v>
      </c>
      <c r="L198" s="20" t="e">
        <f>IF(#REF!="","",INDEX(#REF!,MATCH(Tabell1[ID],Tabell41013[ID],0)))</f>
        <v>#REF!</v>
      </c>
      <c r="O198" s="26"/>
      <c r="P198" s="26"/>
      <c r="Q198" s="26"/>
      <c r="R198" s="26"/>
      <c r="S198" s="26"/>
      <c r="T198" s="26"/>
    </row>
    <row r="199" spans="1:20" ht="40.25" customHeight="1" x14ac:dyDescent="0.35">
      <c r="A199" s="45" t="s">
        <v>24</v>
      </c>
      <c r="B199" s="46" t="s">
        <v>25</v>
      </c>
      <c r="C199" s="57">
        <f>OBS_REK!A107</f>
        <v>99</v>
      </c>
      <c r="D199" s="50" t="str">
        <f>IF(Tabell41013[[#This Row],[ID]]="","",INDEX(Tabell1[Kategori (REK/OBS
FRL/REH)],MATCH(Tabell41013[[#This Row],[ID]],Tabell1[ID],0)))</f>
        <v>OBS</v>
      </c>
      <c r="E199" s="48">
        <v>3</v>
      </c>
      <c r="F199" s="86">
        <v>5</v>
      </c>
      <c r="G199" s="86" t="s">
        <v>67</v>
      </c>
      <c r="H199" s="63" t="str">
        <f>IF(Tabell41013[[#All],[ID]]=0,"",INDEX(Tabell1[Webcert_beskrivning],MATCH(Tabell41013[ID],Tabell1[ID],0)))</f>
        <v xml:space="preserve">Regelbunden fysisk aktivitet såsom cykling, promenader, simning, kondition/styrketräning rekommenderas. Patienten får pröva sig fram till en nivå och aktivitet som passar. Det finns inget som tyder på att träning förvärrar tillståndet. </v>
      </c>
      <c r="I199" s="80" t="e">
        <f>INDEX(#REF!,MATCH(Tabell41013[ID],Tabell1[ID],0))</f>
        <v>#REF!</v>
      </c>
      <c r="J199" s="78" t="e">
        <f>INDEX(#REF!,MATCH(Tabell1[ID],Tabell41013[ID],0))</f>
        <v>#REF!</v>
      </c>
      <c r="K199" s="38" t="e">
        <f>INDEX(#REF!,MATCH(Tabell1[ID],Tabell41013[ID],0))</f>
        <v>#REF!</v>
      </c>
      <c r="L199" s="20" t="e">
        <f>IF(#REF!="","",INDEX(#REF!,MATCH(Tabell1[ID],Tabell41013[ID],0)))</f>
        <v>#REF!</v>
      </c>
      <c r="O199" s="26"/>
      <c r="P199" s="26"/>
      <c r="Q199" s="26"/>
      <c r="R199" s="26"/>
      <c r="S199" s="26"/>
      <c r="T199" s="26"/>
    </row>
    <row r="200" spans="1:20" ht="40.25" customHeight="1" x14ac:dyDescent="0.35">
      <c r="A200" s="45" t="s">
        <v>48</v>
      </c>
      <c r="B200" s="46" t="s">
        <v>25</v>
      </c>
      <c r="C200" s="57">
        <f>OBS_REK!A112</f>
        <v>104</v>
      </c>
      <c r="D200" s="50" t="str">
        <f>IF(Tabell41013[[#This Row],[ID]]="","",INDEX(Tabell1[Kategori (REK/OBS
FRL/REH)],MATCH(Tabell41013[[#This Row],[ID]],Tabell1[ID],0)))</f>
        <v>OBS</v>
      </c>
      <c r="E200" s="48">
        <v>4</v>
      </c>
      <c r="F200" s="86">
        <v>2</v>
      </c>
      <c r="G200" s="86" t="s">
        <v>67</v>
      </c>
      <c r="H200" s="63" t="str">
        <f>IF(Tabell41013[[#All],[ID]]=0,"",INDEX(Tabell1[Webcert_beskrivning],MATCH(Tabell41013[ID],Tabell1[ID],0)))</f>
        <v xml:space="preserve">Det är viktigt att skilja på ångest som symtom och specifika, definierade ångestsyndrom. Det är vanligt med samsjuklighet med andra psykiska eller somatiska sjukdomar. De allra flesta patienter kan diagnostiseras med specifika diagnoser. </v>
      </c>
      <c r="I200" s="80" t="e">
        <f>INDEX(#REF!,MATCH(Tabell41013[ID],Tabell1[ID],0))</f>
        <v>#REF!</v>
      </c>
      <c r="J200" s="78" t="e">
        <f>INDEX(#REF!,MATCH(Tabell1[ID],Tabell41013[ID],0))</f>
        <v>#REF!</v>
      </c>
      <c r="K200" s="38" t="e">
        <f>INDEX(#REF!,MATCH(Tabell1[ID],Tabell41013[ID],0))</f>
        <v>#REF!</v>
      </c>
      <c r="L200" s="20" t="e">
        <f>IF(#REF!="","",INDEX(#REF!,MATCH(Tabell1[ID],Tabell41013[ID],0)))</f>
        <v>#REF!</v>
      </c>
      <c r="O200" s="26"/>
      <c r="P200" s="26"/>
      <c r="Q200" s="26"/>
      <c r="R200" s="26"/>
      <c r="S200" s="26"/>
      <c r="T200" s="26"/>
    </row>
    <row r="201" spans="1:20" ht="40.25" customHeight="1" x14ac:dyDescent="0.35">
      <c r="A201" s="45" t="s">
        <v>48</v>
      </c>
      <c r="B201" s="46" t="s">
        <v>25</v>
      </c>
      <c r="C201" s="57">
        <f>OBS_REK!A113</f>
        <v>105</v>
      </c>
      <c r="D201" s="50" t="str">
        <f>IF(Tabell41013[[#This Row],[ID]]="","",INDEX(Tabell1[Kategori (REK/OBS
FRL/REH)],MATCH(Tabell41013[[#This Row],[ID]],Tabell1[ID],0)))</f>
        <v>OBS</v>
      </c>
      <c r="E201" s="48">
        <v>5</v>
      </c>
      <c r="F201" s="86">
        <v>3</v>
      </c>
      <c r="G201" s="86" t="s">
        <v>67</v>
      </c>
      <c r="H201" s="63" t="str">
        <f>IF(Tabell41013[[#All],[ID]]=0,"",INDEX(Tabell1[Webcert_beskrivning],MATCH(Tabell41013[ID],Tabell1[ID],0)))</f>
        <v xml:space="preserve">Vid GAD, paniksyndrom och social fobi bör sjukskrivning undvikas helt för att inte befästa och förstärka undvikandebeteendet. </v>
      </c>
      <c r="I201" s="80" t="e">
        <f>INDEX(#REF!,MATCH(Tabell41013[ID],Tabell1[ID],0))</f>
        <v>#REF!</v>
      </c>
      <c r="J201" s="78" t="e">
        <f>INDEX(#REF!,MATCH(Tabell1[ID],Tabell41013[ID],0))</f>
        <v>#REF!</v>
      </c>
      <c r="K201" s="38" t="e">
        <f>INDEX(#REF!,MATCH(Tabell1[ID],Tabell41013[ID],0))</f>
        <v>#REF!</v>
      </c>
      <c r="L201" s="20" t="e">
        <f>IF(#REF!="","",INDEX(#REF!,MATCH(Tabell1[ID],Tabell41013[ID],0)))</f>
        <v>#REF!</v>
      </c>
      <c r="O201" s="26"/>
      <c r="P201" s="26"/>
      <c r="Q201" s="26"/>
      <c r="R201" s="26"/>
      <c r="S201" s="26"/>
      <c r="T201" s="26"/>
    </row>
    <row r="202" spans="1:20" ht="40.25" customHeight="1" x14ac:dyDescent="0.35">
      <c r="A202" s="58" t="s">
        <v>18</v>
      </c>
      <c r="B202" s="55" t="s">
        <v>19</v>
      </c>
      <c r="C202" s="57">
        <f>OBS_REK!A76</f>
        <v>68</v>
      </c>
      <c r="D202" s="50" t="str">
        <f>IF(Tabell41013[[#This Row],[ID]]="","",INDEX(Tabell1[Kategori (REK/OBS
FRL/REH)],MATCH(Tabell41013[[#This Row],[ID]],Tabell1[ID],0)))</f>
        <v>OBS</v>
      </c>
      <c r="E202" s="48">
        <v>1</v>
      </c>
      <c r="F202" s="86">
        <v>2</v>
      </c>
      <c r="G202" s="86" t="s">
        <v>67</v>
      </c>
      <c r="H202" s="63" t="str">
        <f>IF(Tabell41013[[#All],[ID]]=0,"",INDEX(Tabell1[Webcert_beskrivning],MATCH(Tabell41013[ID],Tabell1[ID],0)))</f>
        <v>Ryggvärk kan kopplas till hög ålder, tidigare ryggproblem, depression och ångest samt andra psykosociala faktorer som missnöje med arbets- och livssituation. Ofta finns ett samband mellan långvariga ryggbesvär och riskfaktorer på arbetsplatsen som till exempel längre tids arbete på skakande och vibrerande underlag, stillasittande och monotona arbetsställningar och tunga lyft.</v>
      </c>
      <c r="I202" s="80" t="e">
        <f>INDEX(#REF!,MATCH(Tabell41013[ID],Tabell1[ID],0))</f>
        <v>#REF!</v>
      </c>
      <c r="J202" s="78" t="e">
        <f>INDEX(#REF!,MATCH(Tabell1[ID],Tabell41013[ID],0))</f>
        <v>#REF!</v>
      </c>
      <c r="K202" s="38" t="e">
        <f>INDEX(#REF!,MATCH(Tabell1[ID],Tabell41013[ID],0))</f>
        <v>#REF!</v>
      </c>
      <c r="L202" s="20" t="e">
        <f>IF(#REF!="","",INDEX(#REF!,MATCH(Tabell1[ID],Tabell41013[ID],0)))</f>
        <v>#REF!</v>
      </c>
      <c r="O202" s="26"/>
      <c r="P202" s="26"/>
      <c r="Q202" s="26"/>
      <c r="R202" s="26"/>
      <c r="S202" s="26"/>
      <c r="T202" s="26"/>
    </row>
    <row r="203" spans="1:20" ht="40.25" customHeight="1" x14ac:dyDescent="0.35">
      <c r="A203" s="58" t="s">
        <v>18</v>
      </c>
      <c r="B203" s="55" t="s">
        <v>19</v>
      </c>
      <c r="C203" s="57">
        <f>OBS_REK!A77</f>
        <v>69</v>
      </c>
      <c r="D203" s="50" t="str">
        <f>IF(Tabell41013[[#This Row],[ID]]="","",INDEX(Tabell1[Kategori (REK/OBS
FRL/REH)],MATCH(Tabell41013[[#This Row],[ID]],Tabell1[ID],0)))</f>
        <v>OBS</v>
      </c>
      <c r="E203" s="48">
        <v>2</v>
      </c>
      <c r="F203" s="86">
        <v>3</v>
      </c>
      <c r="G203" s="86" t="s">
        <v>67</v>
      </c>
      <c r="H203" s="63" t="str">
        <f>IF(Tabell41013[[#All],[ID]]=0,"",INDEX(Tabell1[Webcert_beskrivning],MATCH(Tabell41013[ID],Tabell1[ID],0)))</f>
        <v xml:space="preserve">Studier visar ett samband mellan tobaksrökning och ryggont:  Rökning kan försämra näringsförsörjningen i ryggdiskar och ryggmuskulatur. </v>
      </c>
      <c r="I203" s="80" t="e">
        <f>INDEX(#REF!,MATCH(Tabell41013[ID],Tabell1[ID],0))</f>
        <v>#REF!</v>
      </c>
      <c r="J203" s="78" t="e">
        <f>INDEX(#REF!,MATCH(Tabell1[ID],Tabell41013[ID],0))</f>
        <v>#REF!</v>
      </c>
      <c r="K203" s="38" t="e">
        <f>INDEX(#REF!,MATCH(Tabell1[ID],Tabell41013[ID],0))</f>
        <v>#REF!</v>
      </c>
      <c r="L203" s="20" t="e">
        <f>IF(#REF!="","",INDEX(#REF!,MATCH(Tabell1[ID],Tabell41013[ID],0)))</f>
        <v>#REF!</v>
      </c>
      <c r="O203" s="26"/>
      <c r="P203" s="26"/>
      <c r="Q203" s="26"/>
      <c r="R203" s="26"/>
      <c r="S203" s="26"/>
      <c r="T203" s="26"/>
    </row>
    <row r="204" spans="1:20" ht="40.25" customHeight="1" x14ac:dyDescent="0.35">
      <c r="A204" s="58" t="s">
        <v>18</v>
      </c>
      <c r="B204" s="55" t="s">
        <v>19</v>
      </c>
      <c r="C204" s="57">
        <f>OBS_REK!A78</f>
        <v>70</v>
      </c>
      <c r="D204" s="50" t="str">
        <f>IF(Tabell41013[[#This Row],[ID]]="","",INDEX(Tabell1[Kategori (REK/OBS
FRL/REH)],MATCH(Tabell41013[[#This Row],[ID]],Tabell1[ID],0)))</f>
        <v>REK</v>
      </c>
      <c r="E204" s="48">
        <v>3</v>
      </c>
      <c r="F204" s="86">
        <v>4</v>
      </c>
      <c r="G204" s="86" t="s">
        <v>67</v>
      </c>
      <c r="H204" s="63" t="str">
        <f>IF(Tabell41013[[#All],[ID]]=0,"",INDEX(Tabell1[Webcert_beskrivning],MATCH(Tabell41013[ID],Tabell1[ID],0)))</f>
        <v xml:space="preserve">Om patienten har ren ryggsmärta och inte blivit förbättrad av tidigare åtgärder inklusive multimodal rehabilitering och arbetsanpassningar, bör MR göras och patienten remitteras till ryggkirurgisk enhet för bedömning. </v>
      </c>
      <c r="I204" s="80" t="e">
        <f>INDEX(#REF!,MATCH(Tabell41013[ID],Tabell1[ID],0))</f>
        <v>#REF!</v>
      </c>
      <c r="J204" s="78" t="e">
        <f>INDEX(#REF!,MATCH(Tabell1[ID],Tabell41013[ID],0))</f>
        <v>#REF!</v>
      </c>
      <c r="K204" s="38" t="e">
        <f>INDEX(#REF!,MATCH(Tabell1[ID],Tabell41013[ID],0))</f>
        <v>#REF!</v>
      </c>
      <c r="L204" s="20" t="e">
        <f>IF(#REF!="","",INDEX(#REF!,MATCH(Tabell1[ID],Tabell41013[ID],0)))</f>
        <v>#REF!</v>
      </c>
      <c r="O204" s="26"/>
      <c r="P204" s="26"/>
      <c r="Q204" s="26"/>
      <c r="R204" s="26"/>
      <c r="S204" s="26"/>
      <c r="T204" s="26"/>
    </row>
    <row r="205" spans="1:20" ht="40.25" customHeight="1" x14ac:dyDescent="0.35">
      <c r="A205" s="58" t="s">
        <v>18</v>
      </c>
      <c r="B205" s="55" t="s">
        <v>19</v>
      </c>
      <c r="C205" s="57">
        <f>OBS_REK!A18</f>
        <v>6</v>
      </c>
      <c r="D205" s="50" t="str">
        <f>IF(Tabell41013[[#This Row],[ID]]="","",INDEX(Tabell1[Kategori (REK/OBS
FRL/REH)],MATCH(Tabell41013[[#This Row],[ID]],Tabell1[ID],0)))</f>
        <v>OBS</v>
      </c>
      <c r="E205" s="48">
        <v>4</v>
      </c>
      <c r="F205" s="86">
        <v>1</v>
      </c>
      <c r="G205" s="86" t="s">
        <v>67</v>
      </c>
      <c r="H205" s="63" t="str">
        <f>IF(Tabell41013[[#All],[ID]]=0,"",INDEX(Tabell1[Webcert_beskrivning],MATCH(Tabell41013[ID],Tabell1[ID],0)))</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c r="I205" s="80" t="e">
        <f>INDEX(#REF!,MATCH(Tabell41013[ID],Tabell1[ID],0))</f>
        <v>#REF!</v>
      </c>
      <c r="J205" s="78" t="e">
        <f>INDEX(#REF!,MATCH(Tabell1[ID],Tabell41013[ID],0))</f>
        <v>#REF!</v>
      </c>
      <c r="K205" s="38" t="e">
        <f>INDEX(#REF!,MATCH(Tabell1[ID],Tabell41013[ID],0))</f>
        <v>#REF!</v>
      </c>
      <c r="L205" s="20" t="e">
        <f>IF(#REF!="","",INDEX(#REF!,MATCH(Tabell1[ID],Tabell41013[ID],0)))</f>
        <v>#REF!</v>
      </c>
      <c r="O205" s="26"/>
      <c r="P205" s="26"/>
      <c r="Q205" s="26"/>
      <c r="R205" s="26"/>
      <c r="S205" s="26"/>
      <c r="T205" s="26"/>
    </row>
    <row r="206" spans="1:20" ht="40.25" customHeight="1" x14ac:dyDescent="0.35">
      <c r="A206" s="58" t="s">
        <v>18</v>
      </c>
      <c r="B206" s="55" t="s">
        <v>19</v>
      </c>
      <c r="C206" s="57">
        <f>OBS_REK!A79</f>
        <v>71</v>
      </c>
      <c r="D206" s="50" t="str">
        <f>IF(Tabell41013[[#This Row],[ID]]="","",INDEX(Tabell1[Kategori (REK/OBS
FRL/REH)],MATCH(Tabell41013[[#This Row],[ID]],Tabell1[ID],0)))</f>
        <v>OBS</v>
      </c>
      <c r="E206" s="48">
        <v>5</v>
      </c>
      <c r="F206" s="86">
        <v>5</v>
      </c>
      <c r="G206" s="86" t="s">
        <v>67</v>
      </c>
      <c r="H206" s="63" t="str">
        <f>IF(Tabell41013[[#All],[ID]]=0,"",INDEX(Tabell1[Webcert_beskrivning],MATCH(Tabell41013[ID],Tabell1[ID],0)))</f>
        <v xml:space="preserve">Patienter med belastningsbesvär bör avrådas från arbete och hantering ovan axelplanet. Faktorer som till exempel hur ofta lyften sker, bördans vikt, hantering över axelhöjd, bördans greppbarhet, krav på precision i lyftet och personförflyttningar bör beaktas.  </v>
      </c>
      <c r="I206" s="80" t="e">
        <f>INDEX(#REF!,MATCH(Tabell41013[ID],Tabell1[ID],0))</f>
        <v>#REF!</v>
      </c>
      <c r="J206" s="78" t="e">
        <f>INDEX(#REF!,MATCH(Tabell1[ID],Tabell41013[ID],0))</f>
        <v>#REF!</v>
      </c>
      <c r="K206" s="38" t="e">
        <f>INDEX(#REF!,MATCH(Tabell1[ID],Tabell41013[ID],0))</f>
        <v>#REF!</v>
      </c>
      <c r="L206" s="20" t="e">
        <f>IF(#REF!="","",INDEX(#REF!,MATCH(Tabell1[ID],Tabell41013[ID],0)))</f>
        <v>#REF!</v>
      </c>
      <c r="O206" s="26"/>
      <c r="P206" s="26"/>
      <c r="Q206" s="26"/>
      <c r="R206" s="26"/>
      <c r="S206" s="26"/>
      <c r="T206" s="26"/>
    </row>
    <row r="207" spans="1:20" ht="40.25" customHeight="1" x14ac:dyDescent="0.35">
      <c r="A207" s="58" t="s">
        <v>18</v>
      </c>
      <c r="B207" s="55" t="s">
        <v>19</v>
      </c>
      <c r="C207" s="57">
        <f>OBS_REK!A80</f>
        <v>72</v>
      </c>
      <c r="D207" s="50" t="str">
        <f>IF(Tabell41013[[#This Row],[ID]]="","",INDEX(Tabell1[Kategori (REK/OBS
FRL/REH)],MATCH(Tabell41013[[#This Row],[ID]],Tabell1[ID],0)))</f>
        <v>OBS</v>
      </c>
      <c r="E207" s="48">
        <v>1</v>
      </c>
      <c r="F207" s="86">
        <v>3</v>
      </c>
      <c r="G207" s="86" t="s">
        <v>67</v>
      </c>
      <c r="H207" s="63" t="str">
        <f>IF(Tabell41013[[#All],[ID]]=0,"",INDEX(Tabell1[Webcert_beskrivning],MATCH(Tabell41013[ID],Tabell1[ID],0)))</f>
        <v>I de flesta fall är värk i skuldrorna inte tecken på någon allvarlig skada, och besvären självläker i regel inom två veckor. Träning i sig är smärtlindrande och bidrar till att patienten kan vara mer aktiv, både i arbete och i vardagslivet.</v>
      </c>
      <c r="I207" s="80" t="e">
        <f>INDEX(#REF!,MATCH(Tabell41013[ID],Tabell1[ID],0))</f>
        <v>#REF!</v>
      </c>
      <c r="J207" s="78" t="e">
        <f>INDEX(#REF!,MATCH(Tabell1[ID],Tabell41013[ID],0))</f>
        <v>#REF!</v>
      </c>
      <c r="K207" s="38" t="e">
        <f>INDEX(#REF!,MATCH(Tabell1[ID],Tabell41013[ID],0))</f>
        <v>#REF!</v>
      </c>
      <c r="L207" s="20" t="e">
        <f>IF(#REF!="","",INDEX(#REF!,MATCH(Tabell1[ID],Tabell41013[ID],0)))</f>
        <v>#REF!</v>
      </c>
      <c r="O207" s="26"/>
      <c r="P207" s="26"/>
      <c r="Q207" s="26"/>
      <c r="R207" s="26"/>
      <c r="S207" s="26"/>
      <c r="T207" s="26"/>
    </row>
    <row r="208" spans="1:20" ht="40.25" customHeight="1" x14ac:dyDescent="0.35">
      <c r="A208" s="58" t="s">
        <v>18</v>
      </c>
      <c r="B208" s="55" t="s">
        <v>19</v>
      </c>
      <c r="C208" s="57">
        <f>OBS_REK!A81</f>
        <v>73</v>
      </c>
      <c r="D208" s="50" t="str">
        <f>IF(Tabell41013[[#This Row],[ID]]="","",INDEX(Tabell1[Kategori (REK/OBS
FRL/REH)],MATCH(Tabell41013[[#This Row],[ID]],Tabell1[ID],0)))</f>
        <v>OBS</v>
      </c>
      <c r="E208" s="48">
        <v>2</v>
      </c>
      <c r="F208" s="86">
        <v>4</v>
      </c>
      <c r="G208" s="86" t="s">
        <v>67</v>
      </c>
      <c r="H208" s="63" t="str">
        <f>IF(Tabell41013[[#All],[ID]]=0,"",INDEX(Tabell1[Webcert_beskrivning],MATCH(Tabell41013[ID],Tabell1[ID],0)))</f>
        <v xml:space="preserve">Studier visar att multimodal rehabilitering kan vara en väg tillbaka vid långvarig smärta och ett sätt att minska risken för kronisk smärta. </v>
      </c>
      <c r="I208" s="80" t="e">
        <f>INDEX(#REF!,MATCH(Tabell41013[ID],Tabell1[ID],0))</f>
        <v>#REF!</v>
      </c>
      <c r="J208" s="78" t="e">
        <f>INDEX(#REF!,MATCH(Tabell1[ID],Tabell41013[ID],0))</f>
        <v>#REF!</v>
      </c>
      <c r="K208" s="38" t="e">
        <f>INDEX(#REF!,MATCH(Tabell1[ID],Tabell41013[ID],0))</f>
        <v>#REF!</v>
      </c>
      <c r="L208" s="20" t="e">
        <f>IF(#REF!="","",INDEX(#REF!,MATCH(Tabell1[ID],Tabell41013[ID],0)))</f>
        <v>#REF!</v>
      </c>
      <c r="O208" s="26"/>
      <c r="P208" s="26"/>
      <c r="Q208" s="26"/>
      <c r="R208" s="26"/>
      <c r="S208" s="26"/>
      <c r="T208" s="26"/>
    </row>
    <row r="209" spans="1:20" ht="40.25" customHeight="1" x14ac:dyDescent="0.35">
      <c r="A209" s="58" t="s">
        <v>18</v>
      </c>
      <c r="B209" s="55" t="s">
        <v>19</v>
      </c>
      <c r="C209" s="57">
        <f>OBS_REK!A82</f>
        <v>74</v>
      </c>
      <c r="D209" s="50" t="str">
        <f>IF(Tabell41013[[#This Row],[ID]]="","",INDEX(Tabell1[Kategori (REK/OBS
FRL/REH)],MATCH(Tabell41013[[#This Row],[ID]],Tabell1[ID],0)))</f>
        <v>REK</v>
      </c>
      <c r="E209" s="48">
        <v>3</v>
      </c>
      <c r="F209" s="86">
        <v>5</v>
      </c>
      <c r="G209" s="86" t="s">
        <v>67</v>
      </c>
      <c r="H209" s="63" t="str">
        <f>IF(Tabell41013[[#All],[ID]]=0,"",INDEX(Tabell1[Webcert_beskrivning],MATCH(Tabell41013[ID],Tabell1[ID],0)))</f>
        <v xml:space="preserve">För att undvika rörelserädsla med nedsatt rörlighet och funktion som följd, är det viktigt att patienter både med akuta och kroniska besvär får  kontakt med fysioterapeut, kiropraktor eller naprapat för hjälp med ett individuellt program med rörlighets- och styrkeövningar samt vid behov smärtbehandling. </v>
      </c>
      <c r="I209" s="80" t="e">
        <f>INDEX(#REF!,MATCH(Tabell41013[ID],Tabell1[ID],0))</f>
        <v>#REF!</v>
      </c>
      <c r="J209" s="78" t="e">
        <f>INDEX(#REF!,MATCH(Tabell1[ID],Tabell41013[ID],0))</f>
        <v>#REF!</v>
      </c>
      <c r="K209" s="38" t="e">
        <f>INDEX(#REF!,MATCH(Tabell1[ID],Tabell41013[ID],0))</f>
        <v>#REF!</v>
      </c>
      <c r="L209" s="20" t="e">
        <f>IF(#REF!="","",INDEX(#REF!,MATCH(Tabell1[ID],Tabell41013[ID],0)))</f>
        <v>#REF!</v>
      </c>
      <c r="O209" s="26"/>
      <c r="P209" s="26"/>
      <c r="Q209" s="26"/>
      <c r="R209" s="26"/>
      <c r="S209" s="26"/>
      <c r="T209" s="26"/>
    </row>
    <row r="210" spans="1:20" ht="40.25" customHeight="1" x14ac:dyDescent="0.35">
      <c r="A210" s="58" t="s">
        <v>18</v>
      </c>
      <c r="B210" s="55" t="s">
        <v>19</v>
      </c>
      <c r="C210" s="50">
        <f>OBS_REK!A83</f>
        <v>75</v>
      </c>
      <c r="D210" s="50" t="str">
        <f>IF(Tabell41013[[#This Row],[ID]]="","",INDEX(Tabell1[Kategori (REK/OBS
FRL/REH)],MATCH(Tabell41013[[#This Row],[ID]],Tabell1[ID],0)))</f>
        <v>REK</v>
      </c>
      <c r="E210" s="48">
        <v>4</v>
      </c>
      <c r="F210" s="86">
        <v>2</v>
      </c>
      <c r="G210" s="86" t="s">
        <v>67</v>
      </c>
      <c r="H210" s="65" t="str">
        <f>IF(Tabell41013[[#All],[ID]]=0,"",INDEX(Tabell1[Webcert_beskrivning],MATCH(Tabell41013[ID],Tabell1[ID],0)))</f>
        <v>Om tidigare åtgärder inte givit någon förbättring bör patienten remitteras till multimodal rehabilitering.</v>
      </c>
      <c r="I210" s="80" t="e">
        <f>INDEX(#REF!,MATCH(Tabell41013[ID],Tabell1[ID],0))</f>
        <v>#REF!</v>
      </c>
      <c r="J210" s="78" t="e">
        <f>INDEX(#REF!,MATCH(Tabell1[ID],Tabell41013[ID],0))</f>
        <v>#REF!</v>
      </c>
      <c r="K210" s="38" t="e">
        <f>INDEX(#REF!,MATCH(Tabell1[ID],Tabell41013[ID],0))</f>
        <v>#REF!</v>
      </c>
      <c r="L210" s="20" t="e">
        <f>IF(#REF!="","",INDEX(#REF!,MATCH(Tabell1[ID],Tabell41013[ID],0)))</f>
        <v>#REF!</v>
      </c>
      <c r="O210" s="26"/>
      <c r="P210" s="26"/>
      <c r="Q210" s="26"/>
      <c r="R210" s="26"/>
      <c r="S210" s="26"/>
      <c r="T210" s="26"/>
    </row>
    <row r="211" spans="1:20" ht="40.25" customHeight="1" x14ac:dyDescent="0.35">
      <c r="A211" s="58" t="s">
        <v>18</v>
      </c>
      <c r="B211" s="55" t="s">
        <v>19</v>
      </c>
      <c r="C211" s="50">
        <f>OBS_REK!A84</f>
        <v>76</v>
      </c>
      <c r="D211" s="50" t="str">
        <f>IF(Tabell41013[[#This Row],[ID]]="","",INDEX(Tabell1[Kategori (REK/OBS
FRL/REH)],MATCH(Tabell41013[[#This Row],[ID]],Tabell1[ID],0)))</f>
        <v>OBS</v>
      </c>
      <c r="E211" s="48">
        <v>5</v>
      </c>
      <c r="F211" s="86">
        <v>1</v>
      </c>
      <c r="G211" s="86" t="s">
        <v>67</v>
      </c>
      <c r="H211" s="65" t="str">
        <f>IF(Tabell41013[[#All],[ID]]=0,"",INDEX(Tabell1[Webcert_beskrivning],MATCH(Tabell41013[ID],Tabell1[ID],0)))</f>
        <v xml:space="preserve">Impingement drabbar oftast personer över 40 år. Orsaken är för det mesta multifaktorell med en kombination av trängsel i axelleden, svullnad i rotatorcuffmuskulaturen och muskulär obalans i axel/skuldra. </v>
      </c>
      <c r="I211" s="80" t="e">
        <f>INDEX(#REF!,MATCH(Tabell41013[ID],Tabell1[ID],0))</f>
        <v>#REF!</v>
      </c>
      <c r="J211" s="78" t="e">
        <f>INDEX(#REF!,MATCH(Tabell1[ID],Tabell41013[ID],0))</f>
        <v>#REF!</v>
      </c>
      <c r="K211" s="38" t="e">
        <f>INDEX(#REF!,MATCH(Tabell1[ID],Tabell41013[ID],0))</f>
        <v>#REF!</v>
      </c>
      <c r="L211" s="20" t="e">
        <f>IF(#REF!="","",INDEX(#REF!,MATCH(Tabell1[ID],Tabell41013[ID],0)))</f>
        <v>#REF!</v>
      </c>
      <c r="O211" s="26"/>
      <c r="P211" s="26"/>
      <c r="Q211" s="26"/>
      <c r="R211" s="26"/>
      <c r="S211" s="26"/>
      <c r="T211" s="26"/>
    </row>
    <row r="212" spans="1:20" ht="40.25" customHeight="1" x14ac:dyDescent="0.35">
      <c r="A212" s="58" t="s">
        <v>44</v>
      </c>
      <c r="B212" s="55" t="s">
        <v>64</v>
      </c>
      <c r="C212" s="50">
        <f>OBS_REK!A162</f>
        <v>154</v>
      </c>
      <c r="D212" s="50" t="str">
        <f>IF(Tabell41013[[#This Row],[ID]]="","",INDEX(Tabell1[Kategori (REK/OBS
FRL/REH)],MATCH(Tabell41013[[#This Row],[ID]],Tabell1[ID],0)))</f>
        <v>OBS</v>
      </c>
      <c r="E212" s="48">
        <v>1</v>
      </c>
      <c r="F212" s="86">
        <v>1</v>
      </c>
      <c r="G212" s="86" t="s">
        <v>67</v>
      </c>
      <c r="H212" s="63" t="str">
        <f>IF(Tabell41013[[#All],[ID]]=0,"",INDEX(Tabell1[Webcert_beskrivning],MATCH(Tabell41013[ID],Tabell1[ID],0)))</f>
        <v xml:space="preserve">Efter en lindrig stroke, när förlamningen och talsvårigheter går tillbaka betraktas man av omgivningen som återställd. Det är dock inte ovanligt att patienten har kvarstående nedsättningar såsom plötslig trötthet orsakad av hjärntrötthet, behov av längre tid för återhämtning och ökad känslosamhet. </v>
      </c>
      <c r="I212" s="80" t="e">
        <f>INDEX(#REF!,MATCH(Tabell41013[ID],Tabell1[ID],0))</f>
        <v>#REF!</v>
      </c>
      <c r="J212" s="78" t="e">
        <f>INDEX(#REF!,MATCH(Tabell1[ID],Tabell41013[ID],0))</f>
        <v>#REF!</v>
      </c>
      <c r="K212" s="38" t="e">
        <f>INDEX(#REF!,MATCH(Tabell1[ID],Tabell41013[ID],0))</f>
        <v>#REF!</v>
      </c>
      <c r="L212" s="20" t="e">
        <f>IF(#REF!="","",INDEX(#REF!,MATCH(Tabell1[ID],Tabell41013[ID],0)))</f>
        <v>#REF!</v>
      </c>
      <c r="O212" s="26"/>
      <c r="P212" s="26"/>
      <c r="Q212" s="26"/>
      <c r="R212" s="26"/>
      <c r="S212" s="26"/>
      <c r="T212" s="26"/>
    </row>
    <row r="213" spans="1:20" ht="40.25" customHeight="1" x14ac:dyDescent="0.35">
      <c r="A213" s="58" t="s">
        <v>44</v>
      </c>
      <c r="B213" s="55" t="s">
        <v>64</v>
      </c>
      <c r="C213" s="50">
        <f>OBS_REK!A161</f>
        <v>153</v>
      </c>
      <c r="D213" s="50" t="str">
        <f>IF(Tabell41013[[#This Row],[ID]]="","",INDEX(Tabell1[Kategori (REK/OBS
FRL/REH)],MATCH(Tabell41013[[#This Row],[ID]],Tabell1[ID],0)))</f>
        <v>OBS</v>
      </c>
      <c r="E213" s="48">
        <v>2</v>
      </c>
      <c r="F213" s="86">
        <v>4</v>
      </c>
      <c r="G213" s="86" t="s">
        <v>67</v>
      </c>
      <c r="H213" s="63" t="str">
        <f>IF(Tabell41013[[#All],[ID]]=0,"",INDEX(Tabell1[Webcert_beskrivning],MATCH(Tabell41013[ID],Tabell1[ID],0)))</f>
        <v xml:space="preserve">Det är inte ovanligt att patienter som drabbats av stroke under den första tiden i hög grad upplever ångest, nedstämdhet, trötthet och kognitiva nedsättningar. Även olika smärttillstånd och spasticitet är vanligt. </v>
      </c>
      <c r="I213" s="80" t="e">
        <f>INDEX(#REF!,MATCH(Tabell41013[ID],Tabell1[ID],0))</f>
        <v>#REF!</v>
      </c>
      <c r="J213" s="78" t="e">
        <f>INDEX(#REF!,MATCH(Tabell1[ID],Tabell41013[ID],0))</f>
        <v>#REF!</v>
      </c>
      <c r="K213" s="38" t="e">
        <f>INDEX(#REF!,MATCH(Tabell1[ID],Tabell41013[ID],0))</f>
        <v>#REF!</v>
      </c>
      <c r="L213" s="20" t="e">
        <f>IF(#REF!="","",INDEX(#REF!,MATCH(Tabell1[ID],Tabell41013[ID],0)))</f>
        <v>#REF!</v>
      </c>
      <c r="O213" s="26"/>
      <c r="P213" s="26"/>
      <c r="Q213" s="26"/>
      <c r="R213" s="26"/>
      <c r="S213" s="26"/>
      <c r="T213" s="26"/>
    </row>
    <row r="214" spans="1:20" ht="40.25" customHeight="1" x14ac:dyDescent="0.35">
      <c r="A214" s="58" t="s">
        <v>44</v>
      </c>
      <c r="B214" s="55" t="s">
        <v>64</v>
      </c>
      <c r="C214" s="50">
        <f>OBS_REK!A164</f>
        <v>156</v>
      </c>
      <c r="D214" s="50" t="str">
        <f>IF(Tabell41013[[#This Row],[ID]]="","",INDEX(Tabell1[Kategori (REK/OBS
FRL/REH)],MATCH(Tabell41013[[#This Row],[ID]],Tabell1[ID],0)))</f>
        <v>OBS</v>
      </c>
      <c r="E214" s="48">
        <v>3</v>
      </c>
      <c r="F214" s="86">
        <v>3</v>
      </c>
      <c r="G214" s="86" t="s">
        <v>67</v>
      </c>
      <c r="H214" s="63" t="str">
        <f>IF(Tabell41013[[#All],[ID]]=0,"",INDEX(Tabell1[Webcert_beskrivning],MATCH(Tabell41013[ID],Tabell1[ID],0)))</f>
        <v xml:space="preserve">Överväg därför arbetsåtergång tidigt. När patienten har återhämtat sig tillräckligt är det viktigt att uppmuntra till kontakt med arbetsgivare och arbetskamrater. </v>
      </c>
      <c r="I214" s="80" t="e">
        <f>INDEX(#REF!,MATCH(Tabell41013[ID],Tabell1[ID],0))</f>
        <v>#REF!</v>
      </c>
      <c r="J214" s="78" t="e">
        <f>INDEX(#REF!,MATCH(Tabell1[ID],Tabell41013[ID],0))</f>
        <v>#REF!</v>
      </c>
      <c r="K214" s="38" t="e">
        <f>INDEX(#REF!,MATCH(Tabell1[ID],Tabell41013[ID],0))</f>
        <v>#REF!</v>
      </c>
      <c r="L214" s="20" t="e">
        <f>IF(#REF!="","",INDEX(#REF!,MATCH(Tabell1[ID],Tabell41013[ID],0)))</f>
        <v>#REF!</v>
      </c>
      <c r="O214" s="26"/>
      <c r="P214" s="26"/>
      <c r="Q214" s="26"/>
      <c r="R214" s="26"/>
      <c r="S214" s="26"/>
      <c r="T214" s="26"/>
    </row>
    <row r="215" spans="1:20" ht="40.25" customHeight="1" x14ac:dyDescent="0.35">
      <c r="A215" s="58" t="s">
        <v>44</v>
      </c>
      <c r="B215" s="55" t="s">
        <v>64</v>
      </c>
      <c r="C215" s="59">
        <f>OBS_REK!A163</f>
        <v>155</v>
      </c>
      <c r="D215" s="50" t="str">
        <f>IF(Tabell41013[[#This Row],[ID]]="","",INDEX(Tabell1[Kategori (REK/OBS
FRL/REH)],MATCH(Tabell41013[[#This Row],[ID]],Tabell1[ID],0)))</f>
        <v>OBS</v>
      </c>
      <c r="E215" s="48">
        <v>4</v>
      </c>
      <c r="F215" s="86">
        <v>2</v>
      </c>
      <c r="G215" s="86" t="s">
        <v>67</v>
      </c>
      <c r="H215" s="63" t="str">
        <f>IF(Tabell41013[[#All],[ID]]=0,"",INDEX(Tabell1[Webcert_beskrivning],MATCH(Tabell41013[ID],Tabell1[ID],0)))</f>
        <v>Både sociala, psykologiska, fysiska och medicinska aspekter bör kartläggas för att försöka få en helhetsbild av patientens behov av stöd. Livssituation, ålder, tid efter insjuknandet etc. avgör vilka faktorer som undersöks. Fokus bör ligga på patientens upplevda konsekvenser av sjukdomen, fysiskt och psykosocialt.</v>
      </c>
      <c r="I215" s="80" t="e">
        <f>INDEX(#REF!,MATCH(Tabell41013[ID],Tabell1[ID],0))</f>
        <v>#REF!</v>
      </c>
      <c r="J215" s="78" t="e">
        <f>INDEX(#REF!,MATCH(Tabell1[ID],Tabell41013[ID],0))</f>
        <v>#REF!</v>
      </c>
      <c r="K215" s="38" t="e">
        <f>INDEX(#REF!,MATCH(Tabell1[ID],Tabell41013[ID],0))</f>
        <v>#REF!</v>
      </c>
      <c r="L215" s="20" t="e">
        <f>IF(#REF!="","",INDEX(#REF!,MATCH(Tabell1[ID],Tabell41013[ID],0)))</f>
        <v>#REF!</v>
      </c>
      <c r="O215" s="26"/>
      <c r="P215" s="26"/>
      <c r="Q215" s="26"/>
      <c r="R215" s="26"/>
      <c r="S215" s="26"/>
      <c r="T215" s="26"/>
    </row>
    <row r="216" spans="1:20" ht="40.25" customHeight="1" x14ac:dyDescent="0.35">
      <c r="A216" s="58" t="s">
        <v>44</v>
      </c>
      <c r="B216" s="55" t="s">
        <v>64</v>
      </c>
      <c r="C216" s="50">
        <f>OBS_REK!A165</f>
        <v>157</v>
      </c>
      <c r="D216" s="50" t="str">
        <f>IF(Tabell41013[[#This Row],[ID]]="","",INDEX(Tabell1[Kategori (REK/OBS
FRL/REH)],MATCH(Tabell41013[[#This Row],[ID]],Tabell1[ID],0)))</f>
        <v>OBS</v>
      </c>
      <c r="E216" s="48">
        <v>1</v>
      </c>
      <c r="F216" s="86">
        <v>2</v>
      </c>
      <c r="G216" s="86" t="s">
        <v>67</v>
      </c>
      <c r="H216" s="63" t="str">
        <f>IF(Tabell41013[[#All],[ID]]=0,"",INDEX(Tabell1[Webcert_beskrivning],MATCH(Tabell41013[ID],Tabell1[ID],0)))</f>
        <v xml:space="preserve">Arbetsförmågan efter stroke är ofta kopplad till möjligheten att anpassa arbetet, motivationen och uppfattningen om den egna förmågan. </v>
      </c>
      <c r="I216" s="80" t="e">
        <f>INDEX(#REF!,MATCH(Tabell41013[ID],Tabell1[ID],0))</f>
        <v>#REF!</v>
      </c>
      <c r="J216" s="78" t="e">
        <f>INDEX(#REF!,MATCH(Tabell1[ID],Tabell41013[ID],0))</f>
        <v>#REF!</v>
      </c>
      <c r="K216" s="38" t="e">
        <f>INDEX(#REF!,MATCH(Tabell1[ID],Tabell41013[ID],0))</f>
        <v>#REF!</v>
      </c>
      <c r="L216" s="20" t="e">
        <f>IF(#REF!="","",INDEX(#REF!,MATCH(Tabell1[ID],Tabell41013[ID],0)))</f>
        <v>#REF!</v>
      </c>
      <c r="O216" s="26"/>
      <c r="P216" s="26"/>
      <c r="Q216" s="26"/>
      <c r="R216" s="26"/>
      <c r="S216" s="26"/>
      <c r="T216" s="26"/>
    </row>
    <row r="217" spans="1:20" ht="40.25" customHeight="1" x14ac:dyDescent="0.35">
      <c r="A217" s="58" t="s">
        <v>44</v>
      </c>
      <c r="B217" s="55" t="s">
        <v>64</v>
      </c>
      <c r="C217" s="50">
        <f>OBS_REK!A168</f>
        <v>160</v>
      </c>
      <c r="D217" s="50" t="str">
        <f>IF(Tabell41013[[#This Row],[ID]]="","",INDEX(Tabell1[Kategori (REK/OBS
FRL/REH)],MATCH(Tabell41013[[#This Row],[ID]],Tabell1[ID],0)))</f>
        <v>REK</v>
      </c>
      <c r="E217" s="48">
        <v>2</v>
      </c>
      <c r="F217" s="86">
        <v>3</v>
      </c>
      <c r="G217" s="86" t="s">
        <v>67</v>
      </c>
      <c r="H217" s="63" t="str">
        <f>IF(Tabell41013[[#All],[ID]]=0,"",INDEX(Tabell1[Webcert_beskrivning],MATCH(Tabell41013[ID],Tabell1[ID],0)))</f>
        <v xml:space="preserve">Samtalsstöd bör finnas genom hela vårdkedjan och vara riktat mot känslomässiga och psykiska reaktioner i samband med insjuknandet. </v>
      </c>
      <c r="I217" s="80" t="e">
        <f>INDEX(#REF!,MATCH(Tabell41013[ID],Tabell1[ID],0))</f>
        <v>#REF!</v>
      </c>
      <c r="J217" s="78" t="e">
        <f>INDEX(#REF!,MATCH(Tabell1[ID],Tabell41013[ID],0))</f>
        <v>#REF!</v>
      </c>
      <c r="K217" s="38" t="e">
        <f>INDEX(#REF!,MATCH(Tabell1[ID],Tabell41013[ID],0))</f>
        <v>#REF!</v>
      </c>
      <c r="L217" s="20" t="e">
        <f>IF(#REF!="","",INDEX(#REF!,MATCH(Tabell1[ID],Tabell41013[ID],0)))</f>
        <v>#REF!</v>
      </c>
      <c r="O217" s="26"/>
      <c r="P217" s="26"/>
      <c r="Q217" s="26"/>
      <c r="R217" s="26"/>
      <c r="S217" s="26"/>
      <c r="T217" s="26"/>
    </row>
    <row r="218" spans="1:20" ht="40.25" customHeight="1" x14ac:dyDescent="0.35">
      <c r="A218" s="58" t="s">
        <v>44</v>
      </c>
      <c r="B218" s="55" t="s">
        <v>64</v>
      </c>
      <c r="C218" s="50">
        <f>OBS_REK!A166</f>
        <v>158</v>
      </c>
      <c r="D218" s="50" t="str">
        <f>IF(Tabell41013[[#This Row],[ID]]="","",INDEX(Tabell1[Kategori (REK/OBS
FRL/REH)],MATCH(Tabell41013[[#This Row],[ID]],Tabell1[ID],0)))</f>
        <v>OBS</v>
      </c>
      <c r="E218" s="48">
        <v>3</v>
      </c>
      <c r="F218" s="86">
        <v>4</v>
      </c>
      <c r="G218" s="86" t="s">
        <v>67</v>
      </c>
      <c r="H218" s="63" t="str">
        <f>IF(Tabell41013[[#All],[ID]]=0,"",INDEX(Tabell1[Webcert_beskrivning],MATCH(Tabell41013[ID],Tabell1[ID],0)))</f>
        <v>Eftersom dolda kognitiva besvär kan försvåra dialogen med närstående är det viktigt att skicka med lättillgänglig information om tillståndet och tips på relevanta webbsidor såsom 1177 vårdguiden.</v>
      </c>
      <c r="I218" s="80" t="e">
        <f>INDEX(#REF!,MATCH(Tabell41013[ID],Tabell1[ID],0))</f>
        <v>#REF!</v>
      </c>
      <c r="J218" s="78" t="e">
        <f>INDEX(#REF!,MATCH(Tabell1[ID],Tabell41013[ID],0))</f>
        <v>#REF!</v>
      </c>
      <c r="K218" s="38" t="e">
        <f>INDEX(#REF!,MATCH(Tabell1[ID],Tabell41013[ID],0))</f>
        <v>#REF!</v>
      </c>
      <c r="L218" s="20" t="e">
        <f>IF(#REF!="","",INDEX(#REF!,MATCH(Tabell1[ID],Tabell41013[ID],0)))</f>
        <v>#REF!</v>
      </c>
      <c r="O218" s="26"/>
      <c r="P218" s="26"/>
      <c r="Q218" s="26"/>
      <c r="R218" s="26"/>
      <c r="S218" s="26"/>
      <c r="T218" s="26"/>
    </row>
    <row r="219" spans="1:20" ht="40.25" customHeight="1" x14ac:dyDescent="0.35">
      <c r="A219" s="58" t="s">
        <v>44</v>
      </c>
      <c r="B219" s="55" t="s">
        <v>64</v>
      </c>
      <c r="C219" s="50">
        <f>OBS_REK!A167</f>
        <v>159</v>
      </c>
      <c r="D219" s="50" t="str">
        <f>IF(Tabell41013[[#This Row],[ID]]="","",INDEX(Tabell1[Kategori (REK/OBS
FRL/REH)],MATCH(Tabell41013[[#This Row],[ID]],Tabell1[ID],0)))</f>
        <v>REK</v>
      </c>
      <c r="E219" s="48">
        <v>4</v>
      </c>
      <c r="F219" s="86">
        <v>1</v>
      </c>
      <c r="G219" s="86" t="s">
        <v>67</v>
      </c>
      <c r="H219" s="63" t="str">
        <f>IF(Tabell41013[[#All],[ID]]=0,"",INDEX(Tabell1[Webcert_beskrivning],MATCH(Tabell41013[ID],Tabell1[ID],0)))</f>
        <v xml:space="preserve">Beroende på vilka funktionsnedsättningar och behov patienten har finns olika behandlingar att tillgå. Oftast arbetar man i team med fysioterapeut, arbetsterapeut, logoped och kurator eller psykolog kring patienten, och behandling sker både individuellt och/eller i grupp. </v>
      </c>
      <c r="I219" s="80" t="e">
        <f>INDEX(#REF!,MATCH(Tabell41013[ID],Tabell1[ID],0))</f>
        <v>#REF!</v>
      </c>
      <c r="J219" s="78" t="e">
        <f>INDEX(#REF!,MATCH(Tabell1[ID],Tabell41013[ID],0))</f>
        <v>#REF!</v>
      </c>
      <c r="K219" s="38" t="e">
        <f>INDEX(#REF!,MATCH(Tabell1[ID],Tabell41013[ID],0))</f>
        <v>#REF!</v>
      </c>
      <c r="L219" s="20" t="e">
        <f>IF(#REF!="","",INDEX(#REF!,MATCH(Tabell1[ID],Tabell41013[ID],0)))</f>
        <v>#REF!</v>
      </c>
      <c r="O219" s="26"/>
      <c r="P219" s="26"/>
      <c r="Q219" s="26"/>
      <c r="R219" s="26"/>
      <c r="S219" s="26"/>
      <c r="T219" s="26"/>
    </row>
    <row r="220" spans="1:20" ht="40.25" customHeight="1" x14ac:dyDescent="0.35">
      <c r="A220" s="58" t="s">
        <v>39</v>
      </c>
      <c r="B220" s="70" t="s">
        <v>77</v>
      </c>
      <c r="C220" s="50">
        <f>OBS_REK!A231</f>
        <v>223</v>
      </c>
      <c r="D220" s="50">
        <f>IF(Tabell41013[[#This Row],[ID]]="","",INDEX(Tabell1[Kategori (REK/OBS
FRL/REH)],MATCH(Tabell41013[[#This Row],[ID]],Tabell1[ID],0)))</f>
        <v>0</v>
      </c>
      <c r="E220" s="48">
        <v>1</v>
      </c>
      <c r="F220" s="86">
        <v>1</v>
      </c>
      <c r="G220" s="86" t="s">
        <v>67</v>
      </c>
      <c r="H220" s="65">
        <f>IF(Tabell41013[[#All],[ID]]=0,"",INDEX(Tabell1[Webcert_beskrivning],MATCH(Tabell41013[ID],Tabell1[ID],0)))</f>
        <v>0</v>
      </c>
      <c r="I220" s="80" t="e">
        <f>INDEX(#REF!,MATCH(Tabell41013[ID],Tabell1[ID],0))</f>
        <v>#REF!</v>
      </c>
      <c r="J220" s="78" t="e">
        <f>INDEX(#REF!,MATCH(Tabell1[ID],Tabell41013[ID],0))</f>
        <v>#REF!</v>
      </c>
      <c r="K220" s="38" t="e">
        <f>INDEX(#REF!,MATCH(Tabell1[ID],Tabell41013[ID],0))</f>
        <v>#REF!</v>
      </c>
      <c r="L220" s="20" t="e">
        <f>IF(#REF!="","",INDEX(#REF!,MATCH(Tabell1[ID],Tabell41013[ID],0)))</f>
        <v>#REF!</v>
      </c>
      <c r="O220" s="26"/>
      <c r="P220" s="26"/>
      <c r="Q220" s="26"/>
      <c r="R220" s="26"/>
      <c r="S220" s="26"/>
      <c r="T220" s="26"/>
    </row>
    <row r="221" spans="1:20" ht="40.25" customHeight="1" x14ac:dyDescent="0.35">
      <c r="A221" s="58" t="s">
        <v>39</v>
      </c>
      <c r="B221" s="70" t="s">
        <v>77</v>
      </c>
      <c r="C221" s="50">
        <f>OBS_REK!A234</f>
        <v>226</v>
      </c>
      <c r="D221" s="50">
        <f>IF(Tabell41013[[#This Row],[ID]]="","",INDEX(Tabell1[Kategori (REK/OBS
FRL/REH)],MATCH(Tabell41013[[#This Row],[ID]],Tabell1[ID],0)))</f>
        <v>0</v>
      </c>
      <c r="E221" s="48">
        <v>2</v>
      </c>
      <c r="F221" s="86">
        <v>2</v>
      </c>
      <c r="G221" s="86" t="s">
        <v>67</v>
      </c>
      <c r="H221" s="65">
        <f>IF(Tabell41013[[#All],[ID]]=0,"",INDEX(Tabell1[Webcert_beskrivning],MATCH(Tabell41013[ID],Tabell1[ID],0)))</f>
        <v>0</v>
      </c>
      <c r="I221" s="80" t="e">
        <f>INDEX(#REF!,MATCH(Tabell41013[ID],Tabell1[ID],0))</f>
        <v>#REF!</v>
      </c>
      <c r="J221" s="78" t="e">
        <f>INDEX(#REF!,MATCH(Tabell1[ID],Tabell41013[ID],0))</f>
        <v>#REF!</v>
      </c>
      <c r="K221" s="38" t="e">
        <f>INDEX(#REF!,MATCH(Tabell1[ID],Tabell41013[ID],0))</f>
        <v>#REF!</v>
      </c>
      <c r="L221" s="20" t="e">
        <f>IF(#REF!="","",INDEX(#REF!,MATCH(Tabell1[ID],Tabell41013[ID],0)))</f>
        <v>#REF!</v>
      </c>
      <c r="O221" s="26"/>
      <c r="P221" s="26"/>
      <c r="Q221" s="26"/>
      <c r="R221" s="26"/>
      <c r="S221" s="26"/>
      <c r="T221" s="26"/>
    </row>
    <row r="222" spans="1:20" ht="40.25" customHeight="1" x14ac:dyDescent="0.35">
      <c r="A222" s="58" t="s">
        <v>39</v>
      </c>
      <c r="B222" s="70" t="s">
        <v>77</v>
      </c>
      <c r="C222" s="50">
        <f>OBS_REK!A229</f>
        <v>221</v>
      </c>
      <c r="D222" s="50">
        <f>IF(Tabell41013[[#This Row],[ID]]="","",INDEX(Tabell1[Kategori (REK/OBS
FRL/REH)],MATCH(Tabell41013[[#This Row],[ID]],Tabell1[ID],0)))</f>
        <v>0</v>
      </c>
      <c r="E222" s="48">
        <v>3</v>
      </c>
      <c r="F222" s="86">
        <v>3</v>
      </c>
      <c r="G222" s="86" t="s">
        <v>67</v>
      </c>
      <c r="H222" s="65">
        <f>IF(Tabell41013[[#All],[ID]]=0,"",INDEX(Tabell1[Webcert_beskrivning],MATCH(Tabell41013[ID],Tabell1[ID],0)))</f>
        <v>0</v>
      </c>
      <c r="I222" s="80" t="e">
        <f>INDEX(#REF!,MATCH(Tabell41013[ID],Tabell1[ID],0))</f>
        <v>#REF!</v>
      </c>
      <c r="J222" s="78" t="e">
        <f>INDEX(#REF!,MATCH(Tabell1[ID],Tabell41013[ID],0))</f>
        <v>#REF!</v>
      </c>
      <c r="K222" s="38" t="e">
        <f>INDEX(#REF!,MATCH(Tabell1[ID],Tabell41013[ID],0))</f>
        <v>#REF!</v>
      </c>
      <c r="L222" s="20" t="e">
        <f>IF(#REF!="","",INDEX(#REF!,MATCH(Tabell1[ID],Tabell41013[ID],0)))</f>
        <v>#REF!</v>
      </c>
      <c r="O222" s="26"/>
      <c r="P222" s="26"/>
      <c r="Q222" s="26"/>
      <c r="R222" s="26"/>
      <c r="S222" s="26"/>
      <c r="T222" s="26"/>
    </row>
    <row r="223" spans="1:20" ht="40.25" customHeight="1" x14ac:dyDescent="0.35">
      <c r="A223" s="58" t="s">
        <v>39</v>
      </c>
      <c r="B223" s="70" t="s">
        <v>77</v>
      </c>
      <c r="C223" s="50">
        <f>OBS_REK!A232</f>
        <v>224</v>
      </c>
      <c r="D223" s="50">
        <f>IF(Tabell41013[[#This Row],[ID]]="","",INDEX(Tabell1[Kategori (REK/OBS
FRL/REH)],MATCH(Tabell41013[[#This Row],[ID]],Tabell1[ID],0)))</f>
        <v>0</v>
      </c>
      <c r="E223" s="48">
        <v>4</v>
      </c>
      <c r="F223" s="86">
        <v>5</v>
      </c>
      <c r="G223" s="86" t="s">
        <v>67</v>
      </c>
      <c r="H223" s="65">
        <f>IF(Tabell41013[[#All],[ID]]=0,"",INDEX(Tabell1[Webcert_beskrivning],MATCH(Tabell41013[ID],Tabell1[ID],0)))</f>
        <v>0</v>
      </c>
      <c r="I223" s="80" t="e">
        <f>INDEX(#REF!,MATCH(Tabell41013[ID],Tabell1[ID],0))</f>
        <v>#REF!</v>
      </c>
      <c r="J223" s="78" t="e">
        <f>INDEX(#REF!,MATCH(Tabell1[ID],Tabell41013[ID],0))</f>
        <v>#REF!</v>
      </c>
      <c r="K223" s="38" t="e">
        <f>INDEX(#REF!,MATCH(Tabell1[ID],Tabell41013[ID],0))</f>
        <v>#REF!</v>
      </c>
      <c r="L223" s="20" t="e">
        <f>IF(#REF!="","",INDEX(#REF!,MATCH(Tabell1[ID],Tabell41013[ID],0)))</f>
        <v>#REF!</v>
      </c>
      <c r="O223" s="26"/>
      <c r="P223" s="26"/>
      <c r="Q223" s="26"/>
      <c r="R223" s="26"/>
      <c r="S223" s="26"/>
      <c r="T223" s="26"/>
    </row>
    <row r="224" spans="1:20" ht="40.25" customHeight="1" x14ac:dyDescent="0.35">
      <c r="A224" s="58" t="s">
        <v>39</v>
      </c>
      <c r="B224" s="70" t="s">
        <v>77</v>
      </c>
      <c r="C224" s="50">
        <f>OBS_REK!A235</f>
        <v>227</v>
      </c>
      <c r="D224" s="50">
        <f>IF(Tabell41013[[#This Row],[ID]]="","",INDEX(Tabell1[Kategori (REK/OBS
FRL/REH)],MATCH(Tabell41013[[#This Row],[ID]],Tabell1[ID],0)))</f>
        <v>0</v>
      </c>
      <c r="E224" s="48">
        <v>5</v>
      </c>
      <c r="F224" s="86">
        <v>4</v>
      </c>
      <c r="G224" s="86" t="s">
        <v>67</v>
      </c>
      <c r="H224" s="65">
        <f>IF(Tabell41013[[#All],[ID]]=0,"",INDEX(Tabell1[Webcert_beskrivning],MATCH(Tabell41013[ID],Tabell1[ID],0)))</f>
        <v>0</v>
      </c>
      <c r="I224" s="80" t="e">
        <f>INDEX(#REF!,MATCH(Tabell41013[ID],Tabell1[ID],0))</f>
        <v>#REF!</v>
      </c>
      <c r="J224" s="78" t="e">
        <f>INDEX(#REF!,MATCH(Tabell1[ID],Tabell41013[ID],0))</f>
        <v>#REF!</v>
      </c>
      <c r="K224" s="38" t="e">
        <f>INDEX(#REF!,MATCH(Tabell1[ID],Tabell41013[ID],0))</f>
        <v>#REF!</v>
      </c>
      <c r="L224" s="20" t="e">
        <f>IF(#REF!="","",INDEX(#REF!,MATCH(Tabell1[ID],Tabell41013[ID],0)))</f>
        <v>#REF!</v>
      </c>
      <c r="O224" s="26"/>
      <c r="P224" s="26"/>
      <c r="Q224" s="26"/>
      <c r="R224" s="26"/>
      <c r="S224" s="26"/>
      <c r="T224" s="26"/>
    </row>
    <row r="225" spans="1:20" ht="40.25" customHeight="1" x14ac:dyDescent="0.35">
      <c r="A225" s="58" t="s">
        <v>39</v>
      </c>
      <c r="B225" s="70" t="s">
        <v>77</v>
      </c>
      <c r="C225" s="50">
        <f>OBS_REK!A239</f>
        <v>231</v>
      </c>
      <c r="D225" s="50">
        <f>IF(Tabell41013[[#This Row],[ID]]="","",INDEX(Tabell1[Kategori (REK/OBS
FRL/REH)],MATCH(Tabell41013[[#This Row],[ID]],Tabell1[ID],0)))</f>
        <v>0</v>
      </c>
      <c r="E225" s="48">
        <v>1</v>
      </c>
      <c r="F225" s="86">
        <v>1</v>
      </c>
      <c r="G225" s="86" t="s">
        <v>67</v>
      </c>
      <c r="H225" s="65">
        <f>IF(Tabell41013[[#All],[ID]]=0,"",INDEX(Tabell1[Webcert_beskrivning],MATCH(Tabell41013[ID],Tabell1[ID],0)))</f>
        <v>0</v>
      </c>
      <c r="I225" s="80" t="e">
        <f>INDEX(#REF!,MATCH(Tabell41013[ID],Tabell1[ID],0))</f>
        <v>#REF!</v>
      </c>
      <c r="J225" s="78" t="e">
        <f>INDEX(#REF!,MATCH(Tabell1[ID],Tabell41013[ID],0))</f>
        <v>#REF!</v>
      </c>
      <c r="K225" s="38" t="e">
        <f>INDEX(#REF!,MATCH(Tabell1[ID],Tabell41013[ID],0))</f>
        <v>#REF!</v>
      </c>
      <c r="L225" s="20" t="e">
        <f>IF(#REF!="","",INDEX(#REF!,MATCH(Tabell1[ID],Tabell41013[ID],0)))</f>
        <v>#REF!</v>
      </c>
      <c r="O225" s="26"/>
      <c r="P225" s="26"/>
      <c r="Q225" s="26"/>
      <c r="R225" s="26"/>
      <c r="S225" s="26"/>
      <c r="T225" s="26"/>
    </row>
    <row r="226" spans="1:20" ht="40.25" customHeight="1" x14ac:dyDescent="0.35">
      <c r="A226" s="58" t="s">
        <v>39</v>
      </c>
      <c r="B226" s="70" t="s">
        <v>77</v>
      </c>
      <c r="C226" s="50">
        <f>OBS_REK!A240</f>
        <v>232</v>
      </c>
      <c r="D226" s="50">
        <f>IF(Tabell41013[[#This Row],[ID]]="","",INDEX(Tabell1[Kategori (REK/OBS
FRL/REH)],MATCH(Tabell41013[[#This Row],[ID]],Tabell1[ID],0)))</f>
        <v>0</v>
      </c>
      <c r="E226" s="48">
        <v>2</v>
      </c>
      <c r="F226" s="86">
        <v>2</v>
      </c>
      <c r="G226" s="86" t="s">
        <v>67</v>
      </c>
      <c r="H226" s="65">
        <f>IF(Tabell41013[[#All],[ID]]=0,"",INDEX(Tabell1[Webcert_beskrivning],MATCH(Tabell41013[ID],Tabell1[ID],0)))</f>
        <v>0</v>
      </c>
      <c r="I226" s="80" t="e">
        <f>INDEX(#REF!,MATCH(Tabell41013[ID],Tabell1[ID],0))</f>
        <v>#REF!</v>
      </c>
      <c r="J226" s="78" t="e">
        <f>INDEX(#REF!,MATCH(Tabell1[ID],Tabell41013[ID],0))</f>
        <v>#REF!</v>
      </c>
      <c r="K226" s="38" t="e">
        <f>INDEX(#REF!,MATCH(Tabell1[ID],Tabell41013[ID],0))</f>
        <v>#REF!</v>
      </c>
      <c r="L226" s="20" t="e">
        <f>IF(#REF!="","",INDEX(#REF!,MATCH(Tabell1[ID],Tabell41013[ID],0)))</f>
        <v>#REF!</v>
      </c>
      <c r="O226" s="26"/>
      <c r="P226" s="26"/>
      <c r="Q226" s="26"/>
      <c r="R226" s="26"/>
      <c r="S226" s="26"/>
      <c r="T226" s="26"/>
    </row>
    <row r="227" spans="1:20" ht="40.25" customHeight="1" x14ac:dyDescent="0.35">
      <c r="A227" s="58" t="s">
        <v>39</v>
      </c>
      <c r="B227" s="70" t="s">
        <v>77</v>
      </c>
      <c r="C227" s="50">
        <f>OBS_REK!A238</f>
        <v>230</v>
      </c>
      <c r="D227" s="50">
        <f>IF(Tabell41013[[#This Row],[ID]]="","",INDEX(Tabell1[Kategori (REK/OBS
FRL/REH)],MATCH(Tabell41013[[#This Row],[ID]],Tabell1[ID],0)))</f>
        <v>0</v>
      </c>
      <c r="E227" s="48">
        <v>3</v>
      </c>
      <c r="F227" s="86">
        <v>4</v>
      </c>
      <c r="G227" s="86" t="s">
        <v>67</v>
      </c>
      <c r="H227" s="65">
        <f>IF(Tabell41013[[#All],[ID]]=0,"",INDEX(Tabell1[Webcert_beskrivning],MATCH(Tabell41013[ID],Tabell1[ID],0)))</f>
        <v>0</v>
      </c>
      <c r="I227" s="80" t="e">
        <f>INDEX(#REF!,MATCH(Tabell41013[ID],Tabell1[ID],0))</f>
        <v>#REF!</v>
      </c>
      <c r="J227" s="78" t="e">
        <f>INDEX(#REF!,MATCH(Tabell1[ID],Tabell41013[ID],0))</f>
        <v>#REF!</v>
      </c>
      <c r="K227" s="38" t="e">
        <f>INDEX(#REF!,MATCH(Tabell1[ID],Tabell41013[ID],0))</f>
        <v>#REF!</v>
      </c>
      <c r="L227" s="20" t="e">
        <f>IF(#REF!="","",INDEX(#REF!,MATCH(Tabell1[ID],Tabell41013[ID],0)))</f>
        <v>#REF!</v>
      </c>
      <c r="O227" s="26"/>
      <c r="P227" s="26"/>
      <c r="Q227" s="26"/>
      <c r="R227" s="26"/>
      <c r="S227" s="26"/>
      <c r="T227" s="26"/>
    </row>
    <row r="228" spans="1:20" ht="40.25" customHeight="1" x14ac:dyDescent="0.35">
      <c r="A228" s="58" t="s">
        <v>39</v>
      </c>
      <c r="B228" s="70" t="s">
        <v>77</v>
      </c>
      <c r="C228" s="50">
        <f>OBS_REK!A225</f>
        <v>217</v>
      </c>
      <c r="D228" s="50">
        <f>IF(Tabell41013[[#This Row],[ID]]="","",INDEX(Tabell1[Kategori (REK/OBS
FRL/REH)],MATCH(Tabell41013[[#This Row],[ID]],Tabell1[ID],0)))</f>
        <v>0</v>
      </c>
      <c r="E228" s="48">
        <v>4</v>
      </c>
      <c r="F228" s="86">
        <v>3</v>
      </c>
      <c r="G228" s="86" t="s">
        <v>67</v>
      </c>
      <c r="H228" s="65">
        <f>IF(Tabell41013[[#All],[ID]]=0,"",INDEX(Tabell1[Webcert_beskrivning],MATCH(Tabell41013[ID],Tabell1[ID],0)))</f>
        <v>0</v>
      </c>
      <c r="I228" s="80" t="e">
        <f>INDEX(#REF!,MATCH(Tabell41013[ID],Tabell1[ID],0))</f>
        <v>#REF!</v>
      </c>
      <c r="J228" s="78" t="e">
        <f>INDEX(#REF!,MATCH(Tabell1[ID],Tabell41013[ID],0))</f>
        <v>#REF!</v>
      </c>
      <c r="K228" s="38" t="e">
        <f>INDEX(#REF!,MATCH(Tabell1[ID],Tabell41013[ID],0))</f>
        <v>#REF!</v>
      </c>
      <c r="L228" s="20" t="e">
        <f>IF(#REF!="","",INDEX(#REF!,MATCH(Tabell1[ID],Tabell41013[ID],0)))</f>
        <v>#REF!</v>
      </c>
      <c r="O228" s="26"/>
      <c r="P228" s="26"/>
      <c r="Q228" s="26"/>
      <c r="R228" s="26"/>
      <c r="S228" s="26"/>
      <c r="T228" s="26"/>
    </row>
    <row r="229" spans="1:20" ht="40.25" customHeight="1" x14ac:dyDescent="0.35">
      <c r="A229" s="58" t="s">
        <v>39</v>
      </c>
      <c r="B229" s="70" t="s">
        <v>77</v>
      </c>
      <c r="C229" s="50">
        <f>OBS_REK!A241</f>
        <v>233</v>
      </c>
      <c r="D229" s="50">
        <f>IF(Tabell41013[[#This Row],[ID]]="","",INDEX(Tabell1[Kategori (REK/OBS
FRL/REH)],MATCH(Tabell41013[[#This Row],[ID]],Tabell1[ID],0)))</f>
        <v>0</v>
      </c>
      <c r="E229" s="48">
        <v>5</v>
      </c>
      <c r="F229" s="86">
        <v>5</v>
      </c>
      <c r="G229" s="86" t="s">
        <v>67</v>
      </c>
      <c r="H229" s="65">
        <f>IF(Tabell41013[[#All],[ID]]=0,"",INDEX(Tabell1[Webcert_beskrivning],MATCH(Tabell41013[ID],Tabell1[ID],0)))</f>
        <v>0</v>
      </c>
      <c r="I229" s="80" t="e">
        <f>INDEX(#REF!,MATCH(Tabell41013[ID],Tabell1[ID],0))</f>
        <v>#REF!</v>
      </c>
      <c r="J229" s="78" t="e">
        <f>INDEX(#REF!,MATCH(Tabell1[ID],Tabell41013[ID],0))</f>
        <v>#REF!</v>
      </c>
      <c r="K229" s="38" t="e">
        <f>INDEX(#REF!,MATCH(Tabell1[ID],Tabell41013[ID],0))</f>
        <v>#REF!</v>
      </c>
      <c r="L229" s="20" t="e">
        <f>IF(#REF!="","",INDEX(#REF!,MATCH(Tabell1[ID],Tabell41013[ID],0)))</f>
        <v>#REF!</v>
      </c>
      <c r="O229" s="26"/>
      <c r="P229" s="26"/>
      <c r="Q229" s="26"/>
      <c r="R229" s="26"/>
      <c r="S229" s="26"/>
      <c r="T229" s="26"/>
    </row>
    <row r="230" spans="1:20" s="31" customFormat="1" ht="40.25" customHeight="1" x14ac:dyDescent="0.35">
      <c r="A230" s="53" t="s">
        <v>40</v>
      </c>
      <c r="B230" s="55" t="s">
        <v>41</v>
      </c>
      <c r="C230" s="50">
        <f>OBS_REK!A231</f>
        <v>223</v>
      </c>
      <c r="D230" s="50">
        <f>IF(Tabell41013[[#This Row],[ID]]="","",INDEX(Tabell1[Kategori (REK/OBS
FRL/REH)],MATCH(Tabell41013[[#This Row],[ID]],Tabell1[ID],0)))</f>
        <v>0</v>
      </c>
      <c r="E230" s="48">
        <v>1</v>
      </c>
      <c r="F230" s="86">
        <v>1</v>
      </c>
      <c r="G230" s="86" t="s">
        <v>67</v>
      </c>
      <c r="H230" s="63">
        <f>IF(Tabell41013[[#All],[ID]]=0,"",INDEX(Tabell1[Webcert_beskrivning],MATCH(Tabell41013[ID],Tabell1[ID],0)))</f>
        <v>0</v>
      </c>
      <c r="I230" s="80" t="e">
        <f>INDEX(#REF!,MATCH(Tabell41013[ID],Tabell1[ID],0))</f>
        <v>#REF!</v>
      </c>
      <c r="J230" s="81" t="e">
        <f>INDEX(#REF!,MATCH(Tabell1[ID],Tabell41013[ID],0))</f>
        <v>#REF!</v>
      </c>
      <c r="K230" s="40" t="e">
        <f>INDEX(#REF!,MATCH(Tabell1[ID],Tabell41013[ID],0))</f>
        <v>#REF!</v>
      </c>
      <c r="L230" s="31" t="e">
        <f>IF(#REF!="","",INDEX(#REF!,MATCH(Tabell1[ID],Tabell41013[ID],0)))</f>
        <v>#REF!</v>
      </c>
      <c r="O230" s="26"/>
      <c r="P230" s="26"/>
      <c r="Q230" s="26"/>
      <c r="R230" s="26"/>
      <c r="S230" s="26"/>
      <c r="T230" s="26"/>
    </row>
    <row r="231" spans="1:20" ht="40.25" customHeight="1" x14ac:dyDescent="0.35">
      <c r="A231" s="53" t="s">
        <v>40</v>
      </c>
      <c r="B231" s="55" t="s">
        <v>41</v>
      </c>
      <c r="C231" s="50">
        <f>OBS_REK!A233</f>
        <v>225</v>
      </c>
      <c r="D231" s="50">
        <f>IF(Tabell41013[[#This Row],[ID]]="","",INDEX(Tabell1[Kategori (REK/OBS
FRL/REH)],MATCH(Tabell41013[[#This Row],[ID]],Tabell1[ID],0)))</f>
        <v>0</v>
      </c>
      <c r="E231" s="48">
        <v>2</v>
      </c>
      <c r="F231" s="86">
        <v>2</v>
      </c>
      <c r="G231" s="86" t="s">
        <v>67</v>
      </c>
      <c r="H231" s="63">
        <f>IF(Tabell41013[[#All],[ID]]=0,"",INDEX(Tabell1[Webcert_beskrivning],MATCH(Tabell41013[ID],Tabell1[ID],0)))</f>
        <v>0</v>
      </c>
      <c r="I231" s="80" t="e">
        <f>INDEX(#REF!,MATCH(Tabell41013[ID],Tabell1[ID],0))</f>
        <v>#REF!</v>
      </c>
      <c r="J231" s="78" t="e">
        <f>INDEX(#REF!,MATCH(Tabell1[ID],Tabell41013[ID],0))</f>
        <v>#REF!</v>
      </c>
      <c r="K231" s="38" t="e">
        <f>INDEX(#REF!,MATCH(Tabell1[ID],Tabell41013[ID],0))</f>
        <v>#REF!</v>
      </c>
      <c r="L231" s="20" t="e">
        <f>IF(#REF!="","",INDEX(#REF!,MATCH(Tabell1[ID],Tabell41013[ID],0)))</f>
        <v>#REF!</v>
      </c>
      <c r="O231" s="26"/>
      <c r="P231" s="26"/>
      <c r="Q231" s="26"/>
      <c r="R231" s="26"/>
      <c r="S231" s="26"/>
      <c r="T231" s="26"/>
    </row>
    <row r="232" spans="1:20" ht="40.25" customHeight="1" x14ac:dyDescent="0.35">
      <c r="A232" s="53" t="s">
        <v>40</v>
      </c>
      <c r="B232" s="55" t="s">
        <v>41</v>
      </c>
      <c r="C232" s="50">
        <f>OBS_REK!A229</f>
        <v>221</v>
      </c>
      <c r="D232" s="50">
        <f>IF(Tabell41013[[#This Row],[ID]]="","",INDEX(Tabell1[Kategori (REK/OBS
FRL/REH)],MATCH(Tabell41013[[#This Row],[ID]],Tabell1[ID],0)))</f>
        <v>0</v>
      </c>
      <c r="E232" s="48">
        <v>3</v>
      </c>
      <c r="F232" s="86">
        <v>4</v>
      </c>
      <c r="G232" s="86" t="s">
        <v>67</v>
      </c>
      <c r="H232" s="63">
        <f>IF(Tabell41013[[#All],[ID]]=0,"",INDEX(Tabell1[Webcert_beskrivning],MATCH(Tabell41013[ID],Tabell1[ID],0)))</f>
        <v>0</v>
      </c>
      <c r="I232" s="80" t="e">
        <f>INDEX(#REF!,MATCH(Tabell41013[ID],Tabell1[ID],0))</f>
        <v>#REF!</v>
      </c>
      <c r="J232" s="78" t="e">
        <f>INDEX(#REF!,MATCH(Tabell1[ID],Tabell41013[ID],0))</f>
        <v>#REF!</v>
      </c>
      <c r="K232" s="38" t="e">
        <f>INDEX(#REF!,MATCH(Tabell1[ID],Tabell41013[ID],0))</f>
        <v>#REF!</v>
      </c>
      <c r="L232" s="20" t="e">
        <f>IF(#REF!="","",INDEX(#REF!,MATCH(Tabell1[ID],Tabell41013[ID],0)))</f>
        <v>#REF!</v>
      </c>
      <c r="O232" s="26"/>
      <c r="P232" s="26"/>
      <c r="Q232" s="26"/>
      <c r="R232" s="26"/>
      <c r="S232" s="26"/>
      <c r="T232" s="26"/>
    </row>
    <row r="233" spans="1:20" ht="40.25" customHeight="1" x14ac:dyDescent="0.35">
      <c r="A233" s="53" t="s">
        <v>40</v>
      </c>
      <c r="B233" s="55" t="s">
        <v>41</v>
      </c>
      <c r="C233" s="50">
        <f>OBS_REK!A235</f>
        <v>227</v>
      </c>
      <c r="D233" s="50">
        <f>IF(Tabell41013[[#This Row],[ID]]="","",INDEX(Tabell1[Kategori (REK/OBS
FRL/REH)],MATCH(Tabell41013[[#This Row],[ID]],Tabell1[ID],0)))</f>
        <v>0</v>
      </c>
      <c r="E233" s="48">
        <v>4</v>
      </c>
      <c r="F233" s="86">
        <v>3</v>
      </c>
      <c r="G233" s="86" t="s">
        <v>67</v>
      </c>
      <c r="H233" s="63">
        <f>IF(Tabell41013[[#All],[ID]]=0,"",INDEX(Tabell1[Webcert_beskrivning],MATCH(Tabell41013[ID],Tabell1[ID],0)))</f>
        <v>0</v>
      </c>
      <c r="I233" s="80" t="e">
        <f>INDEX(#REF!,MATCH(Tabell41013[ID],Tabell1[ID],0))</f>
        <v>#REF!</v>
      </c>
      <c r="J233" s="78" t="e">
        <f>INDEX(#REF!,MATCH(Tabell1[ID],Tabell41013[ID],0))</f>
        <v>#REF!</v>
      </c>
      <c r="K233" s="38" t="e">
        <f>INDEX(#REF!,MATCH(Tabell1[ID],Tabell41013[ID],0))</f>
        <v>#REF!</v>
      </c>
      <c r="L233" s="20" t="e">
        <f>IF(#REF!="","",INDEX(#REF!,MATCH(Tabell1[ID],Tabell41013[ID],0)))</f>
        <v>#REF!</v>
      </c>
      <c r="O233" s="26"/>
      <c r="P233" s="26"/>
      <c r="Q233" s="26"/>
      <c r="R233" s="26"/>
      <c r="S233" s="26"/>
      <c r="T233" s="26"/>
    </row>
    <row r="234" spans="1:20" ht="40.25" customHeight="1" x14ac:dyDescent="0.35">
      <c r="A234" s="53" t="s">
        <v>40</v>
      </c>
      <c r="B234" s="55" t="s">
        <v>41</v>
      </c>
      <c r="C234" s="50">
        <f>OBS_REK!A239</f>
        <v>231</v>
      </c>
      <c r="D234" s="50">
        <f>IF(Tabell41013[[#This Row],[ID]]="","",INDEX(Tabell1[Kategori (REK/OBS
FRL/REH)],MATCH(Tabell41013[[#This Row],[ID]],Tabell1[ID],0)))</f>
        <v>0</v>
      </c>
      <c r="E234" s="48">
        <v>1</v>
      </c>
      <c r="F234" s="86">
        <v>1</v>
      </c>
      <c r="G234" s="86" t="s">
        <v>67</v>
      </c>
      <c r="H234" s="63">
        <f>IF(Tabell41013[[#All],[ID]]=0,"",INDEX(Tabell1[Webcert_beskrivning],MATCH(Tabell41013[ID],Tabell1[ID],0)))</f>
        <v>0</v>
      </c>
      <c r="I234" s="80" t="e">
        <f>INDEX(#REF!,MATCH(Tabell41013[ID],Tabell1[ID],0))</f>
        <v>#REF!</v>
      </c>
      <c r="J234" s="78" t="e">
        <f>INDEX(#REF!,MATCH(Tabell1[ID],Tabell41013[ID],0))</f>
        <v>#REF!</v>
      </c>
      <c r="K234" s="38" t="e">
        <f>INDEX(#REF!,MATCH(Tabell1[ID],Tabell41013[ID],0))</f>
        <v>#REF!</v>
      </c>
      <c r="L234" s="20" t="e">
        <f>IF(#REF!="","",INDEX(#REF!,MATCH(Tabell1[ID],Tabell41013[ID],0)))</f>
        <v>#REF!</v>
      </c>
      <c r="O234" s="26"/>
      <c r="P234" s="26"/>
      <c r="Q234" s="26"/>
      <c r="R234" s="26"/>
      <c r="S234" s="26"/>
      <c r="T234" s="26"/>
    </row>
    <row r="235" spans="1:20" ht="40.25" customHeight="1" x14ac:dyDescent="0.35">
      <c r="A235" s="53" t="s">
        <v>40</v>
      </c>
      <c r="B235" s="55" t="s">
        <v>41</v>
      </c>
      <c r="C235" s="50">
        <f>OBS_REK!A240</f>
        <v>232</v>
      </c>
      <c r="D235" s="50">
        <f>IF(Tabell41013[[#This Row],[ID]]="","",INDEX(Tabell1[Kategori (REK/OBS
FRL/REH)],MATCH(Tabell41013[[#This Row],[ID]],Tabell1[ID],0)))</f>
        <v>0</v>
      </c>
      <c r="E235" s="52">
        <v>2</v>
      </c>
      <c r="F235" s="86">
        <v>2</v>
      </c>
      <c r="G235" s="86" t="s">
        <v>67</v>
      </c>
      <c r="H235" s="63">
        <f>IF(Tabell41013[[#All],[ID]]=0,"",INDEX(Tabell1[Webcert_beskrivning],MATCH(Tabell41013[ID],Tabell1[ID],0)))</f>
        <v>0</v>
      </c>
      <c r="I235" s="80" t="e">
        <f>INDEX(#REF!,MATCH(Tabell41013[ID],Tabell1[ID],0))</f>
        <v>#REF!</v>
      </c>
      <c r="J235" s="78" t="e">
        <f>INDEX(#REF!,MATCH(Tabell1[ID],Tabell41013[ID],0))</f>
        <v>#REF!</v>
      </c>
      <c r="K235" s="38" t="e">
        <f>INDEX(#REF!,MATCH(Tabell1[ID],Tabell41013[ID],0))</f>
        <v>#REF!</v>
      </c>
      <c r="L235" s="20" t="e">
        <f>IF(#REF!="","",INDEX(#REF!,MATCH(Tabell1[ID],Tabell41013[ID],0)))</f>
        <v>#REF!</v>
      </c>
      <c r="O235" s="26"/>
      <c r="P235" s="26"/>
      <c r="Q235" s="26"/>
      <c r="R235" s="26"/>
      <c r="S235" s="26"/>
      <c r="T235" s="26"/>
    </row>
    <row r="236" spans="1:20" ht="40.25" customHeight="1" x14ac:dyDescent="0.35">
      <c r="A236" s="53" t="s">
        <v>40</v>
      </c>
      <c r="B236" s="55" t="s">
        <v>41</v>
      </c>
      <c r="C236" s="50">
        <f>OBS_REK!A241</f>
        <v>233</v>
      </c>
      <c r="D236" s="50">
        <f>IF(Tabell41013[[#This Row],[ID]]="","",INDEX(Tabell1[Kategori (REK/OBS
FRL/REH)],MATCH(Tabell41013[[#This Row],[ID]],Tabell1[ID],0)))</f>
        <v>0</v>
      </c>
      <c r="E236" s="48">
        <v>3</v>
      </c>
      <c r="F236" s="86">
        <v>6</v>
      </c>
      <c r="G236" s="86" t="s">
        <v>67</v>
      </c>
      <c r="H236" s="63">
        <f>IF(Tabell41013[[#All],[ID]]=0,"",INDEX(Tabell1[Webcert_beskrivning],MATCH(Tabell41013[ID],Tabell1[ID],0)))</f>
        <v>0</v>
      </c>
      <c r="I236" s="80" t="e">
        <f>INDEX(#REF!,MATCH(Tabell41013[ID],Tabell1[ID],0))</f>
        <v>#REF!</v>
      </c>
      <c r="J236" s="78" t="e">
        <f>INDEX(#REF!,MATCH(Tabell1[ID],Tabell41013[ID],0))</f>
        <v>#REF!</v>
      </c>
      <c r="K236" s="38" t="e">
        <f>INDEX(#REF!,MATCH(Tabell1[ID],Tabell41013[ID],0))</f>
        <v>#REF!</v>
      </c>
      <c r="L236" s="20" t="e">
        <f>IF(#REF!="","",INDEX(#REF!,MATCH(Tabell1[ID],Tabell41013[ID],0)))</f>
        <v>#REF!</v>
      </c>
      <c r="O236" s="26"/>
      <c r="P236" s="26"/>
      <c r="Q236" s="26"/>
      <c r="R236" s="26"/>
      <c r="S236" s="26"/>
      <c r="T236" s="26"/>
    </row>
    <row r="237" spans="1:20" ht="40.25" customHeight="1" x14ac:dyDescent="0.35">
      <c r="A237" s="53" t="s">
        <v>40</v>
      </c>
      <c r="B237" s="55" t="s">
        <v>41</v>
      </c>
      <c r="C237" s="50">
        <f>OBS_REK!A225</f>
        <v>217</v>
      </c>
      <c r="D237" s="50">
        <f>IF(Tabell41013[[#This Row],[ID]]="","",INDEX(Tabell1[Kategori (REK/OBS
FRL/REH)],MATCH(Tabell41013[[#This Row],[ID]],Tabell1[ID],0)))</f>
        <v>0</v>
      </c>
      <c r="E237" s="48">
        <v>4</v>
      </c>
      <c r="F237" s="86">
        <v>4</v>
      </c>
      <c r="G237" s="86" t="s">
        <v>67</v>
      </c>
      <c r="H237" s="63">
        <f>IF(Tabell41013[[#All],[ID]]=0,"",INDEX(Tabell1[Webcert_beskrivning],MATCH(Tabell41013[ID],Tabell1[ID],0)))</f>
        <v>0</v>
      </c>
      <c r="I237" s="80" t="e">
        <f>INDEX(#REF!,MATCH(Tabell41013[ID],Tabell1[ID],0))</f>
        <v>#REF!</v>
      </c>
      <c r="J237" s="78" t="e">
        <f>INDEX(#REF!,MATCH(Tabell1[ID],Tabell41013[ID],0))</f>
        <v>#REF!</v>
      </c>
      <c r="K237" s="38" t="e">
        <f>INDEX(#REF!,MATCH(Tabell1[ID],Tabell41013[ID],0))</f>
        <v>#REF!</v>
      </c>
      <c r="L237" s="20" t="e">
        <f>IF(#REF!="","",INDEX(#REF!,MATCH(Tabell1[ID],Tabell41013[ID],0)))</f>
        <v>#REF!</v>
      </c>
      <c r="O237" s="26"/>
      <c r="P237" s="26"/>
      <c r="Q237" s="26"/>
      <c r="R237" s="26"/>
      <c r="S237" s="26"/>
      <c r="T237" s="26"/>
    </row>
    <row r="238" spans="1:20" ht="40.25" customHeight="1" x14ac:dyDescent="0.35">
      <c r="A238" s="53" t="s">
        <v>40</v>
      </c>
      <c r="B238" s="55" t="s">
        <v>41</v>
      </c>
      <c r="C238" s="50">
        <f>OBS_REK!A226</f>
        <v>218</v>
      </c>
      <c r="D238" s="50">
        <f>IF(Tabell41013[[#This Row],[ID]]="","",INDEX(Tabell1[Kategori (REK/OBS
FRL/REH)],MATCH(Tabell41013[[#This Row],[ID]],Tabell1[ID],0)))</f>
        <v>0</v>
      </c>
      <c r="E238" s="48">
        <v>5</v>
      </c>
      <c r="F238" s="86">
        <v>2</v>
      </c>
      <c r="G238" s="86" t="s">
        <v>67</v>
      </c>
      <c r="H238" s="63">
        <f>IF(Tabell41013[[#All],[ID]]=0,"",INDEX(Tabell1[Webcert_beskrivning],MATCH(Tabell41013[ID],Tabell1[ID],0)))</f>
        <v>0</v>
      </c>
      <c r="I238" s="80" t="e">
        <f>INDEX(#REF!,MATCH(Tabell41013[ID],Tabell1[ID],0))</f>
        <v>#REF!</v>
      </c>
      <c r="J238" s="78" t="e">
        <f>INDEX(#REF!,MATCH(Tabell1[ID],Tabell41013[ID],0))</f>
        <v>#REF!</v>
      </c>
      <c r="K238" s="38" t="e">
        <f>INDEX(#REF!,MATCH(Tabell1[ID],Tabell41013[ID],0))</f>
        <v>#REF!</v>
      </c>
      <c r="L238" s="20" t="e">
        <f>IF(#REF!="","",INDEX(#REF!,MATCH(Tabell1[ID],Tabell41013[ID],0)))</f>
        <v>#REF!</v>
      </c>
      <c r="O238" s="26"/>
      <c r="P238" s="26"/>
      <c r="Q238" s="26"/>
      <c r="R238" s="26"/>
      <c r="S238" s="26"/>
      <c r="T238" s="26"/>
    </row>
    <row r="239" spans="1:20" ht="40.25" customHeight="1" x14ac:dyDescent="0.35">
      <c r="A239" s="53" t="s">
        <v>40</v>
      </c>
      <c r="B239" s="55" t="s">
        <v>41</v>
      </c>
      <c r="C239" s="50">
        <f>OBS_REK!A238</f>
        <v>230</v>
      </c>
      <c r="D239" s="50">
        <f>IF(Tabell41013[[#This Row],[ID]]="","",INDEX(Tabell1[Kategori (REK/OBS
FRL/REH)],MATCH(Tabell41013[[#This Row],[ID]],Tabell1[ID],0)))</f>
        <v>0</v>
      </c>
      <c r="E239" s="48">
        <v>6</v>
      </c>
      <c r="F239" s="86">
        <v>5</v>
      </c>
      <c r="G239" s="86" t="s">
        <v>67</v>
      </c>
      <c r="H239" s="63">
        <f>IF(Tabell41013[[#All],[ID]]=0,"",INDEX(Tabell1[Webcert_beskrivning],MATCH(Tabell41013[ID],Tabell1[ID],0)))</f>
        <v>0</v>
      </c>
      <c r="I239" s="80" t="e">
        <f>INDEX(#REF!,MATCH(Tabell41013[ID],Tabell1[ID],0))</f>
        <v>#REF!</v>
      </c>
      <c r="J239" s="78" t="e">
        <f>INDEX(#REF!,MATCH(Tabell1[ID],Tabell41013[ID],0))</f>
        <v>#REF!</v>
      </c>
      <c r="K239" s="38" t="e">
        <f>INDEX(#REF!,MATCH(Tabell1[ID],Tabell41013[ID],0))</f>
        <v>#REF!</v>
      </c>
      <c r="L239" s="20" t="e">
        <f>IF(#REF!="","",INDEX(#REF!,MATCH(Tabell1[ID],Tabell41013[ID],0)))</f>
        <v>#REF!</v>
      </c>
      <c r="O239" s="26"/>
      <c r="P239" s="26"/>
      <c r="Q239" s="26"/>
      <c r="R239" s="26"/>
      <c r="S239" s="26"/>
      <c r="T239" s="26"/>
    </row>
    <row r="240" spans="1:20" ht="40.25" customHeight="1" x14ac:dyDescent="0.35">
      <c r="A240" s="53" t="s">
        <v>42</v>
      </c>
      <c r="B240" s="55" t="s">
        <v>43</v>
      </c>
      <c r="C240" s="50">
        <f>OBS_REK!A228</f>
        <v>220</v>
      </c>
      <c r="D240" s="50">
        <f>IF(Tabell41013[[#This Row],[ID]]="","",INDEX(Tabell1[Kategori (REK/OBS
FRL/REH)],MATCH(Tabell41013[[#This Row],[ID]],Tabell1[ID],0)))</f>
        <v>0</v>
      </c>
      <c r="E240" s="48">
        <v>1</v>
      </c>
      <c r="F240" s="86">
        <v>2</v>
      </c>
      <c r="G240" s="86" t="s">
        <v>67</v>
      </c>
      <c r="H240" s="63">
        <f>IF(Tabell41013[[#All],[ID]]=0,"",INDEX(Tabell1[Webcert_beskrivning],MATCH(Tabell41013[ID],Tabell1[ID],0)))</f>
        <v>0</v>
      </c>
      <c r="I240" s="80" t="e">
        <f>INDEX(#REF!,MATCH(Tabell41013[ID],Tabell1[ID],0))</f>
        <v>#REF!</v>
      </c>
      <c r="J240" s="78" t="e">
        <f>INDEX(#REF!,MATCH(Tabell1[ID],Tabell41013[ID],0))</f>
        <v>#REF!</v>
      </c>
      <c r="K240" s="38" t="e">
        <f>INDEX(#REF!,MATCH(Tabell1[ID],Tabell41013[ID],0))</f>
        <v>#REF!</v>
      </c>
      <c r="L240" s="20" t="e">
        <f>IF(#REF!="","",INDEX(#REF!,MATCH(Tabell1[ID],Tabell41013[ID],0)))</f>
        <v>#REF!</v>
      </c>
      <c r="O240" s="26"/>
      <c r="P240" s="26"/>
      <c r="Q240" s="26"/>
      <c r="R240" s="26"/>
      <c r="S240" s="26"/>
      <c r="T240" s="26"/>
    </row>
    <row r="241" spans="1:20" ht="40.25" customHeight="1" x14ac:dyDescent="0.35">
      <c r="A241" s="53" t="s">
        <v>42</v>
      </c>
      <c r="B241" s="55" t="s">
        <v>43</v>
      </c>
      <c r="C241" s="50">
        <f>OBS_REK!A229</f>
        <v>221</v>
      </c>
      <c r="D241" s="50">
        <f>IF(Tabell41013[[#This Row],[ID]]="","",INDEX(Tabell1[Kategori (REK/OBS
FRL/REH)],MATCH(Tabell41013[[#This Row],[ID]],Tabell1[ID],0)))</f>
        <v>0</v>
      </c>
      <c r="E241" s="48">
        <v>2</v>
      </c>
      <c r="F241" s="86">
        <v>3</v>
      </c>
      <c r="G241" s="86" t="s">
        <v>67</v>
      </c>
      <c r="H241" s="63">
        <f>IF(Tabell41013[[#All],[ID]]=0,"",INDEX(Tabell1[Webcert_beskrivning],MATCH(Tabell41013[ID],Tabell1[ID],0)))</f>
        <v>0</v>
      </c>
      <c r="I241" s="80" t="e">
        <f>INDEX(#REF!,MATCH(Tabell41013[ID],Tabell1[ID],0))</f>
        <v>#REF!</v>
      </c>
      <c r="J241" s="78" t="e">
        <f>INDEX(#REF!,MATCH(Tabell1[ID],Tabell41013[ID],0))</f>
        <v>#REF!</v>
      </c>
      <c r="K241" s="38" t="e">
        <f>INDEX(#REF!,MATCH(Tabell1[ID],Tabell41013[ID],0))</f>
        <v>#REF!</v>
      </c>
      <c r="L241" s="20" t="e">
        <f>IF(#REF!="","",INDEX(#REF!,MATCH(Tabell1[ID],Tabell41013[ID],0)))</f>
        <v>#REF!</v>
      </c>
      <c r="O241" s="26"/>
      <c r="P241" s="26"/>
      <c r="Q241" s="26"/>
      <c r="R241" s="26"/>
      <c r="S241" s="26"/>
      <c r="T241" s="26"/>
    </row>
    <row r="242" spans="1:20" ht="40.25" customHeight="1" x14ac:dyDescent="0.35">
      <c r="A242" s="53" t="s">
        <v>42</v>
      </c>
      <c r="B242" s="55" t="s">
        <v>43</v>
      </c>
      <c r="C242" s="50">
        <f>OBS_REK!A230</f>
        <v>222</v>
      </c>
      <c r="D242" s="50">
        <f>IF(Tabell41013[[#This Row],[ID]]="","",INDEX(Tabell1[Kategori (REK/OBS
FRL/REH)],MATCH(Tabell41013[[#This Row],[ID]],Tabell1[ID],0)))</f>
        <v>0</v>
      </c>
      <c r="E242" s="48">
        <v>3</v>
      </c>
      <c r="F242" s="86">
        <v>4</v>
      </c>
      <c r="G242" s="86" t="s">
        <v>67</v>
      </c>
      <c r="H242" s="63">
        <f>IF(Tabell41013[[#All],[ID]]=0,"",INDEX(Tabell1[Webcert_beskrivning],MATCH(Tabell41013[ID],Tabell1[ID],0)))</f>
        <v>0</v>
      </c>
      <c r="I242" s="80" t="e">
        <f>INDEX(#REF!,MATCH(Tabell41013[ID],Tabell1[ID],0))</f>
        <v>#REF!</v>
      </c>
      <c r="J242" s="78" t="e">
        <f>INDEX(#REF!,MATCH(Tabell1[ID],Tabell41013[ID],0))</f>
        <v>#REF!</v>
      </c>
      <c r="K242" s="38" t="e">
        <f>INDEX(#REF!,MATCH(Tabell1[ID],Tabell41013[ID],0))</f>
        <v>#REF!</v>
      </c>
      <c r="L242" s="20" t="e">
        <f>IF(#REF!="","",INDEX(#REF!,MATCH(Tabell1[ID],Tabell41013[ID],0)))</f>
        <v>#REF!</v>
      </c>
      <c r="O242" s="26"/>
      <c r="P242" s="26"/>
      <c r="Q242" s="26"/>
      <c r="R242" s="26"/>
      <c r="S242" s="26"/>
      <c r="T242" s="26"/>
    </row>
    <row r="243" spans="1:20" ht="40.25" customHeight="1" x14ac:dyDescent="0.35">
      <c r="A243" s="53" t="s">
        <v>42</v>
      </c>
      <c r="B243" s="55" t="s">
        <v>43</v>
      </c>
      <c r="C243" s="50">
        <f>OBS_REK!A221</f>
        <v>213</v>
      </c>
      <c r="D243" s="50">
        <f>IF(Tabell41013[[#This Row],[ID]]="","",INDEX(Tabell1[Kategori (REK/OBS
FRL/REH)],MATCH(Tabell41013[[#This Row],[ID]],Tabell1[ID],0)))</f>
        <v>0</v>
      </c>
      <c r="E243" s="48">
        <v>4</v>
      </c>
      <c r="F243" s="86">
        <v>1</v>
      </c>
      <c r="G243" s="86" t="s">
        <v>67</v>
      </c>
      <c r="H243" s="63">
        <f>IF(Tabell41013[[#All],[ID]]=0,"",INDEX(Tabell1[Webcert_beskrivning],MATCH(Tabell41013[ID],Tabell1[ID],0)))</f>
        <v>0</v>
      </c>
      <c r="I243" s="80" t="e">
        <f>INDEX(#REF!,MATCH(Tabell41013[ID],Tabell1[ID],0))</f>
        <v>#REF!</v>
      </c>
      <c r="J243" s="78" t="e">
        <f>INDEX(#REF!,MATCH(Tabell1[ID],Tabell41013[ID],0))</f>
        <v>#REF!</v>
      </c>
      <c r="K243" s="38" t="e">
        <f>INDEX(#REF!,MATCH(Tabell1[ID],Tabell41013[ID],0))</f>
        <v>#REF!</v>
      </c>
      <c r="L243" s="20" t="e">
        <f>IF(#REF!="","",INDEX(#REF!,MATCH(Tabell1[ID],Tabell41013[ID],0)))</f>
        <v>#REF!</v>
      </c>
      <c r="O243" s="26"/>
      <c r="P243" s="26"/>
      <c r="Q243" s="26"/>
      <c r="R243" s="26"/>
      <c r="S243" s="26"/>
      <c r="T243" s="26"/>
    </row>
    <row r="244" spans="1:20" ht="40.25" customHeight="1" x14ac:dyDescent="0.35">
      <c r="A244" s="53" t="s">
        <v>42</v>
      </c>
      <c r="B244" s="55" t="s">
        <v>43</v>
      </c>
      <c r="C244" s="50">
        <f>OBS_REK!A227</f>
        <v>219</v>
      </c>
      <c r="D244" s="50">
        <f>IF(Tabell41013[[#This Row],[ID]]="","",INDEX(Tabell1[Kategori (REK/OBS
FRL/REH)],MATCH(Tabell41013[[#This Row],[ID]],Tabell1[ID],0)))</f>
        <v>0</v>
      </c>
      <c r="E244" s="48">
        <v>5</v>
      </c>
      <c r="F244" s="86">
        <v>6</v>
      </c>
      <c r="G244" s="86" t="s">
        <v>67</v>
      </c>
      <c r="H244" s="63">
        <f>IF(Tabell41013[[#All],[ID]]=0,"",INDEX(Tabell1[Webcert_beskrivning],MATCH(Tabell41013[ID],Tabell1[ID],0)))</f>
        <v>0</v>
      </c>
      <c r="I244" s="80" t="e">
        <f>INDEX(#REF!,MATCH(Tabell41013[ID],Tabell1[ID],0))</f>
        <v>#REF!</v>
      </c>
      <c r="J244" s="78" t="e">
        <f>INDEX(#REF!,MATCH(Tabell1[ID],Tabell41013[ID],0))</f>
        <v>#REF!</v>
      </c>
      <c r="K244" s="38" t="e">
        <f>INDEX(#REF!,MATCH(Tabell1[ID],Tabell41013[ID],0))</f>
        <v>#REF!</v>
      </c>
      <c r="L244" s="20" t="e">
        <f>IF(#REF!="","",INDEX(#REF!,MATCH(Tabell1[ID],Tabell41013[ID],0)))</f>
        <v>#REF!</v>
      </c>
      <c r="O244" s="26"/>
      <c r="P244" s="26"/>
      <c r="Q244" s="26"/>
      <c r="R244" s="26"/>
      <c r="S244" s="26"/>
      <c r="T244" s="26"/>
    </row>
    <row r="245" spans="1:20" ht="40.25" customHeight="1" x14ac:dyDescent="0.35">
      <c r="A245" s="53" t="s">
        <v>42</v>
      </c>
      <c r="B245" s="55" t="s">
        <v>43</v>
      </c>
      <c r="C245" s="50">
        <f>OBS_REK!A235</f>
        <v>227</v>
      </c>
      <c r="D245" s="50">
        <f>IF(Tabell41013[[#This Row],[ID]]="","",INDEX(Tabell1[Kategori (REK/OBS
FRL/REH)],MATCH(Tabell41013[[#This Row],[ID]],Tabell1[ID],0)))</f>
        <v>0</v>
      </c>
      <c r="E245" s="48">
        <v>6</v>
      </c>
      <c r="F245" s="86">
        <v>5</v>
      </c>
      <c r="G245" s="86" t="s">
        <v>67</v>
      </c>
      <c r="H245" s="63">
        <f>IF(Tabell41013[[#All],[ID]]=0,"",INDEX(Tabell1[Webcert_beskrivning],MATCH(Tabell41013[ID],Tabell1[ID],0)))</f>
        <v>0</v>
      </c>
      <c r="I245" s="80" t="e">
        <f>INDEX(#REF!,MATCH(Tabell41013[ID],Tabell1[ID],0))</f>
        <v>#REF!</v>
      </c>
      <c r="J245" s="78" t="e">
        <f>INDEX(#REF!,MATCH(Tabell1[ID],Tabell41013[ID],0))</f>
        <v>#REF!</v>
      </c>
      <c r="K245" s="38" t="e">
        <f>INDEX(#REF!,MATCH(Tabell1[ID],Tabell41013[ID],0))</f>
        <v>#REF!</v>
      </c>
      <c r="L245" s="20" t="e">
        <f>IF(#REF!="","",INDEX(#REF!,MATCH(Tabell1[ID],Tabell41013[ID],0)))</f>
        <v>#REF!</v>
      </c>
      <c r="O245" s="26"/>
      <c r="P245" s="26"/>
      <c r="Q245" s="26"/>
      <c r="R245" s="26"/>
      <c r="S245" s="26"/>
      <c r="T245" s="26"/>
    </row>
    <row r="246" spans="1:20" ht="40.25" customHeight="1" x14ac:dyDescent="0.35">
      <c r="A246" s="53" t="s">
        <v>42</v>
      </c>
      <c r="B246" s="55" t="s">
        <v>43</v>
      </c>
      <c r="C246" s="50">
        <f>OBS_REK!A236</f>
        <v>228</v>
      </c>
      <c r="D246" s="50">
        <f>IF(Tabell41013[[#This Row],[ID]]="","",INDEX(Tabell1[Kategori (REK/OBS
FRL/REH)],MATCH(Tabell41013[[#This Row],[ID]],Tabell1[ID],0)))</f>
        <v>0</v>
      </c>
      <c r="E246" s="48">
        <v>1</v>
      </c>
      <c r="F246" s="86">
        <v>4</v>
      </c>
      <c r="G246" s="86" t="s">
        <v>67</v>
      </c>
      <c r="H246" s="63">
        <f>IF(Tabell41013[[#All],[ID]]=0,"",INDEX(Tabell1[Webcert_beskrivning],MATCH(Tabell41013[ID],Tabell1[ID],0)))</f>
        <v>0</v>
      </c>
      <c r="I246" s="80" t="e">
        <f>INDEX(#REF!,MATCH(Tabell41013[ID],Tabell1[ID],0))</f>
        <v>#REF!</v>
      </c>
      <c r="J246" s="78" t="e">
        <f>INDEX(#REF!,MATCH(Tabell1[ID],Tabell41013[ID],0))</f>
        <v>#REF!</v>
      </c>
      <c r="K246" s="38" t="e">
        <f>INDEX(#REF!,MATCH(Tabell1[ID],Tabell41013[ID],0))</f>
        <v>#REF!</v>
      </c>
      <c r="L246" s="20" t="e">
        <f>IF(#REF!="","",INDEX(#REF!,MATCH(Tabell1[ID],Tabell41013[ID],0)))</f>
        <v>#REF!</v>
      </c>
      <c r="O246" s="26"/>
      <c r="P246" s="26"/>
      <c r="Q246" s="26"/>
      <c r="R246" s="26"/>
      <c r="S246" s="26"/>
      <c r="T246" s="26"/>
    </row>
    <row r="247" spans="1:20" ht="40.25" customHeight="1" x14ac:dyDescent="0.35">
      <c r="A247" s="53" t="s">
        <v>42</v>
      </c>
      <c r="B247" s="55" t="s">
        <v>43</v>
      </c>
      <c r="C247" s="50">
        <f>OBS_REK!A237</f>
        <v>229</v>
      </c>
      <c r="D247" s="50">
        <f>IF(Tabell41013[[#This Row],[ID]]="","",INDEX(Tabell1[Kategori (REK/OBS
FRL/REH)],MATCH(Tabell41013[[#This Row],[ID]],Tabell1[ID],0)))</f>
        <v>0</v>
      </c>
      <c r="E247" s="48">
        <v>2</v>
      </c>
      <c r="F247" s="86">
        <v>8</v>
      </c>
      <c r="G247" s="86" t="s">
        <v>67</v>
      </c>
      <c r="H247" s="63">
        <f>IF(Tabell41013[[#All],[ID]]=0,"",INDEX(Tabell1[Webcert_beskrivning],MATCH(Tabell41013[ID],Tabell1[ID],0)))</f>
        <v>0</v>
      </c>
      <c r="I247" s="80" t="e">
        <f>INDEX(#REF!,MATCH(Tabell41013[ID],Tabell1[ID],0))</f>
        <v>#REF!</v>
      </c>
      <c r="J247" s="78" t="e">
        <f>INDEX(#REF!,MATCH(Tabell1[ID],Tabell41013[ID],0))</f>
        <v>#REF!</v>
      </c>
      <c r="K247" s="38" t="e">
        <f>INDEX(#REF!,MATCH(Tabell1[ID],Tabell41013[ID],0))</f>
        <v>#REF!</v>
      </c>
      <c r="L247" s="20" t="e">
        <f>IF(#REF!="","",INDEX(#REF!,MATCH(Tabell1[ID],Tabell41013[ID],0)))</f>
        <v>#REF!</v>
      </c>
      <c r="O247" s="26"/>
      <c r="P247" s="26"/>
      <c r="Q247" s="26"/>
      <c r="R247" s="26"/>
      <c r="S247" s="26"/>
      <c r="T247" s="26"/>
    </row>
    <row r="248" spans="1:20" ht="40.25" customHeight="1" x14ac:dyDescent="0.35">
      <c r="A248" s="53" t="s">
        <v>42</v>
      </c>
      <c r="B248" s="55" t="s">
        <v>43</v>
      </c>
      <c r="C248" s="59">
        <f>OBS_REK!A238</f>
        <v>230</v>
      </c>
      <c r="D248" s="50">
        <f>IF(Tabell41013[[#This Row],[ID]]="","",INDEX(Tabell1[Kategori (REK/OBS
FRL/REH)],MATCH(Tabell41013[[#This Row],[ID]],Tabell1[ID],0)))</f>
        <v>0</v>
      </c>
      <c r="E248" s="48">
        <v>3</v>
      </c>
      <c r="F248" s="86">
        <v>9</v>
      </c>
      <c r="G248" s="86" t="s">
        <v>67</v>
      </c>
      <c r="H248" s="63">
        <f>IF(Tabell41013[[#All],[ID]]=0,"",INDEX(Tabell1[Webcert_beskrivning],MATCH(Tabell41013[ID],Tabell1[ID],0)))</f>
        <v>0</v>
      </c>
      <c r="I248" s="80" t="e">
        <f>INDEX(#REF!,MATCH(Tabell41013[ID],Tabell1[ID],0))</f>
        <v>#REF!</v>
      </c>
      <c r="J248" s="78" t="e">
        <f>INDEX(#REF!,MATCH(Tabell1[ID],Tabell41013[ID],0))</f>
        <v>#REF!</v>
      </c>
      <c r="K248" s="38" t="e">
        <f>INDEX(#REF!,MATCH(Tabell1[ID],Tabell41013[ID],0))</f>
        <v>#REF!</v>
      </c>
      <c r="L248" s="20" t="e">
        <f>IF(#REF!="","",INDEX(#REF!,MATCH(Tabell1[ID],Tabell41013[ID],0)))</f>
        <v>#REF!</v>
      </c>
      <c r="O248" s="26"/>
      <c r="P248" s="26"/>
      <c r="Q248" s="26"/>
      <c r="R248" s="26"/>
      <c r="S248" s="26"/>
      <c r="T248" s="26"/>
    </row>
    <row r="249" spans="1:20" ht="40.25" customHeight="1" x14ac:dyDescent="0.35">
      <c r="A249" s="53" t="s">
        <v>42</v>
      </c>
      <c r="B249" s="55" t="s">
        <v>43</v>
      </c>
      <c r="C249" s="50">
        <f>OBS_REK!A223</f>
        <v>215</v>
      </c>
      <c r="D249" s="50">
        <f>IF(Tabell41013[[#This Row],[ID]]="","",INDEX(Tabell1[Kategori (REK/OBS
FRL/REH)],MATCH(Tabell41013[[#This Row],[ID]],Tabell1[ID],0)))</f>
        <v>0</v>
      </c>
      <c r="E249" s="48">
        <v>4</v>
      </c>
      <c r="F249" s="86">
        <v>6</v>
      </c>
      <c r="G249" s="86" t="s">
        <v>67</v>
      </c>
      <c r="H249" s="63">
        <f>IF(Tabell41013[[#All],[ID]]=0,"",INDEX(Tabell1[Webcert_beskrivning],MATCH(Tabell41013[ID],Tabell1[ID],0)))</f>
        <v>0</v>
      </c>
      <c r="I249" s="80" t="e">
        <f>INDEX(#REF!,MATCH(Tabell41013[ID],Tabell1[ID],0))</f>
        <v>#REF!</v>
      </c>
      <c r="J249" s="78" t="e">
        <f>INDEX(#REF!,MATCH(Tabell1[ID],Tabell41013[ID],0))</f>
        <v>#REF!</v>
      </c>
      <c r="K249" s="38" t="e">
        <f>INDEX(#REF!,MATCH(Tabell1[ID],Tabell41013[ID],0))</f>
        <v>#REF!</v>
      </c>
      <c r="L249" s="20" t="e">
        <f>IF(#REF!="","",INDEX(#REF!,MATCH(Tabell1[ID],Tabell41013[ID],0)))</f>
        <v>#REF!</v>
      </c>
      <c r="O249" s="26"/>
      <c r="P249" s="26"/>
      <c r="Q249" s="26"/>
      <c r="R249" s="26"/>
      <c r="S249" s="26"/>
      <c r="T249" s="26"/>
    </row>
    <row r="250" spans="1:20" ht="40.25" customHeight="1" x14ac:dyDescent="0.35">
      <c r="A250" s="53" t="s">
        <v>42</v>
      </c>
      <c r="B250" s="55" t="s">
        <v>43</v>
      </c>
      <c r="C250" s="50">
        <f>OBS_REK!A224</f>
        <v>216</v>
      </c>
      <c r="D250" s="50">
        <f>IF(Tabell41013[[#This Row],[ID]]="","",INDEX(Tabell1[Kategori (REK/OBS
FRL/REH)],MATCH(Tabell41013[[#This Row],[ID]],Tabell1[ID],0)))</f>
        <v>0</v>
      </c>
      <c r="E250" s="48">
        <v>5</v>
      </c>
      <c r="F250" s="86">
        <v>8</v>
      </c>
      <c r="G250" s="86" t="s">
        <v>65</v>
      </c>
      <c r="H250" s="63">
        <f>IF(Tabell41013[[#All],[ID]]=0,"",INDEX(Tabell1[Webcert_beskrivning],MATCH(Tabell41013[ID],Tabell1[ID],0)))</f>
        <v>0</v>
      </c>
      <c r="I250" s="80" t="e">
        <f>INDEX(#REF!,MATCH(Tabell41013[ID],Tabell1[ID],0))</f>
        <v>#REF!</v>
      </c>
      <c r="J250" s="78" t="e">
        <f>INDEX(#REF!,MATCH(Tabell1[ID],Tabell41013[ID],0))</f>
        <v>#REF!</v>
      </c>
      <c r="K250" s="38" t="e">
        <f>INDEX(#REF!,MATCH(Tabell1[ID],Tabell41013[ID],0))</f>
        <v>#REF!</v>
      </c>
      <c r="L250" s="20" t="e">
        <f>IF(#REF!="","",INDEX(#REF!,MATCH(Tabell1[ID],Tabell41013[ID],0)))</f>
        <v>#REF!</v>
      </c>
      <c r="O250" s="26"/>
      <c r="P250" s="26"/>
      <c r="Q250" s="26"/>
      <c r="R250" s="26"/>
      <c r="S250" s="26"/>
      <c r="T250" s="26"/>
    </row>
    <row r="251" spans="1:20" ht="40.25" customHeight="1" x14ac:dyDescent="0.35">
      <c r="A251" s="53" t="s">
        <v>42</v>
      </c>
      <c r="B251" s="55" t="s">
        <v>43</v>
      </c>
      <c r="C251" s="50">
        <f>OBS_REK!A225</f>
        <v>217</v>
      </c>
      <c r="D251" s="50">
        <f>IF(Tabell41013[[#This Row],[ID]]="","",INDEX(Tabell1[Kategori (REK/OBS
FRL/REH)],MATCH(Tabell41013[[#This Row],[ID]],Tabell1[ID],0)))</f>
        <v>0</v>
      </c>
      <c r="E251" s="48">
        <v>6</v>
      </c>
      <c r="F251" s="86">
        <v>3</v>
      </c>
      <c r="G251" s="86" t="s">
        <v>67</v>
      </c>
      <c r="H251" s="63">
        <f>IF(Tabell41013[[#All],[ID]]=0,"",INDEX(Tabell1[Webcert_beskrivning],MATCH(Tabell41013[ID],Tabell1[ID],0)))</f>
        <v>0</v>
      </c>
      <c r="I251" s="80" t="e">
        <f>INDEX(#REF!,MATCH(Tabell41013[ID],Tabell1[ID],0))</f>
        <v>#REF!</v>
      </c>
      <c r="J251" s="78" t="e">
        <f>INDEX(#REF!,MATCH(Tabell1[ID],Tabell41013[ID],0))</f>
        <v>#REF!</v>
      </c>
      <c r="K251" s="38" t="e">
        <f>INDEX(#REF!,MATCH(Tabell1[ID],Tabell41013[ID],0))</f>
        <v>#REF!</v>
      </c>
      <c r="L251" s="20" t="e">
        <f>IF(#REF!="","",INDEX(#REF!,MATCH(Tabell1[ID],Tabell41013[ID],0)))</f>
        <v>#REF!</v>
      </c>
      <c r="O251" s="26"/>
      <c r="P251" s="26"/>
      <c r="Q251" s="26"/>
      <c r="R251" s="26"/>
      <c r="S251" s="26"/>
      <c r="T251" s="26"/>
    </row>
    <row r="252" spans="1:20" ht="40.25" customHeight="1" x14ac:dyDescent="0.35">
      <c r="A252" s="53" t="s">
        <v>42</v>
      </c>
      <c r="B252" s="55" t="s">
        <v>43</v>
      </c>
      <c r="C252" s="50">
        <f>OBS_REK!A226</f>
        <v>218</v>
      </c>
      <c r="D252" s="50">
        <f>IF(Tabell41013[[#This Row],[ID]]="","",INDEX(Tabell1[Kategori (REK/OBS
FRL/REH)],MATCH(Tabell41013[[#This Row],[ID]],Tabell1[ID],0)))</f>
        <v>0</v>
      </c>
      <c r="E252" s="48">
        <v>7</v>
      </c>
      <c r="F252" s="86">
        <v>2</v>
      </c>
      <c r="G252" s="86" t="s">
        <v>67</v>
      </c>
      <c r="H252" s="63">
        <f>IF(Tabell41013[[#All],[ID]]=0,"",INDEX(Tabell1[Webcert_beskrivning],MATCH(Tabell41013[ID],Tabell1[ID],0)))</f>
        <v>0</v>
      </c>
      <c r="I252" s="80" t="e">
        <f>INDEX(#REF!,MATCH(Tabell41013[ID],Tabell1[ID],0))</f>
        <v>#REF!</v>
      </c>
      <c r="J252" s="78" t="e">
        <f>INDEX(#REF!,MATCH(Tabell1[ID],Tabell41013[ID],0))</f>
        <v>#REF!</v>
      </c>
      <c r="K252" s="38" t="e">
        <f>INDEX(#REF!,MATCH(Tabell1[ID],Tabell41013[ID],0))</f>
        <v>#REF!</v>
      </c>
      <c r="L252" s="20" t="e">
        <f>IF(#REF!="","",INDEX(#REF!,MATCH(Tabell1[ID],Tabell41013[ID],0)))</f>
        <v>#REF!</v>
      </c>
      <c r="O252" s="26"/>
      <c r="P252" s="26"/>
      <c r="Q252" s="26"/>
      <c r="R252" s="26"/>
      <c r="S252" s="26"/>
      <c r="T252" s="26"/>
    </row>
    <row r="253" spans="1:20" ht="40.25" customHeight="1" x14ac:dyDescent="0.35">
      <c r="A253" s="53" t="s">
        <v>42</v>
      </c>
      <c r="B253" s="55" t="s">
        <v>43</v>
      </c>
      <c r="C253" s="50">
        <f>OBS_REK!A239</f>
        <v>231</v>
      </c>
      <c r="D253" s="50">
        <f>IF(Tabell41013[[#This Row],[ID]]="","",INDEX(Tabell1[Kategori (REK/OBS
FRL/REH)],MATCH(Tabell41013[[#This Row],[ID]],Tabell1[ID],0)))</f>
        <v>0</v>
      </c>
      <c r="E253" s="48">
        <v>8</v>
      </c>
      <c r="F253" s="86">
        <v>7</v>
      </c>
      <c r="G253" s="86" t="s">
        <v>67</v>
      </c>
      <c r="H253" s="63">
        <f>IF(Tabell41013[[#All],[ID]]=0,"",INDEX(Tabell1[Webcert_beskrivning],MATCH(Tabell41013[ID],Tabell1[ID],0)))</f>
        <v>0</v>
      </c>
      <c r="I253" s="80" t="e">
        <f>INDEX(#REF!,MATCH(Tabell41013[ID],Tabell1[ID],0))</f>
        <v>#REF!</v>
      </c>
      <c r="J253" s="78" t="e">
        <f>INDEX(#REF!,MATCH(Tabell1[ID],Tabell41013[ID],0))</f>
        <v>#REF!</v>
      </c>
      <c r="K253" s="38" t="e">
        <f>INDEX(#REF!,MATCH(Tabell1[ID],Tabell41013[ID],0))</f>
        <v>#REF!</v>
      </c>
      <c r="L253" s="20" t="e">
        <f>IF(#REF!="","",INDEX(#REF!,MATCH(Tabell1[ID],Tabell41013[ID],0)))</f>
        <v>#REF!</v>
      </c>
      <c r="O253" s="26"/>
      <c r="P253" s="26"/>
      <c r="Q253" s="26"/>
      <c r="R253" s="26"/>
      <c r="S253" s="26"/>
      <c r="T253" s="26"/>
    </row>
    <row r="254" spans="1:20" ht="40.25" customHeight="1" x14ac:dyDescent="0.35">
      <c r="A254" s="53" t="s">
        <v>42</v>
      </c>
      <c r="B254" s="55" t="s">
        <v>43</v>
      </c>
      <c r="C254" s="50">
        <f>OBS_REK!A240</f>
        <v>232</v>
      </c>
      <c r="D254" s="50">
        <f>IF(Tabell41013[[#This Row],[ID]]="","",INDEX(Tabell1[Kategori (REK/OBS
FRL/REH)],MATCH(Tabell41013[[#This Row],[ID]],Tabell1[ID],0)))</f>
        <v>0</v>
      </c>
      <c r="E254" s="48">
        <v>9</v>
      </c>
      <c r="F254" s="86">
        <v>5</v>
      </c>
      <c r="G254" s="86" t="s">
        <v>67</v>
      </c>
      <c r="H254" s="63">
        <f>IF(Tabell41013[[#All],[ID]]=0,"",INDEX(Tabell1[Webcert_beskrivning],MATCH(Tabell41013[ID],Tabell1[ID],0)))</f>
        <v>0</v>
      </c>
      <c r="I254" s="80" t="e">
        <f>INDEX(#REF!,MATCH(Tabell41013[ID],Tabell1[ID],0))</f>
        <v>#REF!</v>
      </c>
      <c r="J254" s="78" t="e">
        <f>INDEX(#REF!,MATCH(Tabell1[ID],Tabell41013[ID],0))</f>
        <v>#REF!</v>
      </c>
      <c r="K254" s="38" t="e">
        <f>INDEX(#REF!,MATCH(Tabell1[ID],Tabell41013[ID],0))</f>
        <v>#REF!</v>
      </c>
      <c r="L254" s="20" t="e">
        <f>IF(#REF!="","",INDEX(#REF!,MATCH(Tabell1[ID],Tabell41013[ID],0)))</f>
        <v>#REF!</v>
      </c>
      <c r="O254" s="26"/>
      <c r="P254" s="26"/>
      <c r="Q254" s="26"/>
      <c r="R254" s="26"/>
      <c r="S254" s="26"/>
      <c r="T254" s="26"/>
    </row>
    <row r="255" spans="1:20" ht="40.25" customHeight="1" x14ac:dyDescent="0.35">
      <c r="A255" s="53" t="s">
        <v>76</v>
      </c>
      <c r="B255" s="55" t="s">
        <v>75</v>
      </c>
      <c r="C255" s="50">
        <f>OBS_REK!A231</f>
        <v>223</v>
      </c>
      <c r="D255" s="50">
        <f>IF(Tabell41013[[#This Row],[ID]]="","",INDEX(Tabell1[Kategori (REK/OBS
FRL/REH)],MATCH(Tabell41013[[#This Row],[ID]],Tabell1[ID],0)))</f>
        <v>0</v>
      </c>
      <c r="E255" s="48">
        <v>1</v>
      </c>
      <c r="F255" s="86">
        <v>6</v>
      </c>
      <c r="G255" s="86" t="s">
        <v>67</v>
      </c>
      <c r="H255" s="63">
        <f>IF(Tabell41013[[#All],[ID]]=0,"",INDEX(Tabell1[Webcert_beskrivning],MATCH(Tabell41013[ID],Tabell1[ID],0)))</f>
        <v>0</v>
      </c>
      <c r="I255" s="80" t="e">
        <f>INDEX(#REF!,MATCH(Tabell41013[ID],Tabell1[ID],0))</f>
        <v>#REF!</v>
      </c>
      <c r="J255" s="78" t="e">
        <f>INDEX(#REF!,MATCH(Tabell1[ID],Tabell41013[ID],0))</f>
        <v>#REF!</v>
      </c>
      <c r="K255" s="38" t="e">
        <f>INDEX(#REF!,MATCH(Tabell1[ID],Tabell41013[ID],0))</f>
        <v>#REF!</v>
      </c>
      <c r="L255" s="20" t="e">
        <f>IF(#REF!="","",INDEX(#REF!,MATCH(Tabell1[ID],Tabell41013[ID],0)))</f>
        <v>#REF!</v>
      </c>
      <c r="O255" s="26"/>
      <c r="P255" s="26"/>
      <c r="Q255" s="26"/>
      <c r="R255" s="26"/>
      <c r="S255" s="26"/>
      <c r="T255" s="26"/>
    </row>
    <row r="256" spans="1:20" ht="40.25" customHeight="1" x14ac:dyDescent="0.35">
      <c r="A256" s="53" t="s">
        <v>76</v>
      </c>
      <c r="B256" s="55" t="s">
        <v>75</v>
      </c>
      <c r="C256" s="50">
        <f>OBS_REK!A234</f>
        <v>226</v>
      </c>
      <c r="D256" s="50">
        <f>IF(Tabell41013[[#This Row],[ID]]="","",INDEX(Tabell1[Kategori (REK/OBS
FRL/REH)],MATCH(Tabell41013[[#This Row],[ID]],Tabell1[ID],0)))</f>
        <v>0</v>
      </c>
      <c r="E256" s="48">
        <v>2</v>
      </c>
      <c r="F256" s="86">
        <v>1</v>
      </c>
      <c r="G256" s="86" t="s">
        <v>65</v>
      </c>
      <c r="H256" s="63">
        <f>IF(Tabell41013[[#All],[ID]]=0,"",INDEX(Tabell1[Webcert_beskrivning],MATCH(Tabell41013[ID],Tabell1[ID],0)))</f>
        <v>0</v>
      </c>
      <c r="I256" s="80" t="e">
        <f>INDEX(#REF!,MATCH(Tabell41013[ID],Tabell1[ID],0))</f>
        <v>#REF!</v>
      </c>
      <c r="J256" s="78" t="e">
        <f>INDEX(#REF!,MATCH(Tabell1[ID],Tabell41013[ID],0))</f>
        <v>#REF!</v>
      </c>
      <c r="K256" s="38" t="e">
        <f>INDEX(#REF!,MATCH(Tabell1[ID],Tabell41013[ID],0))</f>
        <v>#REF!</v>
      </c>
      <c r="L256" s="20" t="e">
        <f>IF(#REF!="","",INDEX(#REF!,MATCH(Tabell1[ID],Tabell41013[ID],0)))</f>
        <v>#REF!</v>
      </c>
      <c r="O256" s="26"/>
      <c r="P256" s="26"/>
      <c r="Q256" s="26"/>
      <c r="R256" s="26"/>
      <c r="S256" s="26"/>
      <c r="T256" s="26"/>
    </row>
    <row r="257" spans="1:20" ht="40.25" customHeight="1" x14ac:dyDescent="0.35">
      <c r="A257" s="53" t="s">
        <v>76</v>
      </c>
      <c r="B257" s="55" t="s">
        <v>75</v>
      </c>
      <c r="C257" s="50">
        <f>OBS_REK!A229</f>
        <v>221</v>
      </c>
      <c r="D257" s="50">
        <f>IF(Tabell41013[[#This Row],[ID]]="","",INDEX(Tabell1[Kategori (REK/OBS
FRL/REH)],MATCH(Tabell41013[[#This Row],[ID]],Tabell1[ID],0)))</f>
        <v>0</v>
      </c>
      <c r="E257" s="48">
        <v>3</v>
      </c>
      <c r="F257" s="86">
        <v>7</v>
      </c>
      <c r="G257" s="86" t="s">
        <v>65</v>
      </c>
      <c r="H257" s="63">
        <f>IF(Tabell41013[[#All],[ID]]=0,"",INDEX(Tabell1[Webcert_beskrivning],MATCH(Tabell41013[ID],Tabell1[ID],0)))</f>
        <v>0</v>
      </c>
      <c r="I257" s="80" t="e">
        <f>INDEX(#REF!,MATCH(Tabell41013[ID],Tabell1[ID],0))</f>
        <v>#REF!</v>
      </c>
      <c r="J257" s="78" t="e">
        <f>INDEX(#REF!,MATCH(Tabell1[ID],Tabell41013[ID],0))</f>
        <v>#REF!</v>
      </c>
      <c r="K257" s="38" t="e">
        <f>INDEX(#REF!,MATCH(Tabell1[ID],Tabell41013[ID],0))</f>
        <v>#REF!</v>
      </c>
      <c r="L257" s="20" t="e">
        <f>IF(#REF!="","",INDEX(#REF!,MATCH(Tabell1[ID],Tabell41013[ID],0)))</f>
        <v>#REF!</v>
      </c>
      <c r="O257" s="26"/>
      <c r="P257" s="26"/>
      <c r="Q257" s="26"/>
      <c r="R257" s="26"/>
      <c r="S257" s="26"/>
      <c r="T257" s="26"/>
    </row>
    <row r="258" spans="1:20" ht="40.25" customHeight="1" x14ac:dyDescent="0.35">
      <c r="A258" s="53" t="s">
        <v>76</v>
      </c>
      <c r="B258" s="55" t="s">
        <v>75</v>
      </c>
      <c r="C258" s="50">
        <f>OBS_REK!A232</f>
        <v>224</v>
      </c>
      <c r="D258" s="50">
        <f>IF(Tabell41013[[#This Row],[ID]]="","",INDEX(Tabell1[Kategori (REK/OBS
FRL/REH)],MATCH(Tabell41013[[#This Row],[ID]],Tabell1[ID],0)))</f>
        <v>0</v>
      </c>
      <c r="E258" s="48">
        <v>4</v>
      </c>
      <c r="F258" s="86">
        <v>6</v>
      </c>
      <c r="G258" s="86" t="s">
        <v>65</v>
      </c>
      <c r="H258" s="63">
        <f>IF(Tabell41013[[#All],[ID]]=0,"",INDEX(Tabell1[Webcert_beskrivning],MATCH(Tabell41013[ID],Tabell1[ID],0)))</f>
        <v>0</v>
      </c>
      <c r="I258" s="80" t="e">
        <f>INDEX(#REF!,MATCH(Tabell41013[ID],Tabell1[ID],0))</f>
        <v>#REF!</v>
      </c>
      <c r="J258" s="78" t="e">
        <f>INDEX(#REF!,MATCH(Tabell1[ID],Tabell41013[ID],0))</f>
        <v>#REF!</v>
      </c>
      <c r="K258" s="38" t="e">
        <f>INDEX(#REF!,MATCH(Tabell1[ID],Tabell41013[ID],0))</f>
        <v>#REF!</v>
      </c>
      <c r="L258" s="20" t="e">
        <f>IF(#REF!="","",INDEX(#REF!,MATCH(Tabell1[ID],Tabell41013[ID],0)))</f>
        <v>#REF!</v>
      </c>
      <c r="O258" s="26"/>
      <c r="P258" s="26"/>
      <c r="Q258" s="26"/>
      <c r="R258" s="26"/>
      <c r="S258" s="26"/>
      <c r="T258" s="26"/>
    </row>
    <row r="259" spans="1:20" ht="40.25" customHeight="1" x14ac:dyDescent="0.35">
      <c r="A259" s="53" t="s">
        <v>76</v>
      </c>
      <c r="B259" s="55" t="s">
        <v>75</v>
      </c>
      <c r="C259" s="50">
        <f>OBS_REK!A233</f>
        <v>225</v>
      </c>
      <c r="D259" s="50">
        <f>IF(Tabell41013[[#This Row],[ID]]="","",INDEX(Tabell1[Kategori (REK/OBS
FRL/REH)],MATCH(Tabell41013[[#This Row],[ID]],Tabell1[ID],0)))</f>
        <v>0</v>
      </c>
      <c r="E259" s="48">
        <v>5</v>
      </c>
      <c r="F259" s="86">
        <v>2</v>
      </c>
      <c r="G259" s="86" t="s">
        <v>65</v>
      </c>
      <c r="H259" s="63">
        <f>IF(Tabell41013[[#All],[ID]]=0,"",INDEX(Tabell1[Webcert_beskrivning],MATCH(Tabell41013[ID],Tabell1[ID],0)))</f>
        <v>0</v>
      </c>
      <c r="I259" s="80" t="e">
        <f>INDEX(#REF!,MATCH(Tabell41013[ID],Tabell1[ID],0))</f>
        <v>#REF!</v>
      </c>
      <c r="J259" s="78" t="e">
        <f>INDEX(#REF!,MATCH(Tabell1[ID],Tabell41013[ID],0))</f>
        <v>#REF!</v>
      </c>
      <c r="K259" s="38" t="e">
        <f>INDEX(#REF!,MATCH(Tabell1[ID],Tabell41013[ID],0))</f>
        <v>#REF!</v>
      </c>
      <c r="L259" s="20" t="e">
        <f>IF(#REF!="","",INDEX(#REF!,MATCH(Tabell1[ID],Tabell41013[ID],0)))</f>
        <v>#REF!</v>
      </c>
      <c r="O259" s="26"/>
      <c r="P259" s="26"/>
      <c r="Q259" s="26"/>
      <c r="R259" s="26"/>
      <c r="S259" s="26"/>
      <c r="T259" s="26"/>
    </row>
    <row r="260" spans="1:20" ht="40.25" customHeight="1" x14ac:dyDescent="0.35">
      <c r="A260" s="53" t="s">
        <v>76</v>
      </c>
      <c r="B260" s="55" t="s">
        <v>75</v>
      </c>
      <c r="C260" s="50">
        <f>OBS_REK!A235</f>
        <v>227</v>
      </c>
      <c r="D260" s="50">
        <f>IF(Tabell41013[[#This Row],[ID]]="","",INDEX(Tabell1[Kategori (REK/OBS
FRL/REH)],MATCH(Tabell41013[[#This Row],[ID]],Tabell1[ID],0)))</f>
        <v>0</v>
      </c>
      <c r="E260" s="48">
        <v>6</v>
      </c>
      <c r="F260" s="86">
        <v>5</v>
      </c>
      <c r="G260" s="86" t="s">
        <v>65</v>
      </c>
      <c r="H260" s="63">
        <f>IF(Tabell41013[[#All],[ID]]=0,"",INDEX(Tabell1[Webcert_beskrivning],MATCH(Tabell41013[ID],Tabell1[ID],0)))</f>
        <v>0</v>
      </c>
      <c r="I260" s="80" t="e">
        <f>INDEX(#REF!,MATCH(Tabell41013[ID],Tabell1[ID],0))</f>
        <v>#REF!</v>
      </c>
      <c r="J260" s="78" t="e">
        <f>INDEX(#REF!,MATCH(Tabell1[ID],Tabell41013[ID],0))</f>
        <v>#REF!</v>
      </c>
      <c r="K260" s="38" t="e">
        <f>INDEX(#REF!,MATCH(Tabell1[ID],Tabell41013[ID],0))</f>
        <v>#REF!</v>
      </c>
      <c r="L260" s="20" t="e">
        <f>IF(#REF!="","",INDEX(#REF!,MATCH(Tabell1[ID],Tabell41013[ID],0)))</f>
        <v>#REF!</v>
      </c>
      <c r="O260" s="26"/>
      <c r="P260" s="26"/>
      <c r="Q260" s="26"/>
      <c r="R260" s="26"/>
      <c r="S260" s="26"/>
      <c r="T260" s="26"/>
    </row>
    <row r="261" spans="1:20" ht="40.25" customHeight="1" x14ac:dyDescent="0.35">
      <c r="A261" s="53" t="s">
        <v>76</v>
      </c>
      <c r="B261" s="55" t="s">
        <v>75</v>
      </c>
      <c r="C261" s="50">
        <f>OBS_REK!A239</f>
        <v>231</v>
      </c>
      <c r="D261" s="50">
        <f>IF(Tabell41013[[#This Row],[ID]]="","",INDEX(Tabell1[Kategori (REK/OBS
FRL/REH)],MATCH(Tabell41013[[#This Row],[ID]],Tabell1[ID],0)))</f>
        <v>0</v>
      </c>
      <c r="E261" s="48">
        <v>1</v>
      </c>
      <c r="F261" s="86">
        <v>4</v>
      </c>
      <c r="G261" s="86" t="s">
        <v>65</v>
      </c>
      <c r="H261" s="63">
        <f>IF(Tabell41013[[#All],[ID]]=0,"",INDEX(Tabell1[Webcert_beskrivning],MATCH(Tabell41013[ID],Tabell1[ID],0)))</f>
        <v>0</v>
      </c>
      <c r="I261" s="80" t="e">
        <f>INDEX(#REF!,MATCH(Tabell41013[ID],Tabell1[ID],0))</f>
        <v>#REF!</v>
      </c>
      <c r="J261" s="78" t="e">
        <f>INDEX(#REF!,MATCH(Tabell1[ID],Tabell41013[ID],0))</f>
        <v>#REF!</v>
      </c>
      <c r="K261" s="38" t="e">
        <f>INDEX(#REF!,MATCH(Tabell1[ID],Tabell41013[ID],0))</f>
        <v>#REF!</v>
      </c>
      <c r="L261" s="20" t="e">
        <f>IF(#REF!="","",INDEX(#REF!,MATCH(Tabell1[ID],Tabell41013[ID],0)))</f>
        <v>#REF!</v>
      </c>
      <c r="O261" s="26"/>
      <c r="P261" s="26"/>
      <c r="Q261" s="26"/>
      <c r="R261" s="26"/>
      <c r="S261" s="26"/>
      <c r="T261" s="26"/>
    </row>
    <row r="262" spans="1:20" ht="40.25" customHeight="1" x14ac:dyDescent="0.35">
      <c r="A262" s="53" t="s">
        <v>76</v>
      </c>
      <c r="B262" s="55" t="s">
        <v>75</v>
      </c>
      <c r="C262" s="50">
        <f>OBS_REK!A240</f>
        <v>232</v>
      </c>
      <c r="D262" s="50">
        <f>IF(Tabell41013[[#This Row],[ID]]="","",INDEX(Tabell1[Kategori (REK/OBS
FRL/REH)],MATCH(Tabell41013[[#This Row],[ID]],Tabell1[ID],0)))</f>
        <v>0</v>
      </c>
      <c r="E262" s="48">
        <v>2</v>
      </c>
      <c r="F262" s="86">
        <v>6</v>
      </c>
      <c r="G262" s="86" t="s">
        <v>65</v>
      </c>
      <c r="H262" s="63">
        <f>IF(Tabell41013[[#All],[ID]]=0,"",INDEX(Tabell1[Webcert_beskrivning],MATCH(Tabell41013[ID],Tabell1[ID],0)))</f>
        <v>0</v>
      </c>
      <c r="I262" s="80" t="e">
        <f>INDEX(#REF!,MATCH(Tabell41013[ID],Tabell1[ID],0))</f>
        <v>#REF!</v>
      </c>
      <c r="J262" s="78" t="e">
        <f>INDEX(#REF!,MATCH(Tabell1[ID],Tabell41013[ID],0))</f>
        <v>#REF!</v>
      </c>
      <c r="K262" s="38" t="e">
        <f>INDEX(#REF!,MATCH(Tabell1[ID],Tabell41013[ID],0))</f>
        <v>#REF!</v>
      </c>
      <c r="L262" s="20" t="e">
        <f>IF(#REF!="","",INDEX(#REF!,MATCH(Tabell1[ID],Tabell41013[ID],0)))</f>
        <v>#REF!</v>
      </c>
      <c r="O262" s="26"/>
      <c r="P262" s="26"/>
      <c r="Q262" s="26"/>
      <c r="R262" s="26"/>
      <c r="S262" s="26"/>
      <c r="T262" s="26"/>
    </row>
    <row r="263" spans="1:20" ht="40.25" customHeight="1" x14ac:dyDescent="0.35">
      <c r="A263" s="53" t="s">
        <v>76</v>
      </c>
      <c r="B263" s="55" t="s">
        <v>75</v>
      </c>
      <c r="C263" s="50">
        <f>OBS_REK!A238</f>
        <v>230</v>
      </c>
      <c r="D263" s="50">
        <f>IF(Tabell41013[[#This Row],[ID]]="","",INDEX(Tabell1[Kategori (REK/OBS
FRL/REH)],MATCH(Tabell41013[[#This Row],[ID]],Tabell1[ID],0)))</f>
        <v>0</v>
      </c>
      <c r="E263" s="48">
        <v>3</v>
      </c>
      <c r="F263" s="86">
        <v>3</v>
      </c>
      <c r="G263" s="86" t="s">
        <v>65</v>
      </c>
      <c r="H263" s="63">
        <f>IF(Tabell41013[[#All],[ID]]=0,"",INDEX(Tabell1[Webcert_beskrivning],MATCH(Tabell41013[ID],Tabell1[ID],0)))</f>
        <v>0</v>
      </c>
      <c r="I263" s="80" t="e">
        <f>INDEX(#REF!,MATCH(Tabell41013[ID],Tabell1[ID],0))</f>
        <v>#REF!</v>
      </c>
      <c r="J263" s="78" t="e">
        <f>INDEX(#REF!,MATCH(Tabell1[ID],Tabell41013[ID],0))</f>
        <v>#REF!</v>
      </c>
      <c r="K263" s="38" t="e">
        <f>INDEX(#REF!,MATCH(Tabell1[ID],Tabell41013[ID],0))</f>
        <v>#REF!</v>
      </c>
      <c r="L263" s="20" t="e">
        <f>IF(#REF!="","",INDEX(#REF!,MATCH(Tabell1[ID],Tabell41013[ID],0)))</f>
        <v>#REF!</v>
      </c>
      <c r="O263" s="26"/>
      <c r="P263" s="26"/>
      <c r="Q263" s="26"/>
      <c r="R263" s="26"/>
      <c r="S263" s="26"/>
      <c r="T263" s="26"/>
    </row>
    <row r="264" spans="1:20" ht="40.25" customHeight="1" x14ac:dyDescent="0.35">
      <c r="A264" s="53" t="s">
        <v>76</v>
      </c>
      <c r="B264" s="55" t="s">
        <v>75</v>
      </c>
      <c r="C264" s="50">
        <f>OBS_REK!A225</f>
        <v>217</v>
      </c>
      <c r="D264" s="50">
        <f>IF(Tabell41013[[#This Row],[ID]]="","",INDEX(Tabell1[Kategori (REK/OBS
FRL/REH)],MATCH(Tabell41013[[#This Row],[ID]],Tabell1[ID],0)))</f>
        <v>0</v>
      </c>
      <c r="E264" s="48">
        <v>4</v>
      </c>
      <c r="F264" s="86">
        <v>7</v>
      </c>
      <c r="G264" s="86" t="s">
        <v>68</v>
      </c>
      <c r="H264" s="63">
        <f>IF(Tabell41013[[#All],[ID]]=0,"",INDEX(Tabell1[Webcert_beskrivning],MATCH(Tabell41013[ID],Tabell1[ID],0)))</f>
        <v>0</v>
      </c>
      <c r="I264" s="80" t="e">
        <f>INDEX(#REF!,MATCH(Tabell41013[ID],Tabell1[ID],0))</f>
        <v>#REF!</v>
      </c>
      <c r="J264" s="78" t="e">
        <f>INDEX(#REF!,MATCH(Tabell1[ID],Tabell41013[ID],0))</f>
        <v>#REF!</v>
      </c>
      <c r="K264" s="38" t="e">
        <f>INDEX(#REF!,MATCH(Tabell1[ID],Tabell41013[ID],0))</f>
        <v>#REF!</v>
      </c>
      <c r="L264" s="20" t="e">
        <f>IF(#REF!="","",INDEX(#REF!,MATCH(Tabell1[ID],Tabell41013[ID],0)))</f>
        <v>#REF!</v>
      </c>
      <c r="O264" s="26"/>
      <c r="P264" s="26"/>
      <c r="Q264" s="26"/>
      <c r="R264" s="26"/>
      <c r="S264" s="26"/>
      <c r="T264" s="26"/>
    </row>
    <row r="265" spans="1:20" ht="40.25" customHeight="1" x14ac:dyDescent="0.35">
      <c r="A265" s="53" t="s">
        <v>76</v>
      </c>
      <c r="B265" s="55" t="s">
        <v>75</v>
      </c>
      <c r="C265" s="50">
        <f>OBS_REK!A226</f>
        <v>218</v>
      </c>
      <c r="D265" s="50">
        <f>IF(Tabell41013[[#This Row],[ID]]="","",INDEX(Tabell1[Kategori (REK/OBS
FRL/REH)],MATCH(Tabell41013[[#This Row],[ID]],Tabell1[ID],0)))</f>
        <v>0</v>
      </c>
      <c r="E265" s="48">
        <v>5</v>
      </c>
      <c r="F265" s="86">
        <v>4</v>
      </c>
      <c r="G265" s="86" t="s">
        <v>65</v>
      </c>
      <c r="H265" s="63">
        <f>IF(Tabell41013[[#All],[ID]]=0,"",INDEX(Tabell1[Webcert_beskrivning],MATCH(Tabell41013[ID],Tabell1[ID],0)))</f>
        <v>0</v>
      </c>
      <c r="I265" s="80" t="e">
        <f>INDEX(#REF!,MATCH(Tabell41013[ID],Tabell1[ID],0))</f>
        <v>#REF!</v>
      </c>
      <c r="J265" s="78" t="e">
        <f>INDEX(#REF!,MATCH(Tabell1[ID],Tabell41013[ID],0))</f>
        <v>#REF!</v>
      </c>
      <c r="K265" s="38" t="e">
        <f>INDEX(#REF!,MATCH(Tabell1[ID],Tabell41013[ID],0))</f>
        <v>#REF!</v>
      </c>
      <c r="L265" s="20" t="e">
        <f>IF(#REF!="","",INDEX(#REF!,MATCH(Tabell1[ID],Tabell41013[ID],0)))</f>
        <v>#REF!</v>
      </c>
      <c r="O265" s="26"/>
      <c r="P265" s="26"/>
      <c r="Q265" s="26"/>
      <c r="R265" s="26"/>
      <c r="S265" s="26"/>
      <c r="T265" s="26"/>
    </row>
    <row r="266" spans="1:20" ht="40.25" customHeight="1" x14ac:dyDescent="0.35">
      <c r="A266" s="53" t="s">
        <v>76</v>
      </c>
      <c r="B266" s="55" t="s">
        <v>75</v>
      </c>
      <c r="C266" s="50">
        <f>OBS_REK!A241</f>
        <v>233</v>
      </c>
      <c r="D266" s="50">
        <f>IF(Tabell41013[[#This Row],[ID]]="","",INDEX(Tabell1[Kategori (REK/OBS
FRL/REH)],MATCH(Tabell41013[[#This Row],[ID]],Tabell1[ID],0)))</f>
        <v>0</v>
      </c>
      <c r="E266" s="48">
        <v>6</v>
      </c>
      <c r="F266" s="86">
        <v>5</v>
      </c>
      <c r="G266" s="86" t="s">
        <v>65</v>
      </c>
      <c r="H266" s="63">
        <f>IF(Tabell41013[[#All],[ID]]=0,"",INDEX(Tabell1[Webcert_beskrivning],MATCH(Tabell41013[ID],Tabell1[ID],0)))</f>
        <v>0</v>
      </c>
      <c r="I266" s="80" t="e">
        <f>INDEX(#REF!,MATCH(Tabell41013[ID],Tabell1[ID],0))</f>
        <v>#REF!</v>
      </c>
      <c r="J266" s="78" t="e">
        <f>INDEX(#REF!,MATCH(Tabell1[ID],Tabell41013[ID],0))</f>
        <v>#REF!</v>
      </c>
      <c r="K266" s="38" t="e">
        <f>INDEX(#REF!,MATCH(Tabell1[ID],Tabell41013[ID],0))</f>
        <v>#REF!</v>
      </c>
      <c r="L266" s="20" t="e">
        <f>IF(#REF!="","",INDEX(#REF!,MATCH(Tabell1[ID],Tabell41013[ID],0)))</f>
        <v>#REF!</v>
      </c>
      <c r="O266" s="26"/>
      <c r="P266" s="26"/>
      <c r="Q266" s="26"/>
      <c r="R266" s="26"/>
      <c r="S266" s="26"/>
      <c r="T266" s="26"/>
    </row>
    <row r="267" spans="1:20" ht="40.25" customHeight="1" x14ac:dyDescent="0.35">
      <c r="A267" s="53" t="s">
        <v>74</v>
      </c>
      <c r="B267" s="55" t="s">
        <v>73</v>
      </c>
      <c r="C267" s="50">
        <f>OBS_REK!A243</f>
        <v>235</v>
      </c>
      <c r="D267" s="50">
        <f>IF(Tabell41013[[#This Row],[ID]]="","",INDEX(Tabell1[Kategori (REK/OBS
FRL/REH)],MATCH(Tabell41013[[#This Row],[ID]],Tabell1[ID],0)))</f>
        <v>0</v>
      </c>
      <c r="E267" s="48">
        <v>1</v>
      </c>
      <c r="F267" s="86">
        <v>2</v>
      </c>
      <c r="G267" s="86" t="s">
        <v>65</v>
      </c>
      <c r="H267" s="63">
        <f>IF(Tabell41013[[#All],[ID]]=0,"",INDEX(Tabell1[Webcert_beskrivning],MATCH(Tabell41013[ID],Tabell1[ID],0)))</f>
        <v>0</v>
      </c>
      <c r="I267" s="80" t="e">
        <f>INDEX(#REF!,MATCH(Tabell41013[ID],Tabell1[ID],0))</f>
        <v>#REF!</v>
      </c>
      <c r="J267" s="78" t="e">
        <f>INDEX(#REF!,MATCH(Tabell1[ID],Tabell41013[ID],0))</f>
        <v>#REF!</v>
      </c>
      <c r="K267" s="38" t="e">
        <f>INDEX(#REF!,MATCH(Tabell1[ID],Tabell41013[ID],0))</f>
        <v>#REF!</v>
      </c>
      <c r="L267" s="20" t="e">
        <f>IF(#REF!="","",INDEX(#REF!,MATCH(Tabell1[ID],Tabell41013[ID],0)))</f>
        <v>#REF!</v>
      </c>
      <c r="O267" s="26"/>
      <c r="P267" s="26"/>
      <c r="Q267" s="26"/>
      <c r="R267" s="26"/>
      <c r="S267" s="26"/>
      <c r="T267" s="26"/>
    </row>
    <row r="268" spans="1:20" ht="40.25" customHeight="1" x14ac:dyDescent="0.35">
      <c r="A268" s="53" t="s">
        <v>74</v>
      </c>
      <c r="B268" s="55" t="s">
        <v>73</v>
      </c>
      <c r="C268" s="59">
        <f>OBS_REK!A244</f>
        <v>236</v>
      </c>
      <c r="D268" s="50">
        <f>IF(Tabell41013[[#This Row],[ID]]="","",INDEX(Tabell1[Kategori (REK/OBS
FRL/REH)],MATCH(Tabell41013[[#This Row],[ID]],Tabell1[ID],0)))</f>
        <v>0</v>
      </c>
      <c r="E268" s="48">
        <v>2</v>
      </c>
      <c r="F268" s="86">
        <v>1</v>
      </c>
      <c r="G268" s="86" t="s">
        <v>65</v>
      </c>
      <c r="H268" s="63">
        <f>IF(Tabell41013[[#All],[ID]]=0,"",INDEX(Tabell1[Webcert_beskrivning],MATCH(Tabell41013[ID],Tabell1[ID],0)))</f>
        <v>0</v>
      </c>
      <c r="I268" s="80" t="e">
        <f>INDEX(#REF!,MATCH(Tabell41013[ID],Tabell1[ID],0))</f>
        <v>#REF!</v>
      </c>
      <c r="J268" s="78" t="e">
        <f>INDEX(#REF!,MATCH(Tabell1[ID],Tabell41013[ID],0))</f>
        <v>#REF!</v>
      </c>
      <c r="K268" s="38" t="e">
        <f>INDEX(#REF!,MATCH(Tabell1[ID],Tabell41013[ID],0))</f>
        <v>#REF!</v>
      </c>
      <c r="L268" s="20" t="e">
        <f>IF(#REF!="","",INDEX(#REF!,MATCH(Tabell1[ID],Tabell41013[ID],0)))</f>
        <v>#REF!</v>
      </c>
      <c r="O268" s="26"/>
      <c r="P268" s="26"/>
      <c r="Q268" s="26"/>
      <c r="R268" s="26"/>
      <c r="S268" s="26"/>
      <c r="T268" s="26"/>
    </row>
    <row r="269" spans="1:20" ht="40.25" customHeight="1" x14ac:dyDescent="0.35">
      <c r="A269" s="53" t="s">
        <v>74</v>
      </c>
      <c r="B269" s="55" t="s">
        <v>73</v>
      </c>
      <c r="C269" s="50">
        <f>OBS_REK!A245</f>
        <v>237</v>
      </c>
      <c r="D269" s="50">
        <f>IF(Tabell41013[[#This Row],[ID]]="","",INDEX(Tabell1[Kategori (REK/OBS
FRL/REH)],MATCH(Tabell41013[[#This Row],[ID]],Tabell1[ID],0)))</f>
        <v>0</v>
      </c>
      <c r="E269" s="48">
        <v>3</v>
      </c>
      <c r="F269" s="86">
        <v>3</v>
      </c>
      <c r="G269" s="86" t="s">
        <v>65</v>
      </c>
      <c r="H269" s="63">
        <f>IF(Tabell41013[[#All],[ID]]=0,"",INDEX(Tabell1[Webcert_beskrivning],MATCH(Tabell41013[ID],Tabell1[ID],0)))</f>
        <v>0</v>
      </c>
      <c r="I269" s="80" t="e">
        <f>INDEX(#REF!,MATCH(Tabell41013[ID],Tabell1[ID],0))</f>
        <v>#REF!</v>
      </c>
      <c r="J269" s="78" t="e">
        <f>INDEX(#REF!,MATCH(Tabell1[ID],Tabell41013[ID],0))</f>
        <v>#REF!</v>
      </c>
      <c r="K269" s="38" t="e">
        <f>INDEX(#REF!,MATCH(Tabell1[ID],Tabell41013[ID],0))</f>
        <v>#REF!</v>
      </c>
      <c r="L269" s="20" t="e">
        <f>IF(#REF!="","",INDEX(#REF!,MATCH(Tabell1[ID],Tabell41013[ID],0)))</f>
        <v>#REF!</v>
      </c>
      <c r="O269" s="26"/>
      <c r="P269" s="26"/>
      <c r="Q269" s="26"/>
      <c r="R269" s="26"/>
      <c r="S269" s="26"/>
      <c r="T269" s="26"/>
    </row>
    <row r="270" spans="1:20" ht="40.25" customHeight="1" x14ac:dyDescent="0.35">
      <c r="A270" s="53" t="s">
        <v>74</v>
      </c>
      <c r="B270" s="55" t="s">
        <v>73</v>
      </c>
      <c r="C270" s="50">
        <f>OBS_REK!A235</f>
        <v>227</v>
      </c>
      <c r="D270" s="50">
        <f>IF(Tabell41013[[#This Row],[ID]]="","",INDEX(Tabell1[Kategori (REK/OBS
FRL/REH)],MATCH(Tabell41013[[#This Row],[ID]],Tabell1[ID],0)))</f>
        <v>0</v>
      </c>
      <c r="E270" s="48">
        <v>4</v>
      </c>
      <c r="F270" s="86">
        <v>4</v>
      </c>
      <c r="G270" s="86" t="s">
        <v>65</v>
      </c>
      <c r="H270" s="65">
        <f>IF(Tabell41013[[#All],[ID]]=0,"",INDEX(Tabell1[Webcert_beskrivning],MATCH(Tabell41013[ID],Tabell1[ID],0)))</f>
        <v>0</v>
      </c>
      <c r="I270" s="80" t="e">
        <f>INDEX(#REF!,MATCH(Tabell41013[ID],Tabell1[ID],0))</f>
        <v>#REF!</v>
      </c>
      <c r="J270" s="78" t="e">
        <f>INDEX(#REF!,MATCH(Tabell1[ID],Tabell41013[ID],0))</f>
        <v>#REF!</v>
      </c>
      <c r="K270" s="38" t="e">
        <f>INDEX(#REF!,MATCH(Tabell1[ID],Tabell41013[ID],0))</f>
        <v>#REF!</v>
      </c>
      <c r="L270" s="20" t="e">
        <f>IF(#REF!="","",INDEX(#REF!,MATCH(Tabell1[ID],Tabell41013[ID],0)))</f>
        <v>#REF!</v>
      </c>
      <c r="O270" s="26"/>
      <c r="P270" s="26"/>
      <c r="Q270" s="26"/>
      <c r="R270" s="26"/>
      <c r="S270" s="26"/>
      <c r="T270" s="26"/>
    </row>
    <row r="271" spans="1:20" ht="40.25" customHeight="1" x14ac:dyDescent="0.35">
      <c r="A271" s="53" t="s">
        <v>74</v>
      </c>
      <c r="B271" s="55" t="s">
        <v>73</v>
      </c>
      <c r="C271" s="50">
        <f>OBS_REK!A246</f>
        <v>238</v>
      </c>
      <c r="D271" s="50">
        <f>IF(Tabell41013[[#This Row],[ID]]="","",INDEX(Tabell1[Kategori (REK/OBS
FRL/REH)],MATCH(Tabell41013[[#This Row],[ID]],Tabell1[ID],0)))</f>
        <v>0</v>
      </c>
      <c r="E271" s="48">
        <v>1</v>
      </c>
      <c r="F271" s="86">
        <v>1</v>
      </c>
      <c r="G271" s="86" t="s">
        <v>65</v>
      </c>
      <c r="H271" s="65">
        <f>IF(Tabell41013[[#All],[ID]]=0,"",INDEX(Tabell1[Webcert_beskrivning],MATCH(Tabell41013[ID],Tabell1[ID],0)))</f>
        <v>0</v>
      </c>
      <c r="I271" s="80" t="e">
        <f>INDEX(#REF!,MATCH(Tabell41013[ID],Tabell1[ID],0))</f>
        <v>#REF!</v>
      </c>
      <c r="J271" s="78" t="e">
        <f>INDEX(#REF!,MATCH(Tabell1[ID],Tabell41013[ID],0))</f>
        <v>#REF!</v>
      </c>
      <c r="K271" s="38" t="e">
        <f>INDEX(#REF!,MATCH(Tabell1[ID],Tabell41013[ID],0))</f>
        <v>#REF!</v>
      </c>
      <c r="L271" s="20" t="e">
        <f>IF(#REF!="","",INDEX(#REF!,MATCH(Tabell1[ID],Tabell41013[ID],0)))</f>
        <v>#REF!</v>
      </c>
      <c r="O271" s="26"/>
      <c r="P271" s="26"/>
      <c r="Q271" s="26"/>
      <c r="R271" s="26"/>
      <c r="S271" s="26"/>
      <c r="T271" s="26"/>
    </row>
    <row r="272" spans="1:20" ht="40.25" customHeight="1" x14ac:dyDescent="0.35">
      <c r="A272" s="53" t="s">
        <v>74</v>
      </c>
      <c r="B272" s="55" t="s">
        <v>73</v>
      </c>
      <c r="C272" s="50">
        <f>OBS_REK!A247</f>
        <v>239</v>
      </c>
      <c r="D272" s="50">
        <f>IF(Tabell41013[[#This Row],[ID]]="","",INDEX(Tabell1[Kategori (REK/OBS
FRL/REH)],MATCH(Tabell41013[[#This Row],[ID]],Tabell1[ID],0)))</f>
        <v>0</v>
      </c>
      <c r="E272" s="48">
        <v>2</v>
      </c>
      <c r="F272" s="86">
        <v>5</v>
      </c>
      <c r="G272" s="86" t="s">
        <v>65</v>
      </c>
      <c r="H272" s="65">
        <f>IF(Tabell41013[[#All],[ID]]=0,"",INDEX(Tabell1[Webcert_beskrivning],MATCH(Tabell41013[ID],Tabell1[ID],0)))</f>
        <v>0</v>
      </c>
      <c r="I272" s="80" t="e">
        <f>INDEX(#REF!,MATCH(Tabell41013[ID],Tabell1[ID],0))</f>
        <v>#REF!</v>
      </c>
      <c r="J272" s="78" t="e">
        <f>INDEX(#REF!,MATCH(Tabell1[ID],Tabell41013[ID],0))</f>
        <v>#REF!</v>
      </c>
      <c r="K272" s="38" t="e">
        <f>INDEX(#REF!,MATCH(Tabell1[ID],Tabell41013[ID],0))</f>
        <v>#REF!</v>
      </c>
      <c r="L272" s="20" t="e">
        <f>IF(#REF!="","",INDEX(#REF!,MATCH(Tabell1[ID],Tabell41013[ID],0)))</f>
        <v>#REF!</v>
      </c>
      <c r="O272" s="26"/>
      <c r="P272" s="26"/>
      <c r="Q272" s="26"/>
      <c r="R272" s="26"/>
      <c r="S272" s="26"/>
      <c r="T272" s="26"/>
    </row>
    <row r="273" spans="1:20" ht="40.25" customHeight="1" x14ac:dyDescent="0.35">
      <c r="A273" s="53" t="s">
        <v>74</v>
      </c>
      <c r="B273" s="55" t="s">
        <v>73</v>
      </c>
      <c r="C273" s="50">
        <f>OBS_REK!A217</f>
        <v>209</v>
      </c>
      <c r="D273" s="50">
        <f>IF(Tabell41013[[#This Row],[ID]]="","",INDEX(Tabell1[Kategori (REK/OBS
FRL/REH)],MATCH(Tabell41013[[#This Row],[ID]],Tabell1[ID],0)))</f>
        <v>0</v>
      </c>
      <c r="E273" s="48">
        <v>3</v>
      </c>
      <c r="F273" s="86">
        <v>6</v>
      </c>
      <c r="G273" s="86" t="s">
        <v>65</v>
      </c>
      <c r="H273" s="65">
        <f>IF(Tabell41013[[#All],[ID]]=0,"",INDEX(Tabell1[Webcert_beskrivning],MATCH(Tabell41013[ID],Tabell1[ID],0)))</f>
        <v>0</v>
      </c>
      <c r="I273" s="80" t="e">
        <f>INDEX(#REF!,MATCH(Tabell41013[ID],Tabell1[ID],0))</f>
        <v>#REF!</v>
      </c>
      <c r="J273" s="78" t="e">
        <f>INDEX(#REF!,MATCH(Tabell1[ID],Tabell41013[ID],0))</f>
        <v>#REF!</v>
      </c>
      <c r="K273" s="38" t="e">
        <f>INDEX(#REF!,MATCH(Tabell1[ID],Tabell41013[ID],0))</f>
        <v>#REF!</v>
      </c>
      <c r="L273" s="20" t="e">
        <f>IF(#REF!="","",INDEX(#REF!,MATCH(Tabell1[ID],Tabell41013[ID],0)))</f>
        <v>#REF!</v>
      </c>
      <c r="O273" s="26"/>
      <c r="P273" s="26"/>
      <c r="Q273" s="26"/>
      <c r="R273" s="26"/>
      <c r="S273" s="26"/>
      <c r="T273" s="26"/>
    </row>
    <row r="274" spans="1:20" ht="40.25" customHeight="1" x14ac:dyDescent="0.35">
      <c r="A274" s="53" t="s">
        <v>74</v>
      </c>
      <c r="B274" s="55" t="s">
        <v>73</v>
      </c>
      <c r="C274" s="50">
        <f>OBS_REK!A225</f>
        <v>217</v>
      </c>
      <c r="D274" s="50">
        <f>IF(Tabell41013[[#This Row],[ID]]="","",INDEX(Tabell1[Kategori (REK/OBS
FRL/REH)],MATCH(Tabell41013[[#This Row],[ID]],Tabell1[ID],0)))</f>
        <v>0</v>
      </c>
      <c r="E274" s="48">
        <v>4</v>
      </c>
      <c r="F274" s="86">
        <v>4</v>
      </c>
      <c r="G274" s="86" t="s">
        <v>65</v>
      </c>
      <c r="H274" s="65">
        <f>IF(Tabell41013[[#All],[ID]]=0,"",INDEX(Tabell1[Webcert_beskrivning],MATCH(Tabell41013[ID],Tabell1[ID],0)))</f>
        <v>0</v>
      </c>
      <c r="I274" s="80" t="e">
        <f>INDEX(#REF!,MATCH(Tabell41013[ID],Tabell1[ID],0))</f>
        <v>#REF!</v>
      </c>
      <c r="J274" s="78" t="e">
        <f>INDEX(#REF!,MATCH(Tabell1[ID],Tabell41013[ID],0))</f>
        <v>#REF!</v>
      </c>
      <c r="K274" s="38" t="e">
        <f>INDEX(#REF!,MATCH(Tabell1[ID],Tabell41013[ID],0))</f>
        <v>#REF!</v>
      </c>
      <c r="L274" s="20" t="e">
        <f>IF(#REF!="","",INDEX(#REF!,MATCH(Tabell1[ID],Tabell41013[ID],0)))</f>
        <v>#REF!</v>
      </c>
      <c r="O274" s="26"/>
      <c r="P274" s="26"/>
      <c r="Q274" s="26"/>
      <c r="R274" s="26"/>
      <c r="S274" s="26"/>
      <c r="T274" s="26"/>
    </row>
    <row r="275" spans="1:20" ht="40.25" customHeight="1" x14ac:dyDescent="0.35">
      <c r="A275" s="53" t="s">
        <v>74</v>
      </c>
      <c r="B275" s="55" t="s">
        <v>73</v>
      </c>
      <c r="C275" s="50">
        <f>OBS_REK!A226</f>
        <v>218</v>
      </c>
      <c r="D275" s="50">
        <f>IF(Tabell41013[[#This Row],[ID]]="","",INDEX(Tabell1[Kategori (REK/OBS
FRL/REH)],MATCH(Tabell41013[[#This Row],[ID]],Tabell1[ID],0)))</f>
        <v>0</v>
      </c>
      <c r="E275" s="48">
        <v>5</v>
      </c>
      <c r="F275" s="86">
        <v>2</v>
      </c>
      <c r="G275" s="86" t="s">
        <v>65</v>
      </c>
      <c r="H275" s="65">
        <f>IF(Tabell41013[[#All],[ID]]=0,"",INDEX(Tabell1[Webcert_beskrivning],MATCH(Tabell41013[ID],Tabell1[ID],0)))</f>
        <v>0</v>
      </c>
      <c r="I275" s="80" t="e">
        <f>INDEX(#REF!,MATCH(Tabell41013[ID],Tabell1[ID],0))</f>
        <v>#REF!</v>
      </c>
      <c r="J275" s="78" t="e">
        <f>INDEX(#REF!,MATCH(Tabell1[ID],Tabell41013[ID],0))</f>
        <v>#REF!</v>
      </c>
      <c r="K275" s="38" t="e">
        <f>INDEX(#REF!,MATCH(Tabell1[ID],Tabell41013[ID],0))</f>
        <v>#REF!</v>
      </c>
      <c r="L275" s="20" t="e">
        <f>IF(#REF!="","",INDEX(#REF!,MATCH(Tabell1[ID],Tabell41013[ID],0)))</f>
        <v>#REF!</v>
      </c>
      <c r="O275" s="26"/>
      <c r="P275" s="26"/>
      <c r="Q275" s="26"/>
      <c r="R275" s="26"/>
      <c r="S275" s="26"/>
      <c r="T275" s="26"/>
    </row>
    <row r="276" spans="1:20" ht="40.25" customHeight="1" x14ac:dyDescent="0.35">
      <c r="A276" s="53" t="s">
        <v>74</v>
      </c>
      <c r="B276" s="55" t="s">
        <v>73</v>
      </c>
      <c r="C276" s="50">
        <f>OBS_REK!A240</f>
        <v>232</v>
      </c>
      <c r="D276" s="50">
        <f>IF(Tabell41013[[#This Row],[ID]]="","",INDEX(Tabell1[Kategori (REK/OBS
FRL/REH)],MATCH(Tabell41013[[#This Row],[ID]],Tabell1[ID],0)))</f>
        <v>0</v>
      </c>
      <c r="E276" s="48">
        <v>6</v>
      </c>
      <c r="F276" s="86">
        <v>3</v>
      </c>
      <c r="G276" s="86" t="s">
        <v>65</v>
      </c>
      <c r="H276" s="65">
        <f>IF(Tabell41013[[#All],[ID]]=0,"",INDEX(Tabell1[Webcert_beskrivning],MATCH(Tabell41013[ID],Tabell1[ID],0)))</f>
        <v>0</v>
      </c>
      <c r="I276" s="80" t="e">
        <f>INDEX(#REF!,MATCH(Tabell41013[ID],Tabell1[ID],0))</f>
        <v>#REF!</v>
      </c>
      <c r="J276" s="78" t="e">
        <f>INDEX(#REF!,MATCH(Tabell1[ID],Tabell41013[ID],0))</f>
        <v>#REF!</v>
      </c>
      <c r="K276" s="38" t="e">
        <f>INDEX(#REF!,MATCH(Tabell1[ID],Tabell41013[ID],0))</f>
        <v>#REF!</v>
      </c>
      <c r="L276" s="20" t="e">
        <f>IF(#REF!="","",INDEX(#REF!,MATCH(Tabell1[ID],Tabell41013[ID],0)))</f>
        <v>#REF!</v>
      </c>
      <c r="O276" s="26"/>
      <c r="P276" s="26"/>
      <c r="Q276" s="26"/>
      <c r="R276" s="26"/>
      <c r="S276" s="26"/>
      <c r="T276" s="26"/>
    </row>
    <row r="277" spans="1:20" ht="40.25" customHeight="1" x14ac:dyDescent="0.35">
      <c r="A277" s="53" t="s">
        <v>33</v>
      </c>
      <c r="B277" s="55" t="s">
        <v>34</v>
      </c>
      <c r="C277" s="50">
        <f>OBS_REK!A169</f>
        <v>161</v>
      </c>
      <c r="D277" s="50" t="str">
        <f>IF(Tabell41013[[#This Row],[ID]]="","",INDEX(Tabell1[Kategori (REK/OBS
FRL/REH)],MATCH(Tabell41013[[#This Row],[ID]],Tabell1[ID],0)))</f>
        <v>REK</v>
      </c>
      <c r="E277" s="48">
        <v>1</v>
      </c>
      <c r="F277" s="86">
        <v>1</v>
      </c>
      <c r="G277" s="86" t="s">
        <v>68</v>
      </c>
      <c r="H277" s="63" t="str">
        <f>IF(Tabell41013[[#All],[ID]]=0,"",INDEX(Tabell1[Webcert_beskrivning],MATCH(Tabell41013[ID],Tabell1[ID],0)))</f>
        <v xml:space="preserve">Stroke medför vanligen nedsättning av den motoriska och sensoriska funktionen vilket kan påverka bilkörning. Körförmågan måste därför utredas genom att testa de kognitiva funktioner som behövs för att vara lämplig som förare. </v>
      </c>
      <c r="I277" s="80" t="e">
        <f>INDEX(#REF!,MATCH(Tabell41013[ID],Tabell1[ID],0))</f>
        <v>#REF!</v>
      </c>
      <c r="J277" s="78" t="e">
        <f>INDEX(#REF!,MATCH(Tabell1[ID],Tabell41013[ID],0))</f>
        <v>#REF!</v>
      </c>
      <c r="K277" s="38" t="e">
        <f>INDEX(#REF!,MATCH(Tabell1[ID],Tabell41013[ID],0))</f>
        <v>#REF!</v>
      </c>
      <c r="L277" s="20" t="e">
        <f>IF(#REF!="","",INDEX(#REF!,MATCH(Tabell1[ID],Tabell41013[ID],0)))</f>
        <v>#REF!</v>
      </c>
      <c r="O277" s="26"/>
      <c r="P277" s="26"/>
      <c r="Q277" s="26"/>
      <c r="R277" s="26"/>
      <c r="S277" s="26"/>
      <c r="T277" s="26"/>
    </row>
    <row r="278" spans="1:20" ht="40.25" customHeight="1" x14ac:dyDescent="0.35">
      <c r="A278" s="53" t="s">
        <v>33</v>
      </c>
      <c r="B278" s="55" t="s">
        <v>34</v>
      </c>
      <c r="C278" s="50">
        <f>OBS_REK!A170</f>
        <v>162</v>
      </c>
      <c r="D278" s="50" t="str">
        <f>IF(Tabell41013[[#This Row],[ID]]="","",INDEX(Tabell1[Kategori (REK/OBS
FRL/REH)],MATCH(Tabell41013[[#This Row],[ID]],Tabell1[ID],0)))</f>
        <v>REK</v>
      </c>
      <c r="E278" s="48">
        <v>2</v>
      </c>
      <c r="F278" s="86">
        <v>2</v>
      </c>
      <c r="G278" s="86" t="s">
        <v>68</v>
      </c>
      <c r="H278" s="63" t="str">
        <f>IF(Tabell41013[[#All],[ID]]=0,"",INDEX(Tabell1[Webcert_beskrivning],MATCH(Tabell41013[ID],Tabell1[ID],0)))</f>
        <v xml:space="preserve">Arbetsträning ska bara användas när den bedöms leda till att patienten blir arbetsför och kan återgå i arbete. Normalt pågår en arbetsträning i tre månader, och patienten förväntas efter detta kunna återgå i heltidsarbete. </v>
      </c>
      <c r="I278" s="80" t="e">
        <f>INDEX(#REF!,MATCH(Tabell41013[ID],Tabell1[ID],0))</f>
        <v>#REF!</v>
      </c>
      <c r="J278" s="78" t="e">
        <f>INDEX(#REF!,MATCH(Tabell1[ID],Tabell41013[ID],0))</f>
        <v>#REF!</v>
      </c>
      <c r="K278" s="38" t="e">
        <f>INDEX(#REF!,MATCH(Tabell1[ID],Tabell41013[ID],0))</f>
        <v>#REF!</v>
      </c>
      <c r="L278" s="20" t="e">
        <f>IF(#REF!="","",INDEX(#REF!,MATCH(Tabell1[ID],Tabell41013[ID],0)))</f>
        <v>#REF!</v>
      </c>
      <c r="O278" s="26"/>
      <c r="P278" s="26"/>
      <c r="Q278" s="26"/>
      <c r="R278" s="26"/>
      <c r="S278" s="26"/>
      <c r="T278" s="26"/>
    </row>
    <row r="279" spans="1:20" ht="40.25" customHeight="1" x14ac:dyDescent="0.35">
      <c r="A279" s="53" t="s">
        <v>33</v>
      </c>
      <c r="B279" s="55" t="s">
        <v>34</v>
      </c>
      <c r="C279" s="50">
        <f>OBS_REK!A171</f>
        <v>163</v>
      </c>
      <c r="D279" s="50" t="str">
        <f>IF(Tabell41013[[#This Row],[ID]]="","",INDEX(Tabell1[Kategori (REK/OBS
FRL/REH)],MATCH(Tabell41013[[#This Row],[ID]],Tabell1[ID],0)))</f>
        <v>OBS</v>
      </c>
      <c r="E279" s="48">
        <v>3</v>
      </c>
      <c r="F279" s="86">
        <v>6</v>
      </c>
      <c r="G279" s="86" t="s">
        <v>68</v>
      </c>
      <c r="H279" s="63" t="str">
        <f>IF(Tabell41013[[#All],[ID]]=0,"",INDEX(Tabell1[Webcert_beskrivning],MATCH(Tabell41013[ID],Tabell1[ID],0)))</f>
        <v xml:space="preserve">Långvarig smärta kan vara symptom på annan underliggande fysisk sjukdom, till exempel artros eller benskörhet. Det kan också vara tecken på psykisk ohälsa som depression, ångest eller tidigare traumatiska upplevelser som till exempel krig. </v>
      </c>
      <c r="I279" s="80" t="e">
        <f>INDEX(#REF!,MATCH(Tabell41013[ID],Tabell1[ID],0))</f>
        <v>#REF!</v>
      </c>
      <c r="J279" s="78" t="e">
        <f>INDEX(#REF!,MATCH(Tabell1[ID],Tabell41013[ID],0))</f>
        <v>#REF!</v>
      </c>
      <c r="K279" s="38" t="e">
        <f>INDEX(#REF!,MATCH(Tabell1[ID],Tabell41013[ID],0))</f>
        <v>#REF!</v>
      </c>
      <c r="L279" s="20" t="e">
        <f>IF(#REF!="","",INDEX(#REF!,MATCH(Tabell1[ID],Tabell41013[ID],0)))</f>
        <v>#REF!</v>
      </c>
      <c r="O279" s="26"/>
      <c r="P279" s="26"/>
      <c r="Q279" s="26"/>
      <c r="R279" s="26"/>
      <c r="S279" s="26"/>
      <c r="T279" s="26"/>
    </row>
    <row r="280" spans="1:20" ht="40.25" customHeight="1" x14ac:dyDescent="0.35">
      <c r="A280" s="53" t="s">
        <v>33</v>
      </c>
      <c r="B280" s="55" t="s">
        <v>34</v>
      </c>
      <c r="C280" s="50">
        <f>OBS_REK!A50</f>
        <v>40</v>
      </c>
      <c r="D280" s="50" t="str">
        <f>IF(Tabell41013[[#This Row],[ID]]="","",INDEX(Tabell1[Kategori (REK/OBS
FRL/REH)],MATCH(Tabell41013[[#This Row],[ID]],Tabell1[ID],0)))</f>
        <v>OBS</v>
      </c>
      <c r="E280" s="48">
        <v>4</v>
      </c>
      <c r="F280" s="86">
        <v>3</v>
      </c>
      <c r="G280" s="86" t="s">
        <v>68</v>
      </c>
      <c r="H280" s="63"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280" s="80" t="e">
        <f>INDEX(#REF!,MATCH(Tabell41013[ID],Tabell1[ID],0))</f>
        <v>#REF!</v>
      </c>
      <c r="J280" s="78" t="e">
        <f>INDEX(#REF!,MATCH(Tabell1[ID],Tabell41013[ID],0))</f>
        <v>#REF!</v>
      </c>
      <c r="K280" s="38" t="e">
        <f>INDEX(#REF!,MATCH(Tabell1[ID],Tabell41013[ID],0))</f>
        <v>#REF!</v>
      </c>
      <c r="L280" s="20" t="e">
        <f>IF(#REF!="","",INDEX(#REF!,MATCH(Tabell1[ID],Tabell41013[ID],0)))</f>
        <v>#REF!</v>
      </c>
      <c r="O280" s="26"/>
      <c r="P280" s="26"/>
      <c r="Q280" s="26"/>
      <c r="R280" s="26"/>
      <c r="S280" s="26"/>
      <c r="T280" s="26"/>
    </row>
    <row r="281" spans="1:20" ht="40.25" customHeight="1" x14ac:dyDescent="0.35">
      <c r="A281" s="53" t="s">
        <v>33</v>
      </c>
      <c r="B281" s="55" t="s">
        <v>34</v>
      </c>
      <c r="C281" s="50">
        <f>OBS_REK!A173</f>
        <v>165</v>
      </c>
      <c r="D281" s="50" t="str">
        <f>IF(Tabell41013[[#This Row],[ID]]="","",INDEX(Tabell1[Kategori (REK/OBS
FRL/REH)],MATCH(Tabell41013[[#This Row],[ID]],Tabell1[ID],0)))</f>
        <v>OBS</v>
      </c>
      <c r="E281" s="48">
        <v>5</v>
      </c>
      <c r="F281" s="86">
        <v>4</v>
      </c>
      <c r="G281" s="86" t="s">
        <v>68</v>
      </c>
      <c r="H281" s="63" t="str">
        <f>IF(Tabell41013[[#All],[ID]]=0,"",INDEX(Tabell1[Webcert_beskrivning],MATCH(Tabell41013[ID],Tabell1[ID],0)))</f>
        <v xml:space="preserve">Vid långvariga smärttillstånd ger aktiv, specifik och professionellt ledd träning bättre smärtlindrande effekt än behandling där patienten inte aktiveras fysiskt. </v>
      </c>
      <c r="I281" s="80" t="e">
        <f>INDEX(#REF!,MATCH(Tabell41013[ID],Tabell1[ID],0))</f>
        <v>#REF!</v>
      </c>
      <c r="J281" s="78" t="e">
        <f>INDEX(#REF!,MATCH(Tabell1[ID],Tabell41013[ID],0))</f>
        <v>#REF!</v>
      </c>
      <c r="K281" s="38" t="e">
        <f>INDEX(#REF!,MATCH(Tabell1[ID],Tabell41013[ID],0))</f>
        <v>#REF!</v>
      </c>
      <c r="L281" s="20" t="e">
        <f>IF(#REF!="","",INDEX(#REF!,MATCH(Tabell1[ID],Tabell41013[ID],0)))</f>
        <v>#REF!</v>
      </c>
      <c r="O281" s="26"/>
      <c r="P281" s="26"/>
      <c r="Q281" s="26"/>
      <c r="R281" s="26"/>
      <c r="S281" s="26"/>
      <c r="T281" s="26"/>
    </row>
    <row r="282" spans="1:20" ht="40.25" customHeight="1" x14ac:dyDescent="0.35">
      <c r="A282" s="53" t="s">
        <v>33</v>
      </c>
      <c r="B282" s="55" t="s">
        <v>34</v>
      </c>
      <c r="C282" s="50">
        <f>OBS_REK!A172</f>
        <v>164</v>
      </c>
      <c r="D282" s="50" t="str">
        <f>IF(Tabell41013[[#This Row],[ID]]="","",INDEX(Tabell1[Kategori (REK/OBS
FRL/REH)],MATCH(Tabell41013[[#This Row],[ID]],Tabell1[ID],0)))</f>
        <v>OBS</v>
      </c>
      <c r="E282" s="48">
        <v>6</v>
      </c>
      <c r="F282" s="86">
        <v>5</v>
      </c>
      <c r="G282" s="86" t="s">
        <v>68</v>
      </c>
      <c r="H282" s="63" t="str">
        <f>IF(Tabell41013[[#All],[ID]]=0,"",INDEX(Tabell1[Webcert_beskrivning],MATCH(Tabell41013[ID],Tabell1[ID],0)))</f>
        <v>Patienter som inte får en tydlig diagnos känner sig ofta maktlösa och utvecklar en skepsis gentemot sjukvården. Bekräftelse av, och förståelse för smärtan liksom en förklaring kan bli en vändpunkt för patienten.</v>
      </c>
      <c r="I282" s="80" t="e">
        <f>INDEX(#REF!,MATCH(Tabell41013[ID],Tabell1[ID],0))</f>
        <v>#REF!</v>
      </c>
      <c r="J282" s="78" t="e">
        <f>INDEX(#REF!,MATCH(Tabell1[ID],Tabell41013[ID],0))</f>
        <v>#REF!</v>
      </c>
      <c r="K282" s="38" t="e">
        <f>INDEX(#REF!,MATCH(Tabell1[ID],Tabell41013[ID],0))</f>
        <v>#REF!</v>
      </c>
      <c r="L282" s="20" t="e">
        <f>IF(#REF!="","",INDEX(#REF!,MATCH(Tabell1[ID],Tabell41013[ID],0)))</f>
        <v>#REF!</v>
      </c>
      <c r="O282" s="26"/>
      <c r="P282" s="26"/>
      <c r="Q282" s="26"/>
      <c r="R282" s="26"/>
      <c r="S282" s="26"/>
      <c r="T282" s="26"/>
    </row>
    <row r="283" spans="1:20" ht="40.25" customHeight="1" x14ac:dyDescent="0.35">
      <c r="A283" s="53" t="s">
        <v>33</v>
      </c>
      <c r="B283" s="55" t="s">
        <v>34</v>
      </c>
      <c r="C283" s="50">
        <f>OBS_REK!A175</f>
        <v>167</v>
      </c>
      <c r="D283" s="50" t="str">
        <f>IF(Tabell41013[[#This Row],[ID]]="","",INDEX(Tabell1[Kategori (REK/OBS
FRL/REH)],MATCH(Tabell41013[[#This Row],[ID]],Tabell1[ID],0)))</f>
        <v>REK</v>
      </c>
      <c r="E283" s="48">
        <v>1</v>
      </c>
      <c r="F283" s="86">
        <v>3</v>
      </c>
      <c r="G283" s="86" t="s">
        <v>68</v>
      </c>
      <c r="H283" s="63" t="str">
        <f>IF(Tabell41013[[#All],[ID]]=0,"",INDEX(Tabell1[Webcert_beskrivning],MATCH(Tabell41013[ID],Tabell1[ID],0)))</f>
        <v>Akupunktur används ofta i smärtlindrande syfte i kombination med andra behandlingar. Genom minskad muskelspänning och smärta ökar möjligheten för patienten att tillgodogöra sig andra behandlingar och att öka sin aktivitetsnivå i vardagen.</v>
      </c>
      <c r="I283" s="80" t="e">
        <f>INDEX(#REF!,MATCH(Tabell41013[ID],Tabell1[ID],0))</f>
        <v>#REF!</v>
      </c>
      <c r="J283" s="78" t="e">
        <f>INDEX(#REF!,MATCH(Tabell1[ID],Tabell41013[ID],0))</f>
        <v>#REF!</v>
      </c>
      <c r="K283" s="38" t="e">
        <f>INDEX(#REF!,MATCH(Tabell1[ID],Tabell41013[ID],0))</f>
        <v>#REF!</v>
      </c>
      <c r="L283" s="20" t="e">
        <f>IF(#REF!="","",INDEX(#REF!,MATCH(Tabell1[ID],Tabell41013[ID],0)))</f>
        <v>#REF!</v>
      </c>
      <c r="O283" s="26"/>
      <c r="P283" s="26"/>
      <c r="Q283" s="26"/>
      <c r="R283" s="26"/>
      <c r="S283" s="26"/>
      <c r="T283" s="26"/>
    </row>
    <row r="284" spans="1:20" ht="40.25" customHeight="1" x14ac:dyDescent="0.35">
      <c r="A284" s="53" t="s">
        <v>33</v>
      </c>
      <c r="B284" s="55" t="s">
        <v>34</v>
      </c>
      <c r="C284" s="50">
        <f>OBS_REK!A174</f>
        <v>166</v>
      </c>
      <c r="D284" s="50" t="str">
        <f>IF(Tabell41013[[#This Row],[ID]]="","",INDEX(Tabell1[Kategori (REK/OBS
FRL/REH)],MATCH(Tabell41013[[#This Row],[ID]],Tabell1[ID],0)))</f>
        <v>OBS</v>
      </c>
      <c r="E284" s="48">
        <v>2</v>
      </c>
      <c r="F284" s="86">
        <v>1</v>
      </c>
      <c r="G284" s="86" t="s">
        <v>68</v>
      </c>
      <c r="H284" s="63" t="str">
        <f>IF(Tabell41013[[#All],[ID]]=0,"",INDEX(Tabell1[Webcert_beskrivning],MATCH(Tabell41013[ID],Tabell1[ID],0)))</f>
        <v xml:space="preserve">Det kan vara så att patienten har haft smärta i en avgränsad del av kroppen under flera års tid innan fibromyalgi utvecklas. Även stress, dålig sömn och enformiga rörelser kan öka risken för fibromyalgi.  </v>
      </c>
      <c r="I284" s="80" t="e">
        <f>INDEX(#REF!,MATCH(Tabell41013[ID],Tabell1[ID],0))</f>
        <v>#REF!</v>
      </c>
      <c r="J284" s="78" t="e">
        <f>INDEX(#REF!,MATCH(Tabell1[ID],Tabell41013[ID],0))</f>
        <v>#REF!</v>
      </c>
      <c r="K284" s="38" t="e">
        <f>INDEX(#REF!,MATCH(Tabell1[ID],Tabell41013[ID],0))</f>
        <v>#REF!</v>
      </c>
      <c r="L284" s="20" t="e">
        <f>IF(#REF!="","",INDEX(#REF!,MATCH(Tabell1[ID],Tabell41013[ID],0)))</f>
        <v>#REF!</v>
      </c>
      <c r="O284" s="26"/>
      <c r="P284" s="26"/>
      <c r="Q284" s="26"/>
      <c r="R284" s="26"/>
      <c r="S284" s="26"/>
      <c r="T284" s="26"/>
    </row>
    <row r="285" spans="1:20" s="31" customFormat="1" ht="40.25" customHeight="1" x14ac:dyDescent="0.35">
      <c r="A285" s="53" t="s">
        <v>33</v>
      </c>
      <c r="B285" s="55" t="s">
        <v>34</v>
      </c>
      <c r="C285" s="50">
        <f>OBS_REK!A176</f>
        <v>168</v>
      </c>
      <c r="D285" s="50" t="str">
        <f>IF(Tabell41013[[#This Row],[ID]]="","",INDEX(Tabell1[Kategori (REK/OBS
FRL/REH)],MATCH(Tabell41013[[#This Row],[ID]],Tabell1[ID],0)))</f>
        <v>OBS</v>
      </c>
      <c r="E285" s="48">
        <v>3</v>
      </c>
      <c r="F285" s="86">
        <v>2</v>
      </c>
      <c r="G285" s="86" t="s">
        <v>68</v>
      </c>
      <c r="H285" s="65" t="str">
        <f>IF(Tabell41013[[#All],[ID]]=0,"",INDEX(Tabell1[Webcert_beskrivning],MATCH(Tabell41013[ID],Tabell1[ID],0)))</f>
        <v>Det är ovanligt med trötthet som isolerat symtom – tröttheten är ofta en normal kroppslig reaktion på sömnbrist, stress eller fysisk ansträngning. Det är dock viktigt att utesluta andra bakomliggande orsaker, t.ex. läkemedelsbiverkningar eller andra somatiska eller psykiska åkommor.</v>
      </c>
      <c r="I285" s="80" t="e">
        <f>INDEX(#REF!,MATCH(Tabell41013[ID],Tabell1[ID],0))</f>
        <v>#REF!</v>
      </c>
      <c r="J285" s="81" t="e">
        <f>INDEX(#REF!,MATCH(Tabell1[ID],Tabell41013[ID],0))</f>
        <v>#REF!</v>
      </c>
      <c r="K285" s="40" t="e">
        <f>INDEX(#REF!,MATCH(Tabell1[ID],Tabell41013[ID],0))</f>
        <v>#REF!</v>
      </c>
      <c r="L285" s="31" t="e">
        <f>IF(#REF!="","",INDEX(#REF!,MATCH(Tabell1[ID],Tabell41013[ID],0)))</f>
        <v>#REF!</v>
      </c>
      <c r="O285" s="26"/>
      <c r="P285" s="26"/>
      <c r="Q285" s="26"/>
      <c r="R285" s="26"/>
      <c r="S285" s="26"/>
      <c r="T285" s="26"/>
    </row>
    <row r="286" spans="1:20" ht="40.25" customHeight="1" x14ac:dyDescent="0.35">
      <c r="A286" s="53" t="s">
        <v>35</v>
      </c>
      <c r="B286" s="55" t="s">
        <v>36</v>
      </c>
      <c r="C286" s="50">
        <f>OBS_REK!A178</f>
        <v>170</v>
      </c>
      <c r="D286" s="50" t="str">
        <f>IF(Tabell41013[[#This Row],[ID]]="","",INDEX(Tabell1[Kategori (REK/OBS
FRL/REH)],MATCH(Tabell41013[[#This Row],[ID]],Tabell1[ID],0)))</f>
        <v>OBS</v>
      </c>
      <c r="E286" s="52">
        <v>1</v>
      </c>
      <c r="F286" s="86">
        <v>1</v>
      </c>
      <c r="G286" s="86" t="s">
        <v>68</v>
      </c>
      <c r="H286" s="63" t="str">
        <f>IF(Tabell41013[[#All],[ID]]=0,"",INDEX(Tabell1[Webcert_beskrivning],MATCH(Tabell41013[ID],Tabell1[ID],0)))</f>
        <v xml:space="preserve">Eftersom tillståndet kan ha psykiska orsaker är det extra viktigt att patienten inte isolerar sig. Studier tyder på att fortsatt kontakt med arbetsgivare och kolleger är gynnsamt. Om sjukskrivning inte kan undvikas, välj om möjligt deltidssjukskrivning. </v>
      </c>
      <c r="I286" s="80" t="e">
        <f>INDEX(#REF!,MATCH(Tabell41013[ID],Tabell1[ID],0))</f>
        <v>#REF!</v>
      </c>
      <c r="J286" s="78" t="e">
        <f>INDEX(#REF!,MATCH(Tabell1[ID],Tabell41013[ID],0))</f>
        <v>#REF!</v>
      </c>
      <c r="K286" s="38" t="e">
        <f>INDEX(#REF!,MATCH(Tabell1[ID],Tabell41013[ID],0))</f>
        <v>#REF!</v>
      </c>
      <c r="L286" s="20" t="e">
        <f>IF(#REF!="","",INDEX(#REF!,MATCH(Tabell1[ID],Tabell41013[ID],0)))</f>
        <v>#REF!</v>
      </c>
      <c r="O286" s="26"/>
      <c r="P286" s="26"/>
      <c r="Q286" s="26"/>
      <c r="R286" s="26"/>
      <c r="S286" s="26"/>
      <c r="T286" s="26"/>
    </row>
    <row r="287" spans="1:20" ht="40.25" customHeight="1" x14ac:dyDescent="0.35">
      <c r="A287" s="53" t="s">
        <v>35</v>
      </c>
      <c r="B287" s="55" t="s">
        <v>36</v>
      </c>
      <c r="C287" s="50">
        <f>OBS_REK!A170</f>
        <v>162</v>
      </c>
      <c r="D287" s="50" t="str">
        <f>IF(Tabell41013[[#This Row],[ID]]="","",INDEX(Tabell1[Kategori (REK/OBS
FRL/REH)],MATCH(Tabell41013[[#This Row],[ID]],Tabell1[ID],0)))</f>
        <v>REK</v>
      </c>
      <c r="E287" s="48">
        <v>2</v>
      </c>
      <c r="F287" s="86">
        <v>2</v>
      </c>
      <c r="G287" s="86" t="s">
        <v>68</v>
      </c>
      <c r="H287" s="63" t="str">
        <f>IF(Tabell41013[[#All],[ID]]=0,"",INDEX(Tabell1[Webcert_beskrivning],MATCH(Tabell41013[ID],Tabell1[ID],0)))</f>
        <v xml:space="preserve">Arbetsträning ska bara användas när den bedöms leda till att patienten blir arbetsför och kan återgå i arbete. Normalt pågår en arbetsträning i tre månader, och patienten förväntas efter detta kunna återgå i heltidsarbete. </v>
      </c>
      <c r="I287" s="80" t="e">
        <f>INDEX(#REF!,MATCH(Tabell41013[ID],Tabell1[ID],0))</f>
        <v>#REF!</v>
      </c>
      <c r="J287" s="78" t="e">
        <f>INDEX(#REF!,MATCH(Tabell1[ID],Tabell41013[ID],0))</f>
        <v>#REF!</v>
      </c>
      <c r="K287" s="38" t="e">
        <f>INDEX(#REF!,MATCH(Tabell1[ID],Tabell41013[ID],0))</f>
        <v>#REF!</v>
      </c>
      <c r="L287" s="20" t="e">
        <f>IF(#REF!="","",INDEX(#REF!,MATCH(Tabell1[ID],Tabell41013[ID],0)))</f>
        <v>#REF!</v>
      </c>
      <c r="O287" s="26"/>
      <c r="P287" s="26"/>
      <c r="Q287" s="26"/>
      <c r="R287" s="26"/>
      <c r="S287" s="26"/>
      <c r="T287" s="26"/>
    </row>
    <row r="288" spans="1:20" ht="40.25" customHeight="1" x14ac:dyDescent="0.35">
      <c r="A288" s="53" t="s">
        <v>35</v>
      </c>
      <c r="B288" s="55" t="s">
        <v>36</v>
      </c>
      <c r="C288" s="50">
        <f>OBS_REK!A171</f>
        <v>163</v>
      </c>
      <c r="D288" s="50" t="str">
        <f>IF(Tabell41013[[#This Row],[ID]]="","",INDEX(Tabell1[Kategori (REK/OBS
FRL/REH)],MATCH(Tabell41013[[#This Row],[ID]],Tabell1[ID],0)))</f>
        <v>OBS</v>
      </c>
      <c r="E288" s="48">
        <v>3</v>
      </c>
      <c r="F288" s="86">
        <v>4</v>
      </c>
      <c r="G288" s="86" t="s">
        <v>68</v>
      </c>
      <c r="H288" s="63" t="str">
        <f>IF(Tabell41013[[#All],[ID]]=0,"",INDEX(Tabell1[Webcert_beskrivning],MATCH(Tabell41013[ID],Tabell1[ID],0)))</f>
        <v xml:space="preserve">Långvarig smärta kan vara symptom på annan underliggande fysisk sjukdom, till exempel artros eller benskörhet. Det kan också vara tecken på psykisk ohälsa som depression, ångest eller tidigare traumatiska upplevelser som till exempel krig. </v>
      </c>
      <c r="I288" s="80" t="e">
        <f>INDEX(#REF!,MATCH(Tabell41013[ID],Tabell1[ID],0))</f>
        <v>#REF!</v>
      </c>
      <c r="J288" s="78" t="e">
        <f>INDEX(#REF!,MATCH(Tabell1[ID],Tabell41013[ID],0))</f>
        <v>#REF!</v>
      </c>
      <c r="K288" s="38" t="e">
        <f>INDEX(#REF!,MATCH(Tabell1[ID],Tabell41013[ID],0))</f>
        <v>#REF!</v>
      </c>
      <c r="L288" s="20" t="e">
        <f>IF(#REF!="","",INDEX(#REF!,MATCH(Tabell1[ID],Tabell41013[ID],0)))</f>
        <v>#REF!</v>
      </c>
      <c r="O288" s="26"/>
      <c r="P288" s="26"/>
      <c r="Q288" s="26"/>
      <c r="R288" s="26"/>
      <c r="S288" s="26"/>
      <c r="T288" s="26"/>
    </row>
    <row r="289" spans="1:20" ht="40.25" customHeight="1" x14ac:dyDescent="0.35">
      <c r="A289" s="53" t="s">
        <v>35</v>
      </c>
      <c r="B289" s="55" t="s">
        <v>36</v>
      </c>
      <c r="C289" s="50">
        <f>OBS_REK!A50</f>
        <v>40</v>
      </c>
      <c r="D289" s="50" t="str">
        <f>IF(Tabell41013[[#This Row],[ID]]="","",INDEX(Tabell1[Kategori (REK/OBS
FRL/REH)],MATCH(Tabell41013[[#This Row],[ID]],Tabell1[ID],0)))</f>
        <v>OBS</v>
      </c>
      <c r="E289" s="48">
        <v>4</v>
      </c>
      <c r="F289" s="86">
        <v>3</v>
      </c>
      <c r="G289" s="86" t="s">
        <v>68</v>
      </c>
      <c r="H289" s="63"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289" s="80" t="e">
        <f>INDEX(#REF!,MATCH(Tabell41013[ID],Tabell1[ID],0))</f>
        <v>#REF!</v>
      </c>
      <c r="J289" s="78" t="e">
        <f>INDEX(#REF!,MATCH(Tabell1[ID],Tabell41013[ID],0))</f>
        <v>#REF!</v>
      </c>
      <c r="K289" s="38" t="e">
        <f>INDEX(#REF!,MATCH(Tabell1[ID],Tabell41013[ID],0))</f>
        <v>#REF!</v>
      </c>
      <c r="L289" s="20" t="e">
        <f>IF(#REF!="","",INDEX(#REF!,MATCH(Tabell1[ID],Tabell41013[ID],0)))</f>
        <v>#REF!</v>
      </c>
      <c r="O289" s="26"/>
      <c r="P289" s="26"/>
      <c r="Q289" s="26"/>
      <c r="R289" s="26"/>
      <c r="S289" s="26"/>
      <c r="T289" s="26"/>
    </row>
    <row r="290" spans="1:20" ht="40.25" customHeight="1" x14ac:dyDescent="0.35">
      <c r="A290" s="53" t="s">
        <v>35</v>
      </c>
      <c r="B290" s="55" t="s">
        <v>36</v>
      </c>
      <c r="C290" s="59">
        <f>OBS_REK!A177</f>
        <v>169</v>
      </c>
      <c r="D290" s="50" t="str">
        <f>IF(Tabell41013[[#This Row],[ID]]="","",INDEX(Tabell1[Kategori (REK/OBS
FRL/REH)],MATCH(Tabell41013[[#This Row],[ID]],Tabell1[ID],0)))</f>
        <v>OBS</v>
      </c>
      <c r="E290" s="48">
        <v>5</v>
      </c>
      <c r="F290" s="86">
        <v>5</v>
      </c>
      <c r="G290" s="86" t="s">
        <v>68</v>
      </c>
      <c r="H290" s="63" t="str">
        <f>IF(Tabell41013[[#All],[ID]]=0,"",INDEX(Tabell1[Webcert_beskrivning],MATCH(Tabell41013[ID],Tabell1[ID],0)))</f>
        <v xml:space="preserve">Sjukdomskänsla och trötthet som inte går att vila bort kan ha många orsaker. De som inte beror på annan fysisk eller psykisk ohälsa är ofta kopplade till livet som sådant eller till arbetet med stress, för lite sömn, relationsproblem, sorg, dålig ekonomi och för lite motion. </v>
      </c>
      <c r="I290" s="80" t="e">
        <f>INDEX(#REF!,MATCH(Tabell41013[ID],Tabell1[ID],0))</f>
        <v>#REF!</v>
      </c>
      <c r="J290" s="78" t="e">
        <f>INDEX(#REF!,MATCH(Tabell1[ID],Tabell41013[ID],0))</f>
        <v>#REF!</v>
      </c>
      <c r="K290" s="38" t="e">
        <f>INDEX(#REF!,MATCH(Tabell1[ID],Tabell41013[ID],0))</f>
        <v>#REF!</v>
      </c>
      <c r="L290" s="20" t="e">
        <f>IF(#REF!="","",INDEX(#REF!,MATCH(Tabell1[ID],Tabell41013[ID],0)))</f>
        <v>#REF!</v>
      </c>
      <c r="O290" s="26"/>
      <c r="P290" s="26"/>
      <c r="Q290" s="26"/>
      <c r="R290" s="26"/>
      <c r="S290" s="26"/>
      <c r="T290" s="26"/>
    </row>
    <row r="291" spans="1:20" ht="40.25" customHeight="1" x14ac:dyDescent="0.35">
      <c r="A291" s="53" t="s">
        <v>35</v>
      </c>
      <c r="B291" s="55" t="s">
        <v>36</v>
      </c>
      <c r="C291" s="59">
        <f>OBS_REK!A179</f>
        <v>171</v>
      </c>
      <c r="D291" s="50" t="str">
        <f>IF(Tabell41013[[#This Row],[ID]]="","",INDEX(Tabell1[Kategori (REK/OBS
FRL/REH)],MATCH(Tabell41013[[#This Row],[ID]],Tabell1[ID],0)))</f>
        <v>OBS</v>
      </c>
      <c r="E291" s="48">
        <v>1</v>
      </c>
      <c r="F291" s="86">
        <v>3</v>
      </c>
      <c r="G291" s="86" t="s">
        <v>68</v>
      </c>
      <c r="H291" s="63" t="str">
        <f>IF(Tabell41013[[#All],[ID]]=0,"",INDEX(Tabell1[Webcert_beskrivning],MATCH(Tabell41013[ID],Tabell1[ID],0)))</f>
        <v xml:space="preserve">Fysisk aktivitet har väldokumenterad effekt på psykiskt välbefinnande, bemästring, minne, koncentration och stressfysiologiska system. </v>
      </c>
      <c r="I291" s="80" t="e">
        <f>INDEX(#REF!,MATCH(Tabell41013[ID],Tabell1[ID],0))</f>
        <v>#REF!</v>
      </c>
      <c r="J291" s="78" t="e">
        <f>INDEX(#REF!,MATCH(Tabell1[ID],Tabell41013[ID],0))</f>
        <v>#REF!</v>
      </c>
      <c r="K291" s="38" t="e">
        <f>INDEX(#REF!,MATCH(Tabell1[ID],Tabell41013[ID],0))</f>
        <v>#REF!</v>
      </c>
      <c r="L291" s="20" t="e">
        <f>IF(#REF!="","",INDEX(#REF!,MATCH(Tabell1[ID],Tabell41013[ID],0)))</f>
        <v>#REF!</v>
      </c>
      <c r="O291" s="26"/>
      <c r="P291" s="26"/>
      <c r="Q291" s="26"/>
      <c r="R291" s="26"/>
      <c r="S291" s="26"/>
      <c r="T291" s="26"/>
    </row>
    <row r="292" spans="1:20" s="31" customFormat="1" ht="40.25" customHeight="1" x14ac:dyDescent="0.35">
      <c r="A292" s="53" t="s">
        <v>35</v>
      </c>
      <c r="B292" s="55" t="s">
        <v>36</v>
      </c>
      <c r="C292" s="50">
        <f>OBS_REK!A185</f>
        <v>177</v>
      </c>
      <c r="D292" s="50" t="str">
        <f>IF(Tabell41013[[#This Row],[ID]]="","",INDEX(Tabell1[Kategori (REK/OBS
FRL/REH)],MATCH(Tabell41013[[#This Row],[ID]],Tabell1[ID],0)))</f>
        <v>OBS</v>
      </c>
      <c r="E292" s="48">
        <v>2</v>
      </c>
      <c r="F292" s="86">
        <v>2</v>
      </c>
      <c r="G292" s="86" t="s">
        <v>68</v>
      </c>
      <c r="H292" s="63" t="str">
        <f>IF(Tabell41013[[#All],[ID]]=0,"",INDEX(Tabell1[Webcert_beskrivning],MATCH(Tabell41013[ID],Tabell1[ID],0)))</f>
        <v>Kontrollera med patienten att de fått instruktioner om avlastad rörelseträning och ödemprofylax i samband med utskrivning från sjukhuset.</v>
      </c>
      <c r="I292" s="80" t="e">
        <f>INDEX(#REF!,MATCH(Tabell41013[ID],Tabell1[ID],0))</f>
        <v>#REF!</v>
      </c>
      <c r="J292" s="81" t="e">
        <f>INDEX(#REF!,MATCH(Tabell1[ID],Tabell41013[ID],0))</f>
        <v>#REF!</v>
      </c>
      <c r="K292" s="40" t="e">
        <f>INDEX(#REF!,MATCH(Tabell1[ID],Tabell41013[ID],0))</f>
        <v>#REF!</v>
      </c>
      <c r="L292" s="31" t="e">
        <f>IF(#REF!="","",INDEX(#REF!,MATCH(Tabell1[ID],Tabell41013[ID],0)))</f>
        <v>#REF!</v>
      </c>
      <c r="O292" s="26"/>
      <c r="P292" s="26"/>
      <c r="Q292" s="26"/>
      <c r="R292" s="26"/>
      <c r="S292" s="26"/>
      <c r="T292" s="26"/>
    </row>
    <row r="293" spans="1:20" ht="40.25" customHeight="1" x14ac:dyDescent="0.35">
      <c r="A293" s="53" t="s">
        <v>35</v>
      </c>
      <c r="B293" s="55" t="s">
        <v>36</v>
      </c>
      <c r="C293" s="50">
        <f>OBS_REK!A181</f>
        <v>173</v>
      </c>
      <c r="D293" s="50" t="str">
        <f>IF(Tabell41013[[#This Row],[ID]]="","",INDEX(Tabell1[Kategori (REK/OBS
FRL/REH)],MATCH(Tabell41013[[#This Row],[ID]],Tabell1[ID],0)))</f>
        <v>OBS</v>
      </c>
      <c r="E293" s="48">
        <v>2</v>
      </c>
      <c r="F293" s="86">
        <v>4</v>
      </c>
      <c r="G293" s="86" t="s">
        <v>68</v>
      </c>
      <c r="H293" s="63" t="str">
        <f>IF(Tabell41013[[#All],[ID]]=0,"",INDEX(Tabell1[Webcert_beskrivning],MATCH(Tabell41013[ID],Tabell1[ID],0)))</f>
        <v xml:space="preserve">Såväl direkt som indirekt våld orsakar underarmsfrakturer, men särskild uppmärksamhet bör ägnas isolerade underarmsfrakturer eftersom dessa kan vara parerskador, dvs. skador som uppstår när man värjer sig mot ett slag eller ramlar och tar emot sig. </v>
      </c>
      <c r="I293" s="80" t="e">
        <f>INDEX(#REF!,MATCH(Tabell41013[ID],Tabell1[ID],0))</f>
        <v>#REF!</v>
      </c>
      <c r="J293" s="78" t="e">
        <f>INDEX(#REF!,MATCH(Tabell1[ID],Tabell41013[ID],0))</f>
        <v>#REF!</v>
      </c>
      <c r="K293" s="38" t="e">
        <f>INDEX(#REF!,MATCH(Tabell1[ID],Tabell41013[ID],0))</f>
        <v>#REF!</v>
      </c>
      <c r="L293" s="20" t="e">
        <f>IF(#REF!="","",INDEX(#REF!,MATCH(Tabell1[ID],Tabell41013[ID],0)))</f>
        <v>#REF!</v>
      </c>
      <c r="O293" s="26"/>
      <c r="P293" s="26"/>
      <c r="Q293" s="26"/>
      <c r="R293" s="26"/>
      <c r="S293" s="26"/>
      <c r="T293" s="26"/>
    </row>
    <row r="294" spans="1:20" s="31" customFormat="1" ht="40.25" customHeight="1" x14ac:dyDescent="0.35">
      <c r="A294" s="53" t="s">
        <v>35</v>
      </c>
      <c r="B294" s="55" t="s">
        <v>36</v>
      </c>
      <c r="C294" s="50">
        <f>OBS_REK!A182</f>
        <v>174</v>
      </c>
      <c r="D294" s="50" t="str">
        <f>IF(Tabell41013[[#This Row],[ID]]="","",INDEX(Tabell1[Kategori (REK/OBS
FRL/REH)],MATCH(Tabell41013[[#This Row],[ID]],Tabell1[ID],0)))</f>
        <v>OBS</v>
      </c>
      <c r="E294" s="52">
        <v>4</v>
      </c>
      <c r="F294" s="86">
        <v>1</v>
      </c>
      <c r="G294" s="86" t="s">
        <v>68</v>
      </c>
      <c r="H294" s="63" t="str">
        <f>IF(Tabell41013[[#All],[ID]]=0,"",INDEX(Tabell1[Webcert_beskrivning],MATCH(Tabell41013[ID],Tabell1[ID],0)))</f>
        <v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v>
      </c>
      <c r="I294" s="80" t="e">
        <f>INDEX(#REF!,MATCH(Tabell41013[ID],Tabell1[ID],0))</f>
        <v>#REF!</v>
      </c>
      <c r="J294" s="81" t="e">
        <f>INDEX(#REF!,MATCH(Tabell1[ID],Tabell41013[ID],0))</f>
        <v>#REF!</v>
      </c>
      <c r="K294" s="40" t="e">
        <f>INDEX(#REF!,MATCH(Tabell1[ID],Tabell41013[ID],0))</f>
        <v>#REF!</v>
      </c>
      <c r="L294" s="31" t="e">
        <f>IF(#REF!="","",INDEX(#REF!,MATCH(Tabell1[ID],Tabell41013[ID],0)))</f>
        <v>#REF!</v>
      </c>
      <c r="O294" s="26"/>
      <c r="P294" s="26"/>
      <c r="Q294" s="26"/>
      <c r="R294" s="26"/>
      <c r="S294" s="26"/>
      <c r="T294" s="26"/>
    </row>
    <row r="295" spans="1:20" ht="40.25" customHeight="1" x14ac:dyDescent="0.35">
      <c r="A295" s="53" t="s">
        <v>37</v>
      </c>
      <c r="B295" s="55" t="s">
        <v>38</v>
      </c>
      <c r="C295" s="50">
        <f>OBS_REK!A170</f>
        <v>162</v>
      </c>
      <c r="D295" s="50" t="str">
        <f>IF(Tabell41013[[#This Row],[ID]]="","",INDEX(Tabell1[Kategori (REK/OBS
FRL/REH)],MATCH(Tabell41013[[#This Row],[ID]],Tabell1[ID],0)))</f>
        <v>REK</v>
      </c>
      <c r="E295" s="48">
        <v>1</v>
      </c>
      <c r="F295" s="86">
        <v>1</v>
      </c>
      <c r="G295" s="86" t="s">
        <v>68</v>
      </c>
      <c r="H295" s="63" t="str">
        <f>IF(Tabell41013[[#All],[ID]]=0,"",INDEX(Tabell1[Webcert_beskrivning],MATCH(Tabell41013[ID],Tabell1[ID],0)))</f>
        <v xml:space="preserve">Arbetsträning ska bara användas när den bedöms leda till att patienten blir arbetsför och kan återgå i arbete. Normalt pågår en arbetsträning i tre månader, och patienten förväntas efter detta kunna återgå i heltidsarbete. </v>
      </c>
      <c r="I295" s="80" t="e">
        <f>INDEX(#REF!,MATCH(Tabell41013[ID],Tabell1[ID],0))</f>
        <v>#REF!</v>
      </c>
      <c r="J295" s="78" t="e">
        <f>INDEX(#REF!,MATCH(Tabell1[ID],Tabell41013[ID],0))</f>
        <v>#REF!</v>
      </c>
      <c r="K295" s="38" t="e">
        <f>INDEX(#REF!,MATCH(Tabell1[ID],Tabell41013[ID],0))</f>
        <v>#REF!</v>
      </c>
      <c r="L295" s="20" t="e">
        <f>IF(#REF!="","",INDEX(#REF!,MATCH(Tabell1[ID],Tabell41013[ID],0)))</f>
        <v>#REF!</v>
      </c>
      <c r="O295" s="26"/>
      <c r="P295" s="26"/>
      <c r="Q295" s="26"/>
      <c r="R295" s="26"/>
      <c r="S295" s="26"/>
      <c r="T295" s="26"/>
    </row>
    <row r="296" spans="1:20" ht="40.25" customHeight="1" x14ac:dyDescent="0.35">
      <c r="A296" s="53" t="s">
        <v>37</v>
      </c>
      <c r="B296" s="55" t="s">
        <v>38</v>
      </c>
      <c r="C296" s="50">
        <f>OBS_REK!A188</f>
        <v>180</v>
      </c>
      <c r="D296" s="50" t="str">
        <f>IF(Tabell41013[[#This Row],[ID]]="","",INDEX(Tabell1[Kategori (REK/OBS
FRL/REH)],MATCH(Tabell41013[[#This Row],[ID]],Tabell1[ID],0)))</f>
        <v>REK</v>
      </c>
      <c r="E296" s="48">
        <v>2</v>
      </c>
      <c r="F296" s="86">
        <v>2</v>
      </c>
      <c r="G296" s="86" t="s">
        <v>68</v>
      </c>
      <c r="H296" s="63" t="str">
        <f>IF(Tabell41013[[#All],[ID]]=0,"",INDEX(Tabell1[Webcert_beskrivning],MATCH(Tabell41013[ID],Tabell1[ID],0)))</f>
        <v>Bland praktiska frakturpreventiva åtgärder finns kost med rekommenderat intag av kalcium och vitamin D. Vid kraftig övervikt bör viktreducering initieras så tidigt som möjligt, men överdriven bantning bör undvikas.</v>
      </c>
      <c r="I296" s="80" t="e">
        <f>INDEX(#REF!,MATCH(Tabell41013[ID],Tabell1[ID],0))</f>
        <v>#REF!</v>
      </c>
      <c r="J296" s="78" t="e">
        <f>INDEX(#REF!,MATCH(Tabell1[ID],Tabell41013[ID],0))</f>
        <v>#REF!</v>
      </c>
      <c r="K296" s="38" t="e">
        <f>INDEX(#REF!,MATCH(Tabell1[ID],Tabell41013[ID],0))</f>
        <v>#REF!</v>
      </c>
      <c r="L296" s="20" t="e">
        <f>IF(#REF!="","",INDEX(#REF!,MATCH(Tabell1[ID],Tabell41013[ID],0)))</f>
        <v>#REF!</v>
      </c>
      <c r="O296" s="26"/>
      <c r="P296" s="26"/>
      <c r="Q296" s="26"/>
      <c r="R296" s="26"/>
      <c r="S296" s="26"/>
      <c r="T296" s="26"/>
    </row>
    <row r="297" spans="1:20" ht="40.25" customHeight="1" x14ac:dyDescent="0.35">
      <c r="A297" s="53" t="s">
        <v>37</v>
      </c>
      <c r="B297" s="55" t="s">
        <v>38</v>
      </c>
      <c r="C297" s="50">
        <f>OBS_REK!A189</f>
        <v>181</v>
      </c>
      <c r="D297" s="50" t="str">
        <f>IF(Tabell41013[[#This Row],[ID]]="","",INDEX(Tabell1[Kategori (REK/OBS
FRL/REH)],MATCH(Tabell41013[[#This Row],[ID]],Tabell1[ID],0)))</f>
        <v>OBS</v>
      </c>
      <c r="E297" s="48">
        <v>3</v>
      </c>
      <c r="F297" s="86">
        <v>3</v>
      </c>
      <c r="G297" s="86" t="s">
        <v>68</v>
      </c>
      <c r="H297" s="63" t="str">
        <f>IF(Tabell41013[[#All],[ID]]=0,"",INDEX(Tabell1[Webcert_beskrivning],MATCH(Tabell41013[ID],Tabell1[ID],0)))</f>
        <v xml:space="preserve">Patienten bör tidigt instrueras om högläge (handen ovan hjärthöjd) och rörlighetsträning. Patienten bör också informeras om vikten av att använda handen i lättare dagliga aktiviteter och successivt öka belastningen så långt smärtan tillåter. </v>
      </c>
      <c r="I297" s="80" t="e">
        <f>INDEX(#REF!,MATCH(Tabell41013[ID],Tabell1[ID],0))</f>
        <v>#REF!</v>
      </c>
      <c r="J297" s="78" t="e">
        <f>INDEX(#REF!,MATCH(Tabell1[ID],Tabell41013[ID],0))</f>
        <v>#REF!</v>
      </c>
      <c r="K297" s="38" t="e">
        <f>INDEX(#REF!,MATCH(Tabell1[ID],Tabell41013[ID],0))</f>
        <v>#REF!</v>
      </c>
      <c r="L297" s="20" t="e">
        <f>IF(#REF!="","",INDEX(#REF!,MATCH(Tabell1[ID],Tabell41013[ID],0)))</f>
        <v>#REF!</v>
      </c>
      <c r="O297" s="26"/>
      <c r="P297" s="26"/>
      <c r="Q297" s="26"/>
      <c r="R297" s="26"/>
      <c r="S297" s="26"/>
      <c r="T297" s="26"/>
    </row>
    <row r="298" spans="1:20" ht="40.25" customHeight="1" x14ac:dyDescent="0.35">
      <c r="A298" s="53" t="s">
        <v>37</v>
      </c>
      <c r="B298" s="55" t="s">
        <v>38</v>
      </c>
      <c r="C298" s="50">
        <f>OBS_REK!A190</f>
        <v>182</v>
      </c>
      <c r="D298" s="50" t="str">
        <f>IF(Tabell41013[[#This Row],[ID]]="","",INDEX(Tabell1[Kategori (REK/OBS
FRL/REH)],MATCH(Tabell41013[[#This Row],[ID]],Tabell1[ID],0)))</f>
        <v>OBS</v>
      </c>
      <c r="E298" s="48">
        <v>1</v>
      </c>
      <c r="F298" s="86">
        <v>3</v>
      </c>
      <c r="G298" s="86" t="s">
        <v>68</v>
      </c>
      <c r="H298" s="63" t="str">
        <f>IF(Tabell41013[[#All],[ID]]=0,"",INDEX(Tabell1[Webcert_beskrivning],MATCH(Tabell41013[ID],Tabell1[ID],0)))</f>
        <v>Karpaltunnelsyndrom är en relativt vanlig komplikation i samband med handledsfraktur. Lättare domningar/känselnedsättning i de tre radiella fingrarna kan oftast gå tillbaka om svullnaden motverkas genom högläge och regelbundna pumprörelser med handen.</v>
      </c>
      <c r="I298" s="80" t="e">
        <f>INDEX(#REF!,MATCH(Tabell41013[ID],Tabell1[ID],0))</f>
        <v>#REF!</v>
      </c>
      <c r="J298" s="78" t="e">
        <f>INDEX(#REF!,MATCH(Tabell1[ID],Tabell41013[ID],0))</f>
        <v>#REF!</v>
      </c>
      <c r="K298" s="38" t="e">
        <f>INDEX(#REF!,MATCH(Tabell1[ID],Tabell41013[ID],0))</f>
        <v>#REF!</v>
      </c>
      <c r="L298" s="20" t="e">
        <f>IF(#REF!="","",INDEX(#REF!,MATCH(Tabell1[ID],Tabell41013[ID],0)))</f>
        <v>#REF!</v>
      </c>
      <c r="O298" s="26"/>
      <c r="P298" s="26"/>
      <c r="Q298" s="26"/>
      <c r="R298" s="26"/>
      <c r="S298" s="26"/>
      <c r="T298" s="26"/>
    </row>
    <row r="299" spans="1:20" ht="40.25" customHeight="1" x14ac:dyDescent="0.35">
      <c r="A299" s="53" t="s">
        <v>37</v>
      </c>
      <c r="B299" s="55" t="s">
        <v>38</v>
      </c>
      <c r="C299" s="50">
        <f>OBS_REK!A192</f>
        <v>184</v>
      </c>
      <c r="D299" s="50" t="str">
        <f>IF(Tabell41013[[#This Row],[ID]]="","",INDEX(Tabell1[Kategori (REK/OBS
FRL/REH)],MATCH(Tabell41013[[#This Row],[ID]],Tabell1[ID],0)))</f>
        <v>REK</v>
      </c>
      <c r="E299" s="48">
        <v>2</v>
      </c>
      <c r="F299" s="86">
        <v>1</v>
      </c>
      <c r="G299" s="86" t="s">
        <v>68</v>
      </c>
      <c r="H299" s="63" t="str">
        <f>IF(Tabell41013[[#All],[ID]]=0,"",INDEX(Tabell1[Webcert_beskrivning],MATCH(Tabell41013[ID],Tabell1[ID],0)))</f>
        <v>Arbetsterapeut eller fysioterapeut bör kontaktas för träningsprogram med fokus på rörlighet initialt och därefter stegrad styrketräning. Detta är särskilt viktigt vid fraktur på os scaphoideum.</v>
      </c>
      <c r="I299" s="80" t="e">
        <f>INDEX(#REF!,MATCH(Tabell41013[ID],Tabell1[ID],0))</f>
        <v>#REF!</v>
      </c>
      <c r="J299" s="78" t="e">
        <f>INDEX(#REF!,MATCH(Tabell1[ID],Tabell41013[ID],0))</f>
        <v>#REF!</v>
      </c>
      <c r="K299" s="38" t="e">
        <f>INDEX(#REF!,MATCH(Tabell1[ID],Tabell41013[ID],0))</f>
        <v>#REF!</v>
      </c>
      <c r="L299" s="20" t="e">
        <f>IF(#REF!="","",INDEX(#REF!,MATCH(Tabell1[ID],Tabell41013[ID],0)))</f>
        <v>#REF!</v>
      </c>
      <c r="O299" s="26"/>
      <c r="P299" s="26"/>
      <c r="Q299" s="26"/>
      <c r="R299" s="26"/>
      <c r="S299" s="26"/>
      <c r="T299" s="26"/>
    </row>
    <row r="300" spans="1:20" ht="40.25" customHeight="1" x14ac:dyDescent="0.35">
      <c r="A300" s="53" t="s">
        <v>37</v>
      </c>
      <c r="B300" s="55" t="s">
        <v>38</v>
      </c>
      <c r="C300" s="50">
        <f>OBS_REK!A191</f>
        <v>183</v>
      </c>
      <c r="D300" s="50" t="str">
        <f>IF(Tabell41013[[#This Row],[ID]]="","",INDEX(Tabell1[Kategori (REK/OBS
FRL/REH)],MATCH(Tabell41013[[#This Row],[ID]],Tabell1[ID],0)))</f>
        <v>OBS</v>
      </c>
      <c r="E300" s="48">
        <v>3</v>
      </c>
      <c r="F300" s="86">
        <v>2</v>
      </c>
      <c r="G300" s="86" t="s">
        <v>68</v>
      </c>
      <c r="H300" s="63" t="str">
        <f>IF(Tabell41013[[#All],[ID]]=0,"",INDEX(Tabell1[Webcert_beskrivning],MATCH(Tabell41013[ID],Tabell1[ID],0)))</f>
        <v xml:space="preserve">På 1177 finns information om vad man kan göra själv avseende livsstilsvanor för att förebygga benbrott. </v>
      </c>
      <c r="I300" s="80" t="e">
        <f>INDEX(#REF!,MATCH(Tabell41013[ID],Tabell1[ID],0))</f>
        <v>#REF!</v>
      </c>
      <c r="J300" s="78" t="e">
        <f>INDEX(#REF!,MATCH(Tabell1[ID],Tabell41013[ID],0))</f>
        <v>#REF!</v>
      </c>
      <c r="K300" s="38" t="e">
        <f>INDEX(#REF!,MATCH(Tabell1[ID],Tabell41013[ID],0))</f>
        <v>#REF!</v>
      </c>
      <c r="L300" s="20" t="e">
        <f>IF(#REF!="","",INDEX(#REF!,MATCH(Tabell1[ID],Tabell41013[ID],0)))</f>
        <v>#REF!</v>
      </c>
      <c r="O300" s="26"/>
      <c r="P300" s="26"/>
      <c r="Q300" s="26"/>
      <c r="R300" s="26"/>
      <c r="S300" s="26"/>
      <c r="T300" s="26"/>
    </row>
    <row r="301" spans="1:20" ht="40.25" customHeight="1" x14ac:dyDescent="0.35">
      <c r="A301" s="53" t="s">
        <v>60</v>
      </c>
      <c r="B301" s="55" t="s">
        <v>61</v>
      </c>
      <c r="C301" s="50">
        <f>OBS_REK!A196</f>
        <v>188</v>
      </c>
      <c r="D301" s="50" t="str">
        <f>IF(Tabell41013[[#This Row],[ID]]="","",INDEX(Tabell1[Kategori (REK/OBS
FRL/REH)],MATCH(Tabell41013[[#This Row],[ID]],Tabell1[ID],0)))</f>
        <v>REK</v>
      </c>
      <c r="E301" s="48">
        <v>1</v>
      </c>
      <c r="F301" s="86">
        <v>6</v>
      </c>
      <c r="G301" s="86" t="s">
        <v>68</v>
      </c>
      <c r="H301" s="63" t="str">
        <f>IF(Tabell41013[[#All],[ID]]=0,"",INDEX(Tabell1[Webcert_beskrivning],MATCH(Tabell41013[ID],Tabell1[ID],0)))</f>
        <v xml:space="preserve">För rehabilitering av frakturer bör fysioterapeut involveras i ett tidigt skede. Patienten får ett individuellt utprovat träningsprogram, initialt med fokus på rörlighet och därefter succesivt ökad styrketräning. </v>
      </c>
      <c r="I301" s="80" t="e">
        <f>INDEX(#REF!,MATCH(Tabell41013[ID],Tabell1[ID],0))</f>
        <v>#REF!</v>
      </c>
      <c r="J301" s="78" t="e">
        <f>INDEX(#REF!,MATCH(Tabell1[ID],Tabell41013[ID],0))</f>
        <v>#REF!</v>
      </c>
      <c r="K301" s="38" t="e">
        <f>INDEX(#REF!,MATCH(Tabell1[ID],Tabell41013[ID],0))</f>
        <v>#REF!</v>
      </c>
      <c r="L301" s="20" t="e">
        <f>IF(#REF!="","",INDEX(#REF!,MATCH(Tabell1[ID],Tabell41013[ID],0)))</f>
        <v>#REF!</v>
      </c>
      <c r="O301" s="26"/>
      <c r="P301" s="26"/>
      <c r="Q301" s="26"/>
      <c r="R301" s="26"/>
      <c r="S301" s="26"/>
      <c r="T301" s="26"/>
    </row>
    <row r="302" spans="1:20" ht="40.25" customHeight="1" x14ac:dyDescent="0.35">
      <c r="A302" s="53" t="s">
        <v>60</v>
      </c>
      <c r="B302" s="55" t="s">
        <v>61</v>
      </c>
      <c r="C302" s="50">
        <f>OBS_REK!A188</f>
        <v>180</v>
      </c>
      <c r="D302" s="50" t="str">
        <f>IF(Tabell41013[[#This Row],[ID]]="","",INDEX(Tabell1[Kategori (REK/OBS
FRL/REH)],MATCH(Tabell41013[[#This Row],[ID]],Tabell1[ID],0)))</f>
        <v>REK</v>
      </c>
      <c r="E302" s="48">
        <v>2</v>
      </c>
      <c r="F302" s="86">
        <v>3</v>
      </c>
      <c r="G302" s="86" t="s">
        <v>68</v>
      </c>
      <c r="H302" s="63" t="str">
        <f>IF(Tabell41013[[#All],[ID]]=0,"",INDEX(Tabell1[Webcert_beskrivning],MATCH(Tabell41013[ID],Tabell1[ID],0)))</f>
        <v>Bland praktiska frakturpreventiva åtgärder finns kost med rekommenderat intag av kalcium och vitamin D. Vid kraftig övervikt bör viktreducering initieras så tidigt som möjligt, men överdriven bantning bör undvikas.</v>
      </c>
      <c r="I302" s="80" t="e">
        <f>INDEX(#REF!,MATCH(Tabell41013[ID],Tabell1[ID],0))</f>
        <v>#REF!</v>
      </c>
      <c r="J302" s="78" t="e">
        <f>INDEX(#REF!,MATCH(Tabell1[ID],Tabell41013[ID],0))</f>
        <v>#REF!</v>
      </c>
      <c r="K302" s="38" t="e">
        <f>INDEX(#REF!,MATCH(Tabell1[ID],Tabell41013[ID],0))</f>
        <v>#REF!</v>
      </c>
      <c r="L302" s="20" t="e">
        <f>IF(#REF!="","",INDEX(#REF!,MATCH(Tabell1[ID],Tabell41013[ID],0)))</f>
        <v>#REF!</v>
      </c>
      <c r="O302" s="26"/>
      <c r="P302" s="26"/>
      <c r="Q302" s="26"/>
      <c r="R302" s="26"/>
      <c r="S302" s="26"/>
      <c r="T302" s="26"/>
    </row>
    <row r="303" spans="1:20" ht="40.25" customHeight="1" x14ac:dyDescent="0.35">
      <c r="A303" s="53" t="s">
        <v>60</v>
      </c>
      <c r="B303" s="55" t="s">
        <v>61</v>
      </c>
      <c r="C303" s="50">
        <f>OBS_REK!A197</f>
        <v>189</v>
      </c>
      <c r="D303" s="50" t="str">
        <f>IF(Tabell41013[[#This Row],[ID]]="","",INDEX(Tabell1[Kategori (REK/OBS
FRL/REH)],MATCH(Tabell41013[[#This Row],[ID]],Tabell1[ID],0)))</f>
        <v>OBS</v>
      </c>
      <c r="E303" s="52">
        <v>3</v>
      </c>
      <c r="F303" s="86">
        <v>8</v>
      </c>
      <c r="G303" s="86" t="s">
        <v>68</v>
      </c>
      <c r="H303" s="63" t="str">
        <f>IF(Tabell41013[[#All],[ID]]=0,"",INDEX(Tabell1[Webcert_beskrivning],MATCH(Tabell41013[ID],Tabell1[ID],0)))</f>
        <v>Mjukdelsskador i knäleden uppkommer ofta i samband med idrottande, ofta av indirekt våld i form av vridning och/eller översträckning men även av direktvåld.</v>
      </c>
      <c r="I303" s="80" t="e">
        <f>INDEX(#REF!,MATCH(Tabell41013[ID],Tabell1[ID],0))</f>
        <v>#REF!</v>
      </c>
      <c r="J303" s="78" t="e">
        <f>INDEX(#REF!,MATCH(Tabell1[ID],Tabell41013[ID],0))</f>
        <v>#REF!</v>
      </c>
      <c r="K303" s="38" t="e">
        <f>INDEX(#REF!,MATCH(Tabell1[ID],Tabell41013[ID],0))</f>
        <v>#REF!</v>
      </c>
      <c r="L303" s="20" t="e">
        <f>IF(#REF!="","",INDEX(#REF!,MATCH(Tabell1[ID],Tabell41013[ID],0)))</f>
        <v>#REF!</v>
      </c>
      <c r="O303" s="26"/>
      <c r="P303" s="26"/>
      <c r="Q303" s="26"/>
      <c r="R303" s="26"/>
      <c r="S303" s="26"/>
      <c r="T303" s="26"/>
    </row>
    <row r="304" spans="1:20" ht="40.25" customHeight="1" x14ac:dyDescent="0.35">
      <c r="A304" s="53" t="s">
        <v>60</v>
      </c>
      <c r="B304" s="55" t="s">
        <v>61</v>
      </c>
      <c r="C304" s="50">
        <f>OBS_REK!A50</f>
        <v>40</v>
      </c>
      <c r="D304" s="50" t="str">
        <f>IF(Tabell41013[[#This Row],[ID]]="","",INDEX(Tabell1[Kategori (REK/OBS
FRL/REH)],MATCH(Tabell41013[[#This Row],[ID]],Tabell1[ID],0)))</f>
        <v>OBS</v>
      </c>
      <c r="E304" s="52">
        <v>4</v>
      </c>
      <c r="F304" s="86">
        <v>2</v>
      </c>
      <c r="G304" s="86" t="s">
        <v>68</v>
      </c>
      <c r="H304" s="63"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304" s="80" t="e">
        <f>INDEX(#REF!,MATCH(Tabell41013[ID],Tabell1[ID],0))</f>
        <v>#REF!</v>
      </c>
      <c r="J304" s="78" t="e">
        <f>INDEX(#REF!,MATCH(Tabell1[ID],Tabell41013[ID],0))</f>
        <v>#REF!</v>
      </c>
      <c r="K304" s="38" t="e">
        <f>INDEX(#REF!,MATCH(Tabell1[ID],Tabell41013[ID],0))</f>
        <v>#REF!</v>
      </c>
      <c r="L304" s="20" t="e">
        <f>IF(#REF!="","",INDEX(#REF!,MATCH(Tabell1[ID],Tabell41013[ID],0)))</f>
        <v>#REF!</v>
      </c>
      <c r="O304" s="26"/>
      <c r="P304" s="26"/>
      <c r="Q304" s="26"/>
      <c r="R304" s="26"/>
      <c r="S304" s="26"/>
      <c r="T304" s="26"/>
    </row>
    <row r="305" spans="1:20" ht="40.25" customHeight="1" x14ac:dyDescent="0.35">
      <c r="A305" s="53" t="s">
        <v>60</v>
      </c>
      <c r="B305" s="55" t="s">
        <v>61</v>
      </c>
      <c r="C305" s="50">
        <f>OBS_REK!A189</f>
        <v>181</v>
      </c>
      <c r="D305" s="50" t="str">
        <f>IF(Tabell41013[[#This Row],[ID]]="","",INDEX(Tabell1[Kategori (REK/OBS
FRL/REH)],MATCH(Tabell41013[[#This Row],[ID]],Tabell1[ID],0)))</f>
        <v>OBS</v>
      </c>
      <c r="E305" s="52">
        <v>5</v>
      </c>
      <c r="F305" s="86">
        <v>4</v>
      </c>
      <c r="G305" s="86" t="s">
        <v>68</v>
      </c>
      <c r="H305" s="63" t="str">
        <f>IF(Tabell41013[[#All],[ID]]=0,"",INDEX(Tabell1[Webcert_beskrivning],MATCH(Tabell41013[ID],Tabell1[ID],0)))</f>
        <v xml:space="preserve">Patienten bör tidigt instrueras om högläge (handen ovan hjärthöjd) och rörlighetsträning. Patienten bör också informeras om vikten av att använda handen i lättare dagliga aktiviteter och successivt öka belastningen så långt smärtan tillåter. </v>
      </c>
      <c r="I305" s="80" t="e">
        <f>INDEX(#REF!,MATCH(Tabell41013[ID],Tabell1[ID],0))</f>
        <v>#REF!</v>
      </c>
      <c r="J305" s="78" t="e">
        <f>INDEX(#REF!,MATCH(Tabell1[ID],Tabell41013[ID],0))</f>
        <v>#REF!</v>
      </c>
      <c r="K305" s="38" t="e">
        <f>INDEX(#REF!,MATCH(Tabell1[ID],Tabell41013[ID],0))</f>
        <v>#REF!</v>
      </c>
      <c r="L305" s="20" t="e">
        <f>IF(#REF!="","",INDEX(#REF!,MATCH(Tabell1[ID],Tabell41013[ID],0)))</f>
        <v>#REF!</v>
      </c>
      <c r="O305" s="26"/>
      <c r="P305" s="26"/>
      <c r="Q305" s="26"/>
      <c r="R305" s="26"/>
      <c r="S305" s="26"/>
      <c r="T305" s="26"/>
    </row>
    <row r="306" spans="1:20" ht="40.25" customHeight="1" x14ac:dyDescent="0.35">
      <c r="A306" s="53" t="s">
        <v>60</v>
      </c>
      <c r="B306" s="55" t="s">
        <v>61</v>
      </c>
      <c r="C306" s="50">
        <f>OBS_REK!A194</f>
        <v>186</v>
      </c>
      <c r="D306" s="50" t="str">
        <f>IF(Tabell41013[[#This Row],[ID]]="","",INDEX(Tabell1[Kategori (REK/OBS
FRL/REH)],MATCH(Tabell41013[[#This Row],[ID]],Tabell1[ID],0)))</f>
        <v>OBS</v>
      </c>
      <c r="E306" s="52">
        <v>6</v>
      </c>
      <c r="F306" s="86">
        <v>1</v>
      </c>
      <c r="G306" s="86" t="s">
        <v>68</v>
      </c>
      <c r="H306" s="63" t="str">
        <f>IF(Tabell41013[[#All],[ID]]=0,"",INDEX(Tabell1[Webcert_beskrivning],MATCH(Tabell41013[ID],Tabell1[ID],0)))</f>
        <v xml:space="preserve">Arbetsresor är en arbetsanpassning som innebär att en individ som kan arbeta men inte kan ta sig till arbetet på vanligt sätt får ersättning för kostnader för transport till och från arbetsplatsen. </v>
      </c>
      <c r="I306" s="80" t="e">
        <f>INDEX(#REF!,MATCH(Tabell41013[ID],Tabell1[ID],0))</f>
        <v>#REF!</v>
      </c>
      <c r="J306" s="78" t="e">
        <f>INDEX(#REF!,MATCH(Tabell1[ID],Tabell41013[ID],0))</f>
        <v>#REF!</v>
      </c>
      <c r="K306" s="38" t="e">
        <f>INDEX(#REF!,MATCH(Tabell1[ID],Tabell41013[ID],0))</f>
        <v>#REF!</v>
      </c>
      <c r="L306" s="20" t="e">
        <f>IF(#REF!="","",INDEX(#REF!,MATCH(Tabell1[ID],Tabell41013[ID],0)))</f>
        <v>#REF!</v>
      </c>
      <c r="O306" s="26"/>
      <c r="P306" s="26"/>
      <c r="Q306" s="26"/>
      <c r="R306" s="26"/>
      <c r="S306" s="26"/>
      <c r="T306" s="26"/>
    </row>
    <row r="307" spans="1:20" ht="40.25" customHeight="1" x14ac:dyDescent="0.35">
      <c r="A307" s="53" t="s">
        <v>60</v>
      </c>
      <c r="B307" s="55" t="s">
        <v>61</v>
      </c>
      <c r="C307" s="50">
        <f>OBS_REK!A195</f>
        <v>187</v>
      </c>
      <c r="D307" s="50" t="str">
        <f>IF(Tabell41013[[#This Row],[ID]]="","",INDEX(Tabell1[Kategori (REK/OBS
FRL/REH)],MATCH(Tabell41013[[#This Row],[ID]],Tabell1[ID],0)))</f>
        <v>REK</v>
      </c>
      <c r="E307" s="48">
        <v>7</v>
      </c>
      <c r="F307" s="86">
        <v>7</v>
      </c>
      <c r="G307" s="86" t="s">
        <v>68</v>
      </c>
      <c r="H307" s="63" t="str">
        <f>IF(Tabell41013[[#All],[ID]]=0,"",INDEX(Tabell1[Webcert_beskrivning],MATCH(Tabell41013[ID],Tabell1[ID],0)))</f>
        <v>Möjligheten till arbetsresor istället för sjukpenning skall alltid utredas.</v>
      </c>
      <c r="I307" s="80" t="e">
        <f>INDEX(#REF!,MATCH(Tabell41013[ID],Tabell1[ID],0))</f>
        <v>#REF!</v>
      </c>
      <c r="J307" s="78" t="e">
        <f>INDEX(#REF!,MATCH(Tabell1[ID],Tabell41013[ID],0))</f>
        <v>#REF!</v>
      </c>
      <c r="K307" s="38" t="e">
        <f>INDEX(#REF!,MATCH(Tabell1[ID],Tabell41013[ID],0))</f>
        <v>#REF!</v>
      </c>
      <c r="L307" s="20" t="e">
        <f>IF(#REF!="","",INDEX(#REF!,MATCH(Tabell1[ID],Tabell41013[ID],0)))</f>
        <v>#REF!</v>
      </c>
      <c r="O307" s="26"/>
      <c r="P307" s="26"/>
      <c r="Q307" s="26"/>
      <c r="R307" s="26"/>
      <c r="S307" s="26"/>
      <c r="T307" s="26"/>
    </row>
    <row r="308" spans="1:20" ht="40.25" customHeight="1" x14ac:dyDescent="0.35">
      <c r="A308" s="53" t="s">
        <v>60</v>
      </c>
      <c r="B308" s="55" t="s">
        <v>61</v>
      </c>
      <c r="C308" s="50">
        <f>OBS_REK!A198</f>
        <v>190</v>
      </c>
      <c r="D308" s="50" t="str">
        <f>IF(Tabell41013[[#This Row],[ID]]="","",INDEX(Tabell1[Kategori (REK/OBS
FRL/REH)],MATCH(Tabell41013[[#This Row],[ID]],Tabell1[ID],0)))</f>
        <v>OBS</v>
      </c>
      <c r="E308" s="48">
        <v>8</v>
      </c>
      <c r="F308" s="86">
        <v>5</v>
      </c>
      <c r="G308" s="86" t="s">
        <v>68</v>
      </c>
      <c r="H308" s="63" t="str">
        <f>IF(Tabell41013[[#All],[ID]]=0,"",INDEX(Tabell1[Webcert_beskrivning],MATCH(Tabell41013[ID],Tabell1[ID],0)))</f>
        <v xml:space="preserve">Ortoser (stödbandage) stödjer och avlastar en skadad kroppsdel, minskar svullnad samt ger värme, trygghet och påminnelse vilket kan underlätta vid rehabilitering. </v>
      </c>
      <c r="I308" s="80" t="e">
        <f>INDEX(#REF!,MATCH(Tabell41013[ID],Tabell1[ID],0))</f>
        <v>#REF!</v>
      </c>
      <c r="J308" s="78" t="e">
        <f>INDEX(#REF!,MATCH(Tabell1[ID],Tabell41013[ID],0))</f>
        <v>#REF!</v>
      </c>
      <c r="K308" s="38" t="e">
        <f>INDEX(#REF!,MATCH(Tabell1[ID],Tabell41013[ID],0))</f>
        <v>#REF!</v>
      </c>
      <c r="L308" s="20" t="e">
        <f>IF(#REF!="","",INDEX(#REF!,MATCH(Tabell1[ID],Tabell41013[ID],0)))</f>
        <v>#REF!</v>
      </c>
      <c r="O308" s="26"/>
      <c r="P308" s="26"/>
      <c r="Q308" s="26"/>
      <c r="R308" s="26"/>
      <c r="S308" s="26"/>
      <c r="T308" s="26"/>
    </row>
    <row r="309" spans="1:20" ht="40.25" customHeight="1" x14ac:dyDescent="0.35">
      <c r="A309" s="53" t="s">
        <v>60</v>
      </c>
      <c r="B309" s="55" t="s">
        <v>61</v>
      </c>
      <c r="C309" s="50">
        <f>OBS_REK!A190</f>
        <v>182</v>
      </c>
      <c r="D309" s="50" t="str">
        <f>IF(Tabell41013[[#This Row],[ID]]="","",INDEX(Tabell1[Kategori (REK/OBS
FRL/REH)],MATCH(Tabell41013[[#This Row],[ID]],Tabell1[ID],0)))</f>
        <v>OBS</v>
      </c>
      <c r="E309" s="48">
        <v>1</v>
      </c>
      <c r="F309" s="86">
        <v>3</v>
      </c>
      <c r="G309" s="86" t="s">
        <v>68</v>
      </c>
      <c r="H309" s="63" t="str">
        <f>IF(Tabell41013[[#All],[ID]]=0,"",INDEX(Tabell1[Webcert_beskrivning],MATCH(Tabell41013[ID],Tabell1[ID],0)))</f>
        <v>Karpaltunnelsyndrom är en relativt vanlig komplikation i samband med handledsfraktur. Lättare domningar/känselnedsättning i de tre radiella fingrarna kan oftast gå tillbaka om svullnaden motverkas genom högläge och regelbundna pumprörelser med handen.</v>
      </c>
      <c r="I309" s="80" t="e">
        <f>INDEX(#REF!,MATCH(Tabell41013[ID],Tabell1[ID],0))</f>
        <v>#REF!</v>
      </c>
      <c r="J309" s="78" t="e">
        <f>INDEX(#REF!,MATCH(Tabell1[ID],Tabell41013[ID],0))</f>
        <v>#REF!</v>
      </c>
      <c r="K309" s="38" t="e">
        <f>INDEX(#REF!,MATCH(Tabell1[ID],Tabell41013[ID],0))</f>
        <v>#REF!</v>
      </c>
      <c r="L309" s="20" t="e">
        <f>IF(#REF!="","",INDEX(#REF!,MATCH(Tabell1[ID],Tabell41013[ID],0)))</f>
        <v>#REF!</v>
      </c>
      <c r="O309" s="26"/>
      <c r="P309" s="26"/>
      <c r="Q309" s="26"/>
      <c r="R309" s="26"/>
      <c r="S309" s="26"/>
      <c r="T309" s="26"/>
    </row>
    <row r="310" spans="1:20" ht="40.25" customHeight="1" x14ac:dyDescent="0.35">
      <c r="A310" s="53" t="s">
        <v>60</v>
      </c>
      <c r="B310" s="55" t="s">
        <v>61</v>
      </c>
      <c r="C310" s="50">
        <f>OBS_REK!A199</f>
        <v>191</v>
      </c>
      <c r="D310" s="50" t="str">
        <f>IF(Tabell41013[[#This Row],[ID]]="","",INDEX(Tabell1[Kategori (REK/OBS
FRL/REH)],MATCH(Tabell41013[[#This Row],[ID]],Tabell1[ID],0)))</f>
        <v>REK</v>
      </c>
      <c r="E310" s="48">
        <v>2</v>
      </c>
      <c r="F310" s="86">
        <v>2</v>
      </c>
      <c r="G310" s="86" t="s">
        <v>68</v>
      </c>
      <c r="H310" s="63" t="str">
        <f>IF(Tabell41013[[#All],[ID]]=0,"",INDEX(Tabell1[Webcert_beskrivning],MATCH(Tabell41013[ID],Tabell1[ID],0)))</f>
        <v xml:space="preserve">Det är viktigt att få ett träningsprogram med excentriska övningar individuellt utprovat av fysioterapeuten. </v>
      </c>
      <c r="I310" s="80" t="e">
        <f>INDEX(#REF!,MATCH(Tabell41013[ID],Tabell1[ID],0))</f>
        <v>#REF!</v>
      </c>
      <c r="J310" s="78" t="e">
        <f>INDEX(#REF!,MATCH(Tabell1[ID],Tabell41013[ID],0))</f>
        <v>#REF!</v>
      </c>
      <c r="K310" s="38" t="e">
        <f>INDEX(#REF!,MATCH(Tabell1[ID],Tabell41013[ID],0))</f>
        <v>#REF!</v>
      </c>
      <c r="L310" s="20" t="e">
        <f>IF(#REF!="","",INDEX(#REF!,MATCH(Tabell1[ID],Tabell41013[ID],0)))</f>
        <v>#REF!</v>
      </c>
      <c r="O310" s="26"/>
      <c r="P310" s="26"/>
      <c r="Q310" s="26"/>
      <c r="R310" s="26"/>
      <c r="S310" s="26"/>
      <c r="T310" s="26"/>
    </row>
    <row r="311" spans="1:20" ht="40.25" customHeight="1" x14ac:dyDescent="0.35">
      <c r="A311" s="53" t="s">
        <v>60</v>
      </c>
      <c r="B311" s="55" t="s">
        <v>61</v>
      </c>
      <c r="C311" s="50">
        <f>OBS_REK!A191</f>
        <v>183</v>
      </c>
      <c r="D311" s="50" t="str">
        <f>IF(Tabell41013[[#This Row],[ID]]="","",INDEX(Tabell1[Kategori (REK/OBS
FRL/REH)],MATCH(Tabell41013[[#This Row],[ID]],Tabell1[ID],0)))</f>
        <v>OBS</v>
      </c>
      <c r="E311" s="48">
        <v>3</v>
      </c>
      <c r="F311" s="86">
        <v>4</v>
      </c>
      <c r="G311" s="86" t="s">
        <v>68</v>
      </c>
      <c r="H311" s="63" t="str">
        <f>IF(Tabell41013[[#All],[ID]]=0,"",INDEX(Tabell1[Webcert_beskrivning],MATCH(Tabell41013[ID],Tabell1[ID],0)))</f>
        <v xml:space="preserve">På 1177 finns information om vad man kan göra själv avseende livsstilsvanor för att förebygga benbrott. </v>
      </c>
      <c r="I311" s="80" t="e">
        <f>INDEX(#REF!,MATCH(Tabell41013[ID],Tabell1[ID],0))</f>
        <v>#REF!</v>
      </c>
      <c r="J311" s="78" t="e">
        <f>INDEX(#REF!,MATCH(Tabell1[ID],Tabell41013[ID],0))</f>
        <v>#REF!</v>
      </c>
      <c r="K311" s="38" t="e">
        <f>INDEX(#REF!,MATCH(Tabell1[ID],Tabell41013[ID],0))</f>
        <v>#REF!</v>
      </c>
      <c r="L311" s="20" t="e">
        <f>IF(#REF!="","",INDEX(#REF!,MATCH(Tabell1[ID],Tabell41013[ID],0)))</f>
        <v>#REF!</v>
      </c>
      <c r="O311" s="26"/>
      <c r="P311" s="26"/>
      <c r="Q311" s="26"/>
      <c r="R311" s="26"/>
      <c r="S311" s="26"/>
      <c r="T311" s="26"/>
    </row>
    <row r="312" spans="1:20" ht="40.25" customHeight="1" x14ac:dyDescent="0.35">
      <c r="A312" s="53" t="s">
        <v>60</v>
      </c>
      <c r="B312" s="55" t="s">
        <v>61</v>
      </c>
      <c r="C312" s="50">
        <f>OBS_REK!A193</f>
        <v>185</v>
      </c>
      <c r="D312" s="50" t="str">
        <f>IF(Tabell41013[[#This Row],[ID]]="","",INDEX(Tabell1[Kategori (REK/OBS
FRL/REH)],MATCH(Tabell41013[[#This Row],[ID]],Tabell1[ID],0)))</f>
        <v>REK</v>
      </c>
      <c r="E312" s="48">
        <v>4</v>
      </c>
      <c r="F312" s="86">
        <v>1</v>
      </c>
      <c r="G312" s="86" t="s">
        <v>68</v>
      </c>
      <c r="H312" s="63" t="str">
        <f>IF(Tabell41013[[#All],[ID]]=0,"",INDEX(Tabell1[Webcert_beskrivning],MATCH(Tabell41013[ID],Tabell1[ID],0)))</f>
        <v xml:space="preserve">Vid kvarstående måttligt karpaltunnelsyndrom bör patienten få ett stabilt handledsstöd nattetid med handleden i neutralläge. Handledsstödet förhindrar flexion i handleden och därmed ytterligare förträngning av karpaltunneln. </v>
      </c>
      <c r="I312" s="80" t="e">
        <f>INDEX(#REF!,MATCH(Tabell41013[ID],Tabell1[ID],0))</f>
        <v>#REF!</v>
      </c>
      <c r="J312" s="78" t="e">
        <f>INDEX(#REF!,MATCH(Tabell1[ID],Tabell41013[ID],0))</f>
        <v>#REF!</v>
      </c>
      <c r="K312" s="38" t="e">
        <f>INDEX(#REF!,MATCH(Tabell1[ID],Tabell41013[ID],0))</f>
        <v>#REF!</v>
      </c>
      <c r="L312" s="20" t="e">
        <f>IF(#REF!="","",INDEX(#REF!,MATCH(Tabell1[ID],Tabell41013[ID],0)))</f>
        <v>#REF!</v>
      </c>
      <c r="O312" s="26"/>
      <c r="P312" s="26"/>
      <c r="Q312" s="26"/>
      <c r="R312" s="26"/>
      <c r="S312" s="26"/>
      <c r="T312" s="26"/>
    </row>
    <row r="313" spans="1:20" ht="40.25" customHeight="1" x14ac:dyDescent="0.35">
      <c r="A313" s="53"/>
      <c r="B313" s="55"/>
      <c r="C313" s="50"/>
      <c r="D313" s="50" t="str">
        <f>IF(Tabell41013[[#This Row],[ID]]="","",INDEX(Tabell1[Kategori (REK/OBS
FRL/REH)],MATCH(Tabell41013[[#This Row],[ID]],Tabell1[ID],0)))</f>
        <v/>
      </c>
      <c r="E313" s="60"/>
      <c r="F313" s="88"/>
      <c r="G313" s="88"/>
      <c r="H313" s="63" t="str">
        <f>IF(Tabell41013[[#All],[ID]]=0,"",INDEX(Tabell1[Webcert_beskrivning],MATCH(Tabell41013[ID],Tabell1[ID],0)))</f>
        <v/>
      </c>
      <c r="I313" s="80" t="e">
        <f>INDEX(#REF!,MATCH(Tabell41013[ID],Tabell1[ID],0))</f>
        <v>#REF!</v>
      </c>
      <c r="J313" s="78" t="e">
        <f>INDEX(#REF!,MATCH(Tabell1[ID],Tabell41013[ID],0))</f>
        <v>#REF!</v>
      </c>
      <c r="K313" s="38" t="e">
        <f>INDEX(#REF!,MATCH(Tabell1[ID],Tabell41013[ID],0))</f>
        <v>#REF!</v>
      </c>
      <c r="L313" s="20" t="e">
        <f>IF(#REF!="","",INDEX(#REF!,MATCH(Tabell1[ID],Tabell41013[ID],0)))</f>
        <v>#REF!</v>
      </c>
      <c r="O313" s="26"/>
      <c r="P313" s="26"/>
      <c r="Q313" s="26"/>
      <c r="R313" s="26"/>
      <c r="S313" s="26"/>
      <c r="T313" s="26"/>
    </row>
    <row r="314" spans="1:20" ht="40.25" customHeight="1" x14ac:dyDescent="0.35">
      <c r="A314" s="53"/>
      <c r="B314" s="55"/>
      <c r="C314" s="50"/>
      <c r="D314" s="50" t="str">
        <f>IF(Tabell41013[[#This Row],[ID]]="","",INDEX(Tabell1[Kategori (REK/OBS
FRL/REH)],MATCH(Tabell41013[[#This Row],[ID]],Tabell1[ID],0)))</f>
        <v/>
      </c>
      <c r="E314" s="60"/>
      <c r="F314" s="88"/>
      <c r="G314" s="88"/>
      <c r="H314" s="63" t="str">
        <f>IF(Tabell41013[[#All],[ID]]=0,"",INDEX(Tabell1[Webcert_beskrivning],MATCH(Tabell41013[ID],Tabell1[ID],0)))</f>
        <v/>
      </c>
      <c r="I314" s="80" t="e">
        <f>INDEX(#REF!,MATCH(Tabell41013[ID],Tabell1[ID],0))</f>
        <v>#REF!</v>
      </c>
      <c r="J314" s="78" t="e">
        <f>INDEX(#REF!,MATCH(Tabell1[ID],Tabell41013[ID],0))</f>
        <v>#REF!</v>
      </c>
      <c r="K314" s="38" t="e">
        <f>INDEX(#REF!,MATCH(Tabell1[ID],Tabell41013[ID],0))</f>
        <v>#REF!</v>
      </c>
      <c r="L314" s="20" t="e">
        <f>IF(#REF!="","",INDEX(#REF!,MATCH(Tabell1[ID],Tabell41013[ID],0)))</f>
        <v>#REF!</v>
      </c>
      <c r="O314" s="26"/>
      <c r="P314" s="26"/>
      <c r="Q314" s="26"/>
      <c r="R314" s="26"/>
      <c r="S314" s="26"/>
      <c r="T314" s="26"/>
    </row>
    <row r="315" spans="1:20" ht="40.25" customHeight="1" x14ac:dyDescent="0.35">
      <c r="A315" s="53"/>
      <c r="B315" s="55"/>
      <c r="C315" s="50"/>
      <c r="D315" s="50" t="str">
        <f>IF(Tabell41013[[#This Row],[ID]]="","",INDEX(Tabell1[Kategori (REK/OBS
FRL/REH)],MATCH(Tabell41013[[#This Row],[ID]],Tabell1[ID],0)))</f>
        <v/>
      </c>
      <c r="E315" s="60"/>
      <c r="F315" s="88"/>
      <c r="G315" s="88"/>
      <c r="H315" s="63" t="str">
        <f>IF(Tabell41013[[#All],[ID]]=0,"",INDEX(Tabell1[Webcert_beskrivning],MATCH(Tabell41013[ID],Tabell1[ID],0)))</f>
        <v/>
      </c>
      <c r="I315" s="80" t="e">
        <f>INDEX(#REF!,MATCH(Tabell41013[ID],Tabell1[ID],0))</f>
        <v>#REF!</v>
      </c>
      <c r="J315" s="78" t="e">
        <f>INDEX(#REF!,MATCH(Tabell1[ID],Tabell41013[ID],0))</f>
        <v>#REF!</v>
      </c>
      <c r="K315" s="38" t="e">
        <f>INDEX(#REF!,MATCH(Tabell1[ID],Tabell41013[ID],0))</f>
        <v>#REF!</v>
      </c>
      <c r="L315" s="20" t="e">
        <f>IF(#REF!="","",INDEX(#REF!,MATCH(Tabell1[ID],Tabell41013[ID],0)))</f>
        <v>#REF!</v>
      </c>
      <c r="O315" s="26"/>
      <c r="P315" s="26"/>
      <c r="Q315" s="26"/>
      <c r="R315" s="26"/>
      <c r="S315" s="26"/>
      <c r="T315" s="26"/>
    </row>
    <row r="316" spans="1:20" ht="40.25" customHeight="1" x14ac:dyDescent="0.35">
      <c r="A316" s="53"/>
      <c r="B316" s="55"/>
      <c r="C316" s="50"/>
      <c r="D316" s="50" t="str">
        <f>IF(Tabell41013[[#This Row],[ID]]="","",INDEX(Tabell1[Kategori (REK/OBS
FRL/REH)],MATCH(Tabell41013[[#This Row],[ID]],Tabell1[ID],0)))</f>
        <v/>
      </c>
      <c r="E316" s="60"/>
      <c r="F316" s="88"/>
      <c r="G316" s="88"/>
      <c r="H316" s="63" t="str">
        <f>IF(Tabell41013[[#All],[ID]]=0,"",INDEX(Tabell1[Webcert_beskrivning],MATCH(Tabell41013[ID],Tabell1[ID],0)))</f>
        <v/>
      </c>
      <c r="I316" s="80" t="e">
        <f>INDEX(#REF!,MATCH(Tabell41013[ID],Tabell1[ID],0))</f>
        <v>#REF!</v>
      </c>
      <c r="J316" s="78" t="e">
        <f>INDEX(#REF!,MATCH(Tabell1[ID],Tabell41013[ID],0))</f>
        <v>#REF!</v>
      </c>
      <c r="K316" s="38" t="e">
        <f>INDEX(#REF!,MATCH(Tabell1[ID],Tabell41013[ID],0))</f>
        <v>#REF!</v>
      </c>
      <c r="L316" s="20" t="e">
        <f>IF(#REF!="","",INDEX(#REF!,MATCH(Tabell1[ID],Tabell41013[ID],0)))</f>
        <v>#REF!</v>
      </c>
      <c r="O316" s="26"/>
      <c r="P316" s="26"/>
      <c r="Q316" s="26"/>
      <c r="R316" s="26"/>
      <c r="S316" s="26"/>
      <c r="T316" s="26"/>
    </row>
    <row r="317" spans="1:20" ht="40.25" customHeight="1" x14ac:dyDescent="0.35">
      <c r="A317" s="53"/>
      <c r="B317" s="55"/>
      <c r="C317" s="50"/>
      <c r="D317" s="50" t="str">
        <f>IF(Tabell41013[[#This Row],[ID]]="","",INDEX(Tabell1[Kategori (REK/OBS
FRL/REH)],MATCH(Tabell41013[[#This Row],[ID]],Tabell1[ID],0)))</f>
        <v/>
      </c>
      <c r="E317" s="60"/>
      <c r="F317" s="88"/>
      <c r="G317" s="88"/>
      <c r="H317" s="63" t="str">
        <f>IF(Tabell41013[[#All],[ID]]=0,"",INDEX(Tabell1[Webcert_beskrivning],MATCH(Tabell41013[ID],Tabell1[ID],0)))</f>
        <v/>
      </c>
      <c r="I317" s="80" t="e">
        <f>INDEX(#REF!,MATCH(Tabell41013[ID],Tabell1[ID],0))</f>
        <v>#REF!</v>
      </c>
      <c r="J317" s="78" t="e">
        <f>INDEX(#REF!,MATCH(Tabell1[ID],Tabell41013[ID],0))</f>
        <v>#REF!</v>
      </c>
      <c r="K317" s="38" t="e">
        <f>INDEX(#REF!,MATCH(Tabell1[ID],Tabell41013[ID],0))</f>
        <v>#REF!</v>
      </c>
      <c r="L317" s="20" t="e">
        <f>IF(#REF!="","",INDEX(#REF!,MATCH(Tabell1[ID],Tabell41013[ID],0)))</f>
        <v>#REF!</v>
      </c>
      <c r="O317" s="26"/>
      <c r="P317" s="26"/>
      <c r="Q317" s="26"/>
      <c r="R317" s="26"/>
      <c r="S317" s="26"/>
      <c r="T317" s="26"/>
    </row>
    <row r="318" spans="1:20" ht="40.25" customHeight="1" x14ac:dyDescent="0.35">
      <c r="A318" s="53"/>
      <c r="B318" s="55"/>
      <c r="C318" s="50"/>
      <c r="D318" s="50" t="str">
        <f>IF(Tabell41013[[#This Row],[ID]]="","",INDEX(Tabell1[Kategori (REK/OBS
FRL/REH)],MATCH(Tabell41013[[#This Row],[ID]],Tabell1[ID],0)))</f>
        <v/>
      </c>
      <c r="E318" s="60"/>
      <c r="F318" s="88"/>
      <c r="G318" s="88"/>
      <c r="H318" s="63" t="str">
        <f>IF(Tabell41013[[#All],[ID]]=0,"",INDEX(Tabell1[Webcert_beskrivning],MATCH(Tabell41013[ID],Tabell1[ID],0)))</f>
        <v/>
      </c>
      <c r="I318" s="80" t="e">
        <f>INDEX(#REF!,MATCH(Tabell41013[ID],Tabell1[ID],0))</f>
        <v>#REF!</v>
      </c>
      <c r="J318" s="78" t="e">
        <f>INDEX(#REF!,MATCH(Tabell1[ID],Tabell41013[ID],0))</f>
        <v>#REF!</v>
      </c>
      <c r="K318" s="38" t="e">
        <f>INDEX(#REF!,MATCH(Tabell1[ID],Tabell41013[ID],0))</f>
        <v>#REF!</v>
      </c>
      <c r="L318" s="20" t="e">
        <f>IF(#REF!="","",INDEX(#REF!,MATCH(Tabell1[ID],Tabell41013[ID],0)))</f>
        <v>#REF!</v>
      </c>
      <c r="O318" s="26"/>
      <c r="P318" s="26"/>
      <c r="Q318" s="26"/>
      <c r="R318" s="26"/>
      <c r="S318" s="26"/>
      <c r="T318" s="26"/>
    </row>
    <row r="319" spans="1:20" ht="40.25" customHeight="1" x14ac:dyDescent="0.35">
      <c r="A319" s="53"/>
      <c r="B319" s="55"/>
      <c r="C319" s="50"/>
      <c r="D319" s="50" t="str">
        <f>IF(Tabell41013[[#This Row],[ID]]="","",INDEX(Tabell1[Kategori (REK/OBS
FRL/REH)],MATCH(Tabell41013[[#This Row],[ID]],Tabell1[ID],0)))</f>
        <v/>
      </c>
      <c r="E319" s="60"/>
      <c r="F319" s="88"/>
      <c r="G319" s="88"/>
      <c r="H319" s="63" t="str">
        <f>IF(Tabell41013[[#All],[ID]]=0,"",INDEX(Tabell1[Webcert_beskrivning],MATCH(Tabell41013[ID],Tabell1[ID],0)))</f>
        <v/>
      </c>
      <c r="I319" s="80" t="e">
        <f>INDEX(#REF!,MATCH(Tabell41013[ID],Tabell1[ID],0))</f>
        <v>#REF!</v>
      </c>
      <c r="J319" s="78" t="e">
        <f>INDEX(#REF!,MATCH(Tabell1[ID],Tabell41013[ID],0))</f>
        <v>#REF!</v>
      </c>
      <c r="K319" s="38" t="e">
        <f>INDEX(#REF!,MATCH(Tabell1[ID],Tabell41013[ID],0))</f>
        <v>#REF!</v>
      </c>
      <c r="L319" s="20" t="e">
        <f>IF(#REF!="","",INDEX(#REF!,MATCH(Tabell1[ID],Tabell41013[ID],0)))</f>
        <v>#REF!</v>
      </c>
      <c r="O319" s="26"/>
      <c r="P319" s="26"/>
      <c r="Q319" s="26"/>
      <c r="R319" s="26"/>
      <c r="S319" s="26"/>
      <c r="T319" s="26"/>
    </row>
    <row r="320" spans="1:20" ht="40.25" customHeight="1" x14ac:dyDescent="0.35">
      <c r="A320" s="53"/>
      <c r="B320" s="55"/>
      <c r="C320" s="50"/>
      <c r="D320" s="50" t="str">
        <f>IF(Tabell41013[[#This Row],[ID]]="","",INDEX(Tabell1[Kategori (REK/OBS
FRL/REH)],MATCH(Tabell41013[[#This Row],[ID]],Tabell1[ID],0)))</f>
        <v/>
      </c>
      <c r="E320" s="60"/>
      <c r="F320" s="88"/>
      <c r="G320" s="88"/>
      <c r="H320" s="63" t="str">
        <f>IF(Tabell41013[[#All],[ID]]=0,"",INDEX(Tabell1[Webcert_beskrivning],MATCH(Tabell41013[ID],Tabell1[ID],0)))</f>
        <v/>
      </c>
      <c r="I320" s="80" t="e">
        <f>INDEX(#REF!,MATCH(Tabell41013[ID],Tabell1[ID],0))</f>
        <v>#REF!</v>
      </c>
      <c r="J320" s="78" t="e">
        <f>INDEX(#REF!,MATCH(Tabell1[ID],Tabell41013[ID],0))</f>
        <v>#REF!</v>
      </c>
      <c r="K320" s="38" t="e">
        <f>INDEX(#REF!,MATCH(Tabell1[ID],Tabell41013[ID],0))</f>
        <v>#REF!</v>
      </c>
      <c r="L320" s="20" t="e">
        <f>IF(#REF!="","",INDEX(#REF!,MATCH(Tabell1[ID],Tabell41013[ID],0)))</f>
        <v>#REF!</v>
      </c>
      <c r="O320" s="26"/>
      <c r="P320" s="26"/>
      <c r="Q320" s="26"/>
      <c r="R320" s="26"/>
      <c r="S320" s="26"/>
      <c r="T320" s="26"/>
    </row>
    <row r="321" spans="1:20" ht="40.25" customHeight="1" x14ac:dyDescent="0.35">
      <c r="A321" s="53"/>
      <c r="B321" s="55"/>
      <c r="C321" s="50"/>
      <c r="D321" s="50" t="str">
        <f>IF(Tabell41013[[#This Row],[ID]]="","",INDEX(Tabell1[Kategori (REK/OBS
FRL/REH)],MATCH(Tabell41013[[#This Row],[ID]],Tabell1[ID],0)))</f>
        <v/>
      </c>
      <c r="E321" s="60"/>
      <c r="F321" s="88"/>
      <c r="G321" s="88"/>
      <c r="H321" s="63" t="str">
        <f>IF(Tabell41013[[#All],[ID]]=0,"",INDEX(Tabell1[Webcert_beskrivning],MATCH(Tabell41013[ID],Tabell1[ID],0)))</f>
        <v/>
      </c>
      <c r="I321" s="80" t="e">
        <f>INDEX(#REF!,MATCH(Tabell41013[ID],Tabell1[ID],0))</f>
        <v>#REF!</v>
      </c>
      <c r="J321" s="78" t="e">
        <f>INDEX(#REF!,MATCH(Tabell1[ID],Tabell41013[ID],0))</f>
        <v>#REF!</v>
      </c>
      <c r="K321" s="38" t="e">
        <f>INDEX(#REF!,MATCH(Tabell1[ID],Tabell41013[ID],0))</f>
        <v>#REF!</v>
      </c>
      <c r="L321" s="20" t="e">
        <f>IF(#REF!="","",INDEX(#REF!,MATCH(Tabell1[ID],Tabell41013[ID],0)))</f>
        <v>#REF!</v>
      </c>
      <c r="O321" s="26"/>
      <c r="P321" s="26"/>
      <c r="Q321" s="26"/>
      <c r="R321" s="26"/>
      <c r="S321" s="26"/>
      <c r="T321" s="26"/>
    </row>
    <row r="322" spans="1:20" ht="40.25" customHeight="1" x14ac:dyDescent="0.35">
      <c r="A322" s="53"/>
      <c r="B322" s="55"/>
      <c r="C322" s="50"/>
      <c r="D322" s="50" t="str">
        <f>IF(Tabell41013[[#This Row],[ID]]="","",INDEX(Tabell1[Kategori (REK/OBS
FRL/REH)],MATCH(Tabell41013[[#This Row],[ID]],Tabell1[ID],0)))</f>
        <v/>
      </c>
      <c r="E322" s="60"/>
      <c r="F322" s="88"/>
      <c r="G322" s="88"/>
      <c r="H322" s="63" t="str">
        <f>IF(Tabell41013[[#All],[ID]]=0,"",INDEX(Tabell1[Webcert_beskrivning],MATCH(Tabell41013[ID],Tabell1[ID],0)))</f>
        <v/>
      </c>
      <c r="I322" s="80" t="e">
        <f>INDEX(#REF!,MATCH(Tabell41013[ID],Tabell1[ID],0))</f>
        <v>#REF!</v>
      </c>
      <c r="J322" s="78" t="e">
        <f>INDEX(#REF!,MATCH(Tabell1[ID],Tabell41013[ID],0))</f>
        <v>#REF!</v>
      </c>
      <c r="K322" s="38" t="e">
        <f>INDEX(#REF!,MATCH(Tabell1[ID],Tabell41013[ID],0))</f>
        <v>#REF!</v>
      </c>
      <c r="L322" s="20" t="e">
        <f>IF(#REF!="","",INDEX(#REF!,MATCH(Tabell1[ID],Tabell41013[ID],0)))</f>
        <v>#REF!</v>
      </c>
      <c r="O322" s="26"/>
      <c r="P322" s="26"/>
      <c r="Q322" s="26"/>
      <c r="R322" s="26"/>
      <c r="S322" s="26"/>
      <c r="T322" s="26"/>
    </row>
    <row r="323" spans="1:20" ht="40.25" customHeight="1" x14ac:dyDescent="0.35">
      <c r="A323" s="53"/>
      <c r="B323" s="55"/>
      <c r="C323" s="50"/>
      <c r="D323" s="50" t="str">
        <f>IF(Tabell41013[[#This Row],[ID]]="","",INDEX(Tabell1[Kategori (REK/OBS
FRL/REH)],MATCH(Tabell41013[[#This Row],[ID]],Tabell1[ID],0)))</f>
        <v/>
      </c>
      <c r="E323" s="60"/>
      <c r="F323" s="88"/>
      <c r="G323" s="88"/>
      <c r="H323" s="63" t="str">
        <f>IF(Tabell41013[[#All],[ID]]=0,"",INDEX(Tabell1[Webcert_beskrivning],MATCH(Tabell41013[ID],Tabell1[ID],0)))</f>
        <v/>
      </c>
      <c r="I323" s="80" t="e">
        <f>INDEX(#REF!,MATCH(Tabell41013[ID],Tabell1[ID],0))</f>
        <v>#REF!</v>
      </c>
      <c r="J323" s="78" t="e">
        <f>INDEX(#REF!,MATCH(Tabell1[ID],Tabell41013[ID],0))</f>
        <v>#REF!</v>
      </c>
      <c r="K323" s="38" t="e">
        <f>INDEX(#REF!,MATCH(Tabell1[ID],Tabell41013[ID],0))</f>
        <v>#REF!</v>
      </c>
      <c r="L323" s="20" t="e">
        <f>IF(#REF!="","",INDEX(#REF!,MATCH(Tabell1[ID],Tabell41013[ID],0)))</f>
        <v>#REF!</v>
      </c>
      <c r="O323" s="26"/>
      <c r="P323" s="26"/>
      <c r="Q323" s="26"/>
      <c r="R323" s="26"/>
      <c r="S323" s="26"/>
      <c r="T323" s="26"/>
    </row>
    <row r="324" spans="1:20" ht="40.25" customHeight="1" x14ac:dyDescent="0.35">
      <c r="A324" s="53"/>
      <c r="B324" s="55"/>
      <c r="C324" s="50"/>
      <c r="D324" s="50" t="str">
        <f>IF(Tabell41013[[#This Row],[ID]]="","",INDEX(Tabell1[Kategori (REK/OBS
FRL/REH)],MATCH(Tabell41013[[#This Row],[ID]],Tabell1[ID],0)))</f>
        <v/>
      </c>
      <c r="E324" s="60"/>
      <c r="F324" s="88"/>
      <c r="G324" s="88"/>
      <c r="H324" s="63" t="str">
        <f>IF(Tabell41013[[#All],[ID]]=0,"",INDEX(Tabell1[Webcert_beskrivning],MATCH(Tabell41013[ID],Tabell1[ID],0)))</f>
        <v/>
      </c>
      <c r="I324" s="80" t="e">
        <f>INDEX(#REF!,MATCH(Tabell41013[ID],Tabell1[ID],0))</f>
        <v>#REF!</v>
      </c>
      <c r="J324" s="78" t="e">
        <f>INDEX(#REF!,MATCH(Tabell1[ID],Tabell41013[ID],0))</f>
        <v>#REF!</v>
      </c>
      <c r="K324" s="38" t="e">
        <f>INDEX(#REF!,MATCH(Tabell1[ID],Tabell41013[ID],0))</f>
        <v>#REF!</v>
      </c>
      <c r="L324" s="20" t="e">
        <f>IF(#REF!="","",INDEX(#REF!,MATCH(Tabell1[ID],Tabell41013[ID],0)))</f>
        <v>#REF!</v>
      </c>
      <c r="O324" s="26"/>
      <c r="P324" s="26"/>
      <c r="Q324" s="26"/>
      <c r="R324" s="26"/>
      <c r="S324" s="26"/>
      <c r="T324" s="26"/>
    </row>
    <row r="325" spans="1:20" ht="40.25" customHeight="1" x14ac:dyDescent="0.35">
      <c r="A325" s="53"/>
      <c r="B325" s="55"/>
      <c r="C325" s="50"/>
      <c r="D325" s="50" t="str">
        <f>IF(Tabell41013[[#This Row],[ID]]="","",INDEX(Tabell1[Kategori (REK/OBS
FRL/REH)],MATCH(Tabell41013[[#This Row],[ID]],Tabell1[ID],0)))</f>
        <v/>
      </c>
      <c r="E325" s="60"/>
      <c r="F325" s="88"/>
      <c r="G325" s="88"/>
      <c r="H325" s="63" t="str">
        <f>IF(Tabell41013[[#All],[ID]]=0,"",INDEX(Tabell1[Webcert_beskrivning],MATCH(Tabell41013[ID],Tabell1[ID],0)))</f>
        <v/>
      </c>
      <c r="I325" s="80" t="e">
        <f>INDEX(#REF!,MATCH(Tabell41013[ID],Tabell1[ID],0))</f>
        <v>#REF!</v>
      </c>
      <c r="J325" s="78" t="e">
        <f>INDEX(#REF!,MATCH(Tabell1[ID],Tabell41013[ID],0))</f>
        <v>#REF!</v>
      </c>
      <c r="K325" s="38" t="e">
        <f>INDEX(#REF!,MATCH(Tabell1[ID],Tabell41013[ID],0))</f>
        <v>#REF!</v>
      </c>
      <c r="L325" s="20" t="e">
        <f>IF(#REF!="","",INDEX(#REF!,MATCH(Tabell1[ID],Tabell41013[ID],0)))</f>
        <v>#REF!</v>
      </c>
      <c r="O325" s="26"/>
      <c r="P325" s="26"/>
      <c r="Q325" s="26"/>
      <c r="R325" s="26"/>
      <c r="S325" s="26"/>
      <c r="T325" s="26"/>
    </row>
    <row r="326" spans="1:20" ht="40.25" customHeight="1" x14ac:dyDescent="0.35">
      <c r="A326" s="53"/>
      <c r="B326" s="55"/>
      <c r="C326" s="50"/>
      <c r="D326" s="50" t="str">
        <f>IF(Tabell41013[[#This Row],[ID]]="","",INDEX(Tabell1[Kategori (REK/OBS
FRL/REH)],MATCH(Tabell41013[[#This Row],[ID]],Tabell1[ID],0)))</f>
        <v/>
      </c>
      <c r="E326" s="60"/>
      <c r="F326" s="88"/>
      <c r="G326" s="88"/>
      <c r="H326" s="63" t="str">
        <f>IF(Tabell41013[[#All],[ID]]=0,"",INDEX(Tabell1[Webcert_beskrivning],MATCH(Tabell41013[ID],Tabell1[ID],0)))</f>
        <v/>
      </c>
      <c r="I326" s="80" t="e">
        <f>INDEX(#REF!,MATCH(Tabell41013[ID],Tabell1[ID],0))</f>
        <v>#REF!</v>
      </c>
      <c r="J326" s="78" t="e">
        <f>INDEX(#REF!,MATCH(Tabell1[ID],Tabell41013[ID],0))</f>
        <v>#REF!</v>
      </c>
      <c r="K326" s="38" t="e">
        <f>INDEX(#REF!,MATCH(Tabell1[ID],Tabell41013[ID],0))</f>
        <v>#REF!</v>
      </c>
      <c r="L326" s="20" t="e">
        <f>IF(#REF!="","",INDEX(#REF!,MATCH(Tabell1[ID],Tabell41013[ID],0)))</f>
        <v>#REF!</v>
      </c>
      <c r="O326" s="26"/>
      <c r="P326" s="26"/>
      <c r="Q326" s="26"/>
      <c r="R326" s="26"/>
      <c r="S326" s="26"/>
      <c r="T326" s="26"/>
    </row>
    <row r="327" spans="1:20" ht="40.25" customHeight="1" x14ac:dyDescent="0.35">
      <c r="A327" s="53"/>
      <c r="B327" s="55"/>
      <c r="C327" s="50"/>
      <c r="D327" s="50" t="str">
        <f>IF(Tabell41013[[#This Row],[ID]]="","",INDEX(Tabell1[Kategori (REK/OBS
FRL/REH)],MATCH(Tabell41013[[#This Row],[ID]],Tabell1[ID],0)))</f>
        <v/>
      </c>
      <c r="E327" s="60"/>
      <c r="F327" s="88"/>
      <c r="G327" s="88"/>
      <c r="H327" s="63" t="str">
        <f>IF(Tabell41013[[#All],[ID]]=0,"",INDEX(Tabell1[Webcert_beskrivning],MATCH(Tabell41013[ID],Tabell1[ID],0)))</f>
        <v/>
      </c>
      <c r="I327" s="80" t="e">
        <f>INDEX(#REF!,MATCH(Tabell41013[ID],Tabell1[ID],0))</f>
        <v>#REF!</v>
      </c>
      <c r="J327" s="78" t="e">
        <f>INDEX(#REF!,MATCH(Tabell1[ID],Tabell41013[ID],0))</f>
        <v>#REF!</v>
      </c>
      <c r="K327" s="38" t="e">
        <f>INDEX(#REF!,MATCH(Tabell1[ID],Tabell41013[ID],0))</f>
        <v>#REF!</v>
      </c>
      <c r="L327" s="20" t="e">
        <f>IF(#REF!="","",INDEX(#REF!,MATCH(Tabell1[ID],Tabell41013[ID],0)))</f>
        <v>#REF!</v>
      </c>
      <c r="O327" s="26"/>
      <c r="P327" s="26"/>
      <c r="Q327" s="26"/>
      <c r="R327" s="26"/>
      <c r="S327" s="26"/>
      <c r="T327" s="26"/>
    </row>
    <row r="328" spans="1:20" ht="40.25" customHeight="1" x14ac:dyDescent="0.35">
      <c r="A328" s="53"/>
      <c r="B328" s="55"/>
      <c r="C328" s="50"/>
      <c r="D328" s="50" t="str">
        <f>IF(Tabell41013[[#This Row],[ID]]="","",INDEX(Tabell1[Kategori (REK/OBS
FRL/REH)],MATCH(Tabell41013[[#This Row],[ID]],Tabell1[ID],0)))</f>
        <v/>
      </c>
      <c r="E328" s="60"/>
      <c r="F328" s="88"/>
      <c r="G328" s="88"/>
      <c r="H328" s="63" t="str">
        <f>IF(Tabell41013[[#All],[ID]]=0,"",INDEX(Tabell1[Webcert_beskrivning],MATCH(Tabell41013[ID],Tabell1[ID],0)))</f>
        <v/>
      </c>
      <c r="I328" s="80" t="e">
        <f>INDEX(#REF!,MATCH(Tabell41013[ID],Tabell1[ID],0))</f>
        <v>#REF!</v>
      </c>
      <c r="J328" s="78" t="e">
        <f>INDEX(#REF!,MATCH(Tabell1[ID],Tabell41013[ID],0))</f>
        <v>#REF!</v>
      </c>
      <c r="K328" s="38" t="e">
        <f>INDEX(#REF!,MATCH(Tabell1[ID],Tabell41013[ID],0))</f>
        <v>#REF!</v>
      </c>
      <c r="L328" s="20" t="e">
        <f>IF(#REF!="","",INDEX(#REF!,MATCH(Tabell1[ID],Tabell41013[ID],0)))</f>
        <v>#REF!</v>
      </c>
      <c r="O328" s="26"/>
      <c r="P328" s="26"/>
      <c r="Q328" s="26"/>
      <c r="R328" s="26"/>
      <c r="S328" s="26"/>
      <c r="T328" s="26"/>
    </row>
    <row r="329" spans="1:20" ht="40.25" customHeight="1" x14ac:dyDescent="0.35">
      <c r="A329" s="53"/>
      <c r="B329" s="55"/>
      <c r="C329" s="50"/>
      <c r="D329" s="50" t="str">
        <f>IF(Tabell41013[[#This Row],[ID]]="","",INDEX(Tabell1[Kategori (REK/OBS
FRL/REH)],MATCH(Tabell41013[[#This Row],[ID]],Tabell1[ID],0)))</f>
        <v/>
      </c>
      <c r="E329" s="60"/>
      <c r="F329" s="88"/>
      <c r="G329" s="88"/>
      <c r="H329" s="63" t="str">
        <f>IF(Tabell41013[[#All],[ID]]=0,"",INDEX(Tabell1[Webcert_beskrivning],MATCH(Tabell41013[ID],Tabell1[ID],0)))</f>
        <v/>
      </c>
      <c r="I329" s="80" t="e">
        <f>INDEX(#REF!,MATCH(Tabell41013[ID],Tabell1[ID],0))</f>
        <v>#REF!</v>
      </c>
      <c r="J329" s="78" t="e">
        <f>INDEX(#REF!,MATCH(Tabell1[ID],Tabell41013[ID],0))</f>
        <v>#REF!</v>
      </c>
      <c r="K329" s="38" t="e">
        <f>INDEX(#REF!,MATCH(Tabell1[ID],Tabell41013[ID],0))</f>
        <v>#REF!</v>
      </c>
      <c r="L329" s="20" t="e">
        <f>IF(#REF!="","",INDEX(#REF!,MATCH(Tabell1[ID],Tabell41013[ID],0)))</f>
        <v>#REF!</v>
      </c>
      <c r="O329" s="26"/>
      <c r="P329" s="26"/>
      <c r="Q329" s="26"/>
      <c r="R329" s="26"/>
      <c r="S329" s="26"/>
      <c r="T329" s="26"/>
    </row>
    <row r="330" spans="1:20" ht="40.25" customHeight="1" x14ac:dyDescent="0.35">
      <c r="A330" s="53"/>
      <c r="B330" s="55"/>
      <c r="C330" s="50"/>
      <c r="D330" s="50" t="str">
        <f>IF(Tabell41013[[#This Row],[ID]]="","",INDEX(Tabell1[Kategori (REK/OBS
FRL/REH)],MATCH(Tabell41013[[#This Row],[ID]],Tabell1[ID],0)))</f>
        <v/>
      </c>
      <c r="E330" s="60"/>
      <c r="F330" s="88"/>
      <c r="G330" s="88"/>
      <c r="H330" s="63" t="str">
        <f>IF(Tabell41013[[#All],[ID]]=0,"",INDEX(Tabell1[Webcert_beskrivning],MATCH(Tabell41013[ID],Tabell1[ID],0)))</f>
        <v/>
      </c>
      <c r="I330" s="80" t="e">
        <f>INDEX(#REF!,MATCH(Tabell41013[ID],Tabell1[ID],0))</f>
        <v>#REF!</v>
      </c>
      <c r="J330" s="78" t="e">
        <f>INDEX(#REF!,MATCH(Tabell1[ID],Tabell41013[ID],0))</f>
        <v>#REF!</v>
      </c>
      <c r="K330" s="38" t="e">
        <f>INDEX(#REF!,MATCH(Tabell1[ID],Tabell41013[ID],0))</f>
        <v>#REF!</v>
      </c>
      <c r="L330" s="20" t="e">
        <f>IF(#REF!="","",INDEX(#REF!,MATCH(Tabell1[ID],Tabell41013[ID],0)))</f>
        <v>#REF!</v>
      </c>
      <c r="O330" s="26"/>
      <c r="P330" s="26"/>
      <c r="Q330" s="26"/>
      <c r="R330" s="26"/>
      <c r="S330" s="26"/>
      <c r="T330" s="26"/>
    </row>
    <row r="331" spans="1:20" ht="40.25" customHeight="1" x14ac:dyDescent="0.35">
      <c r="A331" s="53"/>
      <c r="B331" s="55"/>
      <c r="C331" s="50"/>
      <c r="D331" s="50" t="str">
        <f>IF(Tabell41013[[#This Row],[ID]]="","",INDEX(Tabell1[Kategori (REK/OBS
FRL/REH)],MATCH(Tabell41013[[#This Row],[ID]],Tabell1[ID],0)))</f>
        <v/>
      </c>
      <c r="E331" s="60"/>
      <c r="F331" s="88"/>
      <c r="G331" s="88"/>
      <c r="H331" s="63" t="str">
        <f>IF(Tabell41013[[#All],[ID]]=0,"",INDEX(Tabell1[Webcert_beskrivning],MATCH(Tabell41013[ID],Tabell1[ID],0)))</f>
        <v/>
      </c>
      <c r="I331" s="80" t="e">
        <f>INDEX(#REF!,MATCH(Tabell41013[ID],Tabell1[ID],0))</f>
        <v>#REF!</v>
      </c>
      <c r="J331" s="78" t="e">
        <f>INDEX(#REF!,MATCH(Tabell1[ID],Tabell41013[ID],0))</f>
        <v>#REF!</v>
      </c>
      <c r="K331" s="38" t="e">
        <f>INDEX(#REF!,MATCH(Tabell1[ID],Tabell41013[ID],0))</f>
        <v>#REF!</v>
      </c>
      <c r="L331" s="20" t="e">
        <f>IF(#REF!="","",INDEX(#REF!,MATCH(Tabell1[ID],Tabell41013[ID],0)))</f>
        <v>#REF!</v>
      </c>
      <c r="O331" s="26"/>
      <c r="P331" s="26"/>
      <c r="Q331" s="26"/>
      <c r="R331" s="26"/>
      <c r="S331" s="26"/>
      <c r="T331" s="26"/>
    </row>
    <row r="332" spans="1:20" ht="40.25" customHeight="1" x14ac:dyDescent="0.35">
      <c r="A332" s="53"/>
      <c r="B332" s="55"/>
      <c r="C332" s="50"/>
      <c r="D332" s="50" t="str">
        <f>IF(Tabell41013[[#This Row],[ID]]="","",INDEX(Tabell1[Kategori (REK/OBS
FRL/REH)],MATCH(Tabell41013[[#This Row],[ID]],Tabell1[ID],0)))</f>
        <v/>
      </c>
      <c r="E332" s="60"/>
      <c r="F332" s="88"/>
      <c r="G332" s="88"/>
      <c r="H332" s="63" t="str">
        <f>IF(Tabell41013[[#All],[ID]]=0,"",INDEX(Tabell1[Webcert_beskrivning],MATCH(Tabell41013[ID],Tabell1[ID],0)))</f>
        <v/>
      </c>
      <c r="I332" s="80" t="e">
        <f>INDEX(#REF!,MATCH(Tabell41013[ID],Tabell1[ID],0))</f>
        <v>#REF!</v>
      </c>
      <c r="J332" s="78" t="e">
        <f>INDEX(#REF!,MATCH(Tabell1[ID],Tabell41013[ID],0))</f>
        <v>#REF!</v>
      </c>
      <c r="K332" s="38" t="e">
        <f>INDEX(#REF!,MATCH(Tabell1[ID],Tabell41013[ID],0))</f>
        <v>#REF!</v>
      </c>
      <c r="L332" s="20" t="e">
        <f>IF(#REF!="","",INDEX(#REF!,MATCH(Tabell1[ID],Tabell41013[ID],0)))</f>
        <v>#REF!</v>
      </c>
      <c r="O332" s="26"/>
      <c r="P332" s="26"/>
      <c r="Q332" s="26"/>
      <c r="R332" s="26"/>
      <c r="S332" s="26"/>
      <c r="T332" s="26"/>
    </row>
    <row r="333" spans="1:20" ht="40.25" customHeight="1" x14ac:dyDescent="0.35">
      <c r="A333" s="53"/>
      <c r="B333" s="55"/>
      <c r="C333" s="50"/>
      <c r="D333" s="50" t="str">
        <f>IF(Tabell41013[[#This Row],[ID]]="","",INDEX(Tabell1[Kategori (REK/OBS
FRL/REH)],MATCH(Tabell41013[[#This Row],[ID]],Tabell1[ID],0)))</f>
        <v/>
      </c>
      <c r="E333" s="60"/>
      <c r="F333" s="88"/>
      <c r="G333" s="88"/>
      <c r="H333" s="63" t="str">
        <f>IF(Tabell41013[[#All],[ID]]=0,"",INDEX(Tabell1[Webcert_beskrivning],MATCH(Tabell41013[ID],Tabell1[ID],0)))</f>
        <v/>
      </c>
      <c r="I333" s="80" t="e">
        <f>INDEX(#REF!,MATCH(Tabell41013[ID],Tabell1[ID],0))</f>
        <v>#REF!</v>
      </c>
      <c r="J333" s="78" t="e">
        <f>INDEX(#REF!,MATCH(Tabell1[ID],Tabell41013[ID],0))</f>
        <v>#REF!</v>
      </c>
      <c r="K333" s="38" t="e">
        <f>INDEX(#REF!,MATCH(Tabell1[ID],Tabell41013[ID],0))</f>
        <v>#REF!</v>
      </c>
      <c r="L333" s="20" t="e">
        <f>IF(#REF!="","",INDEX(#REF!,MATCH(Tabell1[ID],Tabell41013[ID],0)))</f>
        <v>#REF!</v>
      </c>
      <c r="O333" s="26"/>
      <c r="P333" s="26"/>
      <c r="Q333" s="26"/>
      <c r="R333" s="26"/>
      <c r="S333" s="26"/>
      <c r="T333" s="26"/>
    </row>
    <row r="334" spans="1:20" ht="40.25" customHeight="1" x14ac:dyDescent="0.35">
      <c r="A334" s="53"/>
      <c r="B334" s="55"/>
      <c r="C334" s="50"/>
      <c r="D334" s="50" t="str">
        <f>IF(Tabell41013[[#This Row],[ID]]="","",INDEX(Tabell1[Kategori (REK/OBS
FRL/REH)],MATCH(Tabell41013[[#This Row],[ID]],Tabell1[ID],0)))</f>
        <v/>
      </c>
      <c r="E334" s="60"/>
      <c r="F334" s="88"/>
      <c r="G334" s="88"/>
      <c r="H334" s="63" t="str">
        <f>IF(Tabell41013[[#All],[ID]]=0,"",INDEX(Tabell1[Webcert_beskrivning],MATCH(Tabell41013[ID],Tabell1[ID],0)))</f>
        <v/>
      </c>
      <c r="I334" s="80" t="e">
        <f>INDEX(#REF!,MATCH(Tabell41013[ID],Tabell1[ID],0))</f>
        <v>#REF!</v>
      </c>
      <c r="J334" s="78" t="e">
        <f>INDEX(#REF!,MATCH(Tabell1[ID],Tabell41013[ID],0))</f>
        <v>#REF!</v>
      </c>
      <c r="K334" s="38" t="e">
        <f>INDEX(#REF!,MATCH(Tabell1[ID],Tabell41013[ID],0))</f>
        <v>#REF!</v>
      </c>
      <c r="L334" s="20" t="e">
        <f>IF(#REF!="","",INDEX(#REF!,MATCH(Tabell1[ID],Tabell41013[ID],0)))</f>
        <v>#REF!</v>
      </c>
      <c r="O334" s="26"/>
      <c r="P334" s="26"/>
      <c r="Q334" s="26"/>
      <c r="R334" s="26"/>
      <c r="S334" s="26"/>
      <c r="T334" s="26"/>
    </row>
    <row r="335" spans="1:20" ht="40.25" customHeight="1" x14ac:dyDescent="0.35">
      <c r="A335" s="53"/>
      <c r="B335" s="55"/>
      <c r="C335" s="50"/>
      <c r="D335" s="50" t="str">
        <f>IF(Tabell41013[[#This Row],[ID]]="","",INDEX(Tabell1[Kategori (REK/OBS
FRL/REH)],MATCH(Tabell41013[[#This Row],[ID]],Tabell1[ID],0)))</f>
        <v/>
      </c>
      <c r="E335" s="60"/>
      <c r="F335" s="88"/>
      <c r="G335" s="88"/>
      <c r="H335" s="63" t="str">
        <f>IF(Tabell41013[[#All],[ID]]=0,"",INDEX(Tabell1[Webcert_beskrivning],MATCH(Tabell41013[ID],Tabell1[ID],0)))</f>
        <v/>
      </c>
      <c r="I335" s="80" t="e">
        <f>INDEX(#REF!,MATCH(Tabell41013[ID],Tabell1[ID],0))</f>
        <v>#REF!</v>
      </c>
      <c r="J335" s="78" t="e">
        <f>INDEX(#REF!,MATCH(Tabell1[ID],Tabell41013[ID],0))</f>
        <v>#REF!</v>
      </c>
      <c r="K335" s="38" t="e">
        <f>INDEX(#REF!,MATCH(Tabell1[ID],Tabell41013[ID],0))</f>
        <v>#REF!</v>
      </c>
      <c r="L335" s="20" t="e">
        <f>IF(#REF!="","",INDEX(#REF!,MATCH(Tabell1[ID],Tabell41013[ID],0)))</f>
        <v>#REF!</v>
      </c>
      <c r="O335" s="26"/>
      <c r="P335" s="26"/>
      <c r="Q335" s="26"/>
      <c r="R335" s="26"/>
      <c r="S335" s="26"/>
      <c r="T335" s="26"/>
    </row>
    <row r="336" spans="1:20" ht="40.25" customHeight="1" x14ac:dyDescent="0.35">
      <c r="A336" s="53"/>
      <c r="B336" s="55"/>
      <c r="C336" s="50"/>
      <c r="D336" s="50" t="str">
        <f>IF(Tabell41013[[#This Row],[ID]]="","",INDEX(Tabell1[Kategori (REK/OBS
FRL/REH)],MATCH(Tabell41013[[#This Row],[ID]],Tabell1[ID],0)))</f>
        <v/>
      </c>
      <c r="E336" s="60"/>
      <c r="F336" s="88"/>
      <c r="G336" s="88"/>
      <c r="H336" s="63" t="str">
        <f>IF(Tabell41013[[#All],[ID]]=0,"",INDEX(Tabell1[Webcert_beskrivning],MATCH(Tabell41013[ID],Tabell1[ID],0)))</f>
        <v/>
      </c>
      <c r="I336" s="80" t="e">
        <f>INDEX(#REF!,MATCH(Tabell41013[ID],Tabell1[ID],0))</f>
        <v>#REF!</v>
      </c>
      <c r="J336" s="78" t="e">
        <f>INDEX(#REF!,MATCH(Tabell1[ID],Tabell41013[ID],0))</f>
        <v>#REF!</v>
      </c>
      <c r="K336" s="38" t="e">
        <f>INDEX(#REF!,MATCH(Tabell1[ID],Tabell41013[ID],0))</f>
        <v>#REF!</v>
      </c>
      <c r="L336" s="20" t="e">
        <f>IF(#REF!="","",INDEX(#REF!,MATCH(Tabell1[ID],Tabell41013[ID],0)))</f>
        <v>#REF!</v>
      </c>
      <c r="O336" s="26"/>
      <c r="P336" s="26"/>
      <c r="Q336" s="26"/>
      <c r="R336" s="26"/>
      <c r="S336" s="26"/>
      <c r="T336" s="26"/>
    </row>
    <row r="337" spans="1:20" ht="40.25" customHeight="1" x14ac:dyDescent="0.35">
      <c r="A337" s="53"/>
      <c r="B337" s="55"/>
      <c r="C337" s="50"/>
      <c r="D337" s="50" t="str">
        <f>IF(Tabell41013[[#This Row],[ID]]="","",INDEX(Tabell1[Kategori (REK/OBS
FRL/REH)],MATCH(Tabell41013[[#This Row],[ID]],Tabell1[ID],0)))</f>
        <v/>
      </c>
      <c r="E337" s="60"/>
      <c r="F337" s="88"/>
      <c r="G337" s="88"/>
      <c r="H337" s="63" t="str">
        <f>IF(Tabell41013[[#All],[ID]]=0,"",INDEX(Tabell1[Webcert_beskrivning],MATCH(Tabell41013[ID],Tabell1[ID],0)))</f>
        <v/>
      </c>
      <c r="I337" s="80" t="e">
        <f>INDEX(#REF!,MATCH(Tabell41013[ID],Tabell1[ID],0))</f>
        <v>#REF!</v>
      </c>
      <c r="J337" s="78" t="e">
        <f>INDEX(#REF!,MATCH(Tabell1[ID],Tabell41013[ID],0))</f>
        <v>#REF!</v>
      </c>
      <c r="K337" s="38" t="e">
        <f>INDEX(#REF!,MATCH(Tabell1[ID],Tabell41013[ID],0))</f>
        <v>#REF!</v>
      </c>
      <c r="L337" s="20" t="e">
        <f>IF(#REF!="","",INDEX(#REF!,MATCH(Tabell1[ID],Tabell41013[ID],0)))</f>
        <v>#REF!</v>
      </c>
      <c r="O337" s="26"/>
      <c r="P337" s="26"/>
      <c r="Q337" s="26"/>
      <c r="R337" s="26"/>
      <c r="S337" s="26"/>
      <c r="T337" s="26"/>
    </row>
    <row r="338" spans="1:20" ht="40.25" customHeight="1" x14ac:dyDescent="0.35">
      <c r="A338" s="53"/>
      <c r="B338" s="55"/>
      <c r="C338" s="50"/>
      <c r="D338" s="50" t="str">
        <f>IF(Tabell41013[[#This Row],[ID]]="","",INDEX(Tabell1[Kategori (REK/OBS
FRL/REH)],MATCH(Tabell41013[[#This Row],[ID]],Tabell1[ID],0)))</f>
        <v/>
      </c>
      <c r="E338" s="60"/>
      <c r="F338" s="88"/>
      <c r="G338" s="88"/>
      <c r="H338" s="63" t="str">
        <f>IF(Tabell41013[[#All],[ID]]=0,"",INDEX(Tabell1[Webcert_beskrivning],MATCH(Tabell41013[ID],Tabell1[ID],0)))</f>
        <v/>
      </c>
      <c r="I338" s="80" t="e">
        <f>INDEX(#REF!,MATCH(Tabell41013[ID],Tabell1[ID],0))</f>
        <v>#REF!</v>
      </c>
      <c r="J338" s="78" t="e">
        <f>INDEX(#REF!,MATCH(Tabell1[ID],Tabell41013[ID],0))</f>
        <v>#REF!</v>
      </c>
      <c r="K338" s="38" t="e">
        <f>INDEX(#REF!,MATCH(Tabell1[ID],Tabell41013[ID],0))</f>
        <v>#REF!</v>
      </c>
      <c r="L338" s="20" t="e">
        <f>IF(#REF!="","",INDEX(#REF!,MATCH(Tabell1[ID],Tabell41013[ID],0)))</f>
        <v>#REF!</v>
      </c>
      <c r="O338" s="26"/>
      <c r="P338" s="26"/>
      <c r="Q338" s="26"/>
      <c r="R338" s="26"/>
      <c r="S338" s="26"/>
      <c r="T338" s="26"/>
    </row>
    <row r="339" spans="1:20" ht="40.25" customHeight="1" x14ac:dyDescent="0.35">
      <c r="A339" s="53"/>
      <c r="B339" s="55"/>
      <c r="C339" s="50"/>
      <c r="D339" s="50" t="str">
        <f>IF(Tabell41013[[#This Row],[ID]]="","",INDEX(Tabell1[Kategori (REK/OBS
FRL/REH)],MATCH(Tabell41013[[#This Row],[ID]],Tabell1[ID],0)))</f>
        <v/>
      </c>
      <c r="E339" s="60"/>
      <c r="F339" s="88"/>
      <c r="G339" s="88"/>
      <c r="H339" s="63" t="str">
        <f>IF(Tabell41013[[#All],[ID]]=0,"",INDEX(Tabell1[Webcert_beskrivning],MATCH(Tabell41013[ID],Tabell1[ID],0)))</f>
        <v/>
      </c>
      <c r="I339" s="80" t="e">
        <f>INDEX(#REF!,MATCH(Tabell41013[ID],Tabell1[ID],0))</f>
        <v>#REF!</v>
      </c>
      <c r="J339" s="78" t="e">
        <f>INDEX(#REF!,MATCH(Tabell1[ID],Tabell41013[ID],0))</f>
        <v>#REF!</v>
      </c>
      <c r="K339" s="38" t="e">
        <f>INDEX(#REF!,MATCH(Tabell1[ID],Tabell41013[ID],0))</f>
        <v>#REF!</v>
      </c>
      <c r="L339" s="20" t="e">
        <f>IF(#REF!="","",INDEX(#REF!,MATCH(Tabell1[ID],Tabell41013[ID],0)))</f>
        <v>#REF!</v>
      </c>
      <c r="O339" s="26"/>
      <c r="P339" s="26"/>
      <c r="Q339" s="26"/>
      <c r="R339" s="26"/>
      <c r="S339" s="26"/>
      <c r="T339" s="26"/>
    </row>
    <row r="340" spans="1:20" ht="40.25" customHeight="1" x14ac:dyDescent="0.35">
      <c r="A340" s="53"/>
      <c r="B340" s="55"/>
      <c r="C340" s="50"/>
      <c r="D340" s="50" t="str">
        <f>IF(Tabell41013[[#This Row],[ID]]="","",INDEX(Tabell1[Kategori (REK/OBS
FRL/REH)],MATCH(Tabell41013[[#This Row],[ID]],Tabell1[ID],0)))</f>
        <v/>
      </c>
      <c r="E340" s="60"/>
      <c r="F340" s="88"/>
      <c r="G340" s="88"/>
      <c r="H340" s="63" t="str">
        <f>IF(Tabell41013[[#All],[ID]]=0,"",INDEX(Tabell1[Webcert_beskrivning],MATCH(Tabell41013[ID],Tabell1[ID],0)))</f>
        <v/>
      </c>
      <c r="I340" s="80" t="e">
        <f>INDEX(#REF!,MATCH(Tabell41013[ID],Tabell1[ID],0))</f>
        <v>#REF!</v>
      </c>
      <c r="J340" s="78" t="e">
        <f>INDEX(#REF!,MATCH(Tabell1[ID],Tabell41013[ID],0))</f>
        <v>#REF!</v>
      </c>
      <c r="K340" s="38" t="e">
        <f>INDEX(#REF!,MATCH(Tabell1[ID],Tabell41013[ID],0))</f>
        <v>#REF!</v>
      </c>
      <c r="L340" s="20" t="e">
        <f>IF(#REF!="","",INDEX(#REF!,MATCH(Tabell1[ID],Tabell41013[ID],0)))</f>
        <v>#REF!</v>
      </c>
      <c r="O340" s="26"/>
      <c r="P340" s="26"/>
      <c r="Q340" s="26"/>
      <c r="R340" s="26"/>
      <c r="S340" s="26"/>
      <c r="T340" s="26"/>
    </row>
    <row r="341" spans="1:20" ht="40.25" customHeight="1" x14ac:dyDescent="0.35">
      <c r="A341" s="53"/>
      <c r="B341" s="55"/>
      <c r="C341" s="50"/>
      <c r="D341" s="50" t="str">
        <f>IF(Tabell41013[[#This Row],[ID]]="","",INDEX(Tabell1[Kategori (REK/OBS
FRL/REH)],MATCH(Tabell41013[[#This Row],[ID]],Tabell1[ID],0)))</f>
        <v/>
      </c>
      <c r="E341" s="60"/>
      <c r="F341" s="88"/>
      <c r="G341" s="88"/>
      <c r="H341" s="63" t="str">
        <f>IF(Tabell41013[[#All],[ID]]=0,"",INDEX(Tabell1[Webcert_beskrivning],MATCH(Tabell41013[ID],Tabell1[ID],0)))</f>
        <v/>
      </c>
      <c r="I341" s="80" t="e">
        <f>INDEX(#REF!,MATCH(Tabell41013[ID],Tabell1[ID],0))</f>
        <v>#REF!</v>
      </c>
      <c r="J341" s="78" t="e">
        <f>INDEX(#REF!,MATCH(Tabell1[ID],Tabell41013[ID],0))</f>
        <v>#REF!</v>
      </c>
      <c r="K341" s="38" t="e">
        <f>INDEX(#REF!,MATCH(Tabell1[ID],Tabell41013[ID],0))</f>
        <v>#REF!</v>
      </c>
      <c r="L341" s="20" t="e">
        <f>IF(#REF!="","",INDEX(#REF!,MATCH(Tabell1[ID],Tabell41013[ID],0)))</f>
        <v>#REF!</v>
      </c>
      <c r="O341" s="26"/>
      <c r="P341" s="26"/>
      <c r="Q341" s="26"/>
      <c r="R341" s="26"/>
      <c r="S341" s="26"/>
      <c r="T341" s="26"/>
    </row>
    <row r="342" spans="1:20" ht="40.25" customHeight="1" x14ac:dyDescent="0.35">
      <c r="A342" s="53"/>
      <c r="B342" s="55"/>
      <c r="C342" s="50"/>
      <c r="D342" s="50" t="str">
        <f>IF(Tabell41013[[#This Row],[ID]]="","",INDEX(Tabell1[Kategori (REK/OBS
FRL/REH)],MATCH(Tabell41013[[#This Row],[ID]],Tabell1[ID],0)))</f>
        <v/>
      </c>
      <c r="E342" s="60"/>
      <c r="F342" s="88"/>
      <c r="G342" s="88"/>
      <c r="H342" s="63" t="str">
        <f>IF(Tabell41013[[#All],[ID]]=0,"",INDEX(Tabell1[Webcert_beskrivning],MATCH(Tabell41013[ID],Tabell1[ID],0)))</f>
        <v/>
      </c>
      <c r="I342" s="80" t="e">
        <f>INDEX(#REF!,MATCH(Tabell41013[ID],Tabell1[ID],0))</f>
        <v>#REF!</v>
      </c>
      <c r="J342" s="78" t="e">
        <f>INDEX(#REF!,MATCH(Tabell1[ID],Tabell41013[ID],0))</f>
        <v>#REF!</v>
      </c>
      <c r="K342" s="38" t="e">
        <f>INDEX(#REF!,MATCH(Tabell1[ID],Tabell41013[ID],0))</f>
        <v>#REF!</v>
      </c>
      <c r="L342" s="20" t="e">
        <f>IF(#REF!="","",INDEX(#REF!,MATCH(Tabell1[ID],Tabell41013[ID],0)))</f>
        <v>#REF!</v>
      </c>
      <c r="O342" s="26"/>
      <c r="P342" s="26"/>
      <c r="Q342" s="26"/>
      <c r="R342" s="26"/>
      <c r="S342" s="26"/>
      <c r="T342" s="26"/>
    </row>
    <row r="343" spans="1:20" ht="40.25" customHeight="1" x14ac:dyDescent="0.35">
      <c r="A343" s="53"/>
      <c r="B343" s="55"/>
      <c r="C343" s="50"/>
      <c r="D343" s="50" t="str">
        <f>IF(Tabell41013[[#This Row],[ID]]="","",INDEX(Tabell1[Kategori (REK/OBS
FRL/REH)],MATCH(Tabell41013[[#This Row],[ID]],Tabell1[ID],0)))</f>
        <v/>
      </c>
      <c r="E343" s="60"/>
      <c r="F343" s="88"/>
      <c r="G343" s="88"/>
      <c r="H343" s="63" t="str">
        <f>IF(Tabell41013[[#All],[ID]]=0,"",INDEX(Tabell1[Webcert_beskrivning],MATCH(Tabell41013[ID],Tabell1[ID],0)))</f>
        <v/>
      </c>
      <c r="I343" s="80" t="e">
        <f>INDEX(#REF!,MATCH(Tabell41013[ID],Tabell1[ID],0))</f>
        <v>#REF!</v>
      </c>
      <c r="J343" s="78" t="e">
        <f>INDEX(#REF!,MATCH(Tabell1[ID],Tabell41013[ID],0))</f>
        <v>#REF!</v>
      </c>
      <c r="K343" s="38" t="e">
        <f>INDEX(#REF!,MATCH(Tabell1[ID],Tabell41013[ID],0))</f>
        <v>#REF!</v>
      </c>
      <c r="L343" s="20" t="e">
        <f>IF(#REF!="","",INDEX(#REF!,MATCH(Tabell1[ID],Tabell41013[ID],0)))</f>
        <v>#REF!</v>
      </c>
      <c r="O343" s="26"/>
      <c r="P343" s="26"/>
      <c r="Q343" s="26"/>
      <c r="R343" s="26"/>
      <c r="S343" s="26"/>
      <c r="T343" s="26"/>
    </row>
    <row r="344" spans="1:20" ht="40.25" customHeight="1" x14ac:dyDescent="0.35">
      <c r="A344" s="53"/>
      <c r="B344" s="55"/>
      <c r="C344" s="50"/>
      <c r="D344" s="50" t="str">
        <f>IF(Tabell41013[[#This Row],[ID]]="","",INDEX(Tabell1[Kategori (REK/OBS
FRL/REH)],MATCH(Tabell41013[[#This Row],[ID]],Tabell1[ID],0)))</f>
        <v/>
      </c>
      <c r="E344" s="60"/>
      <c r="F344" s="88"/>
      <c r="G344" s="88"/>
      <c r="H344" s="63" t="str">
        <f>IF(Tabell41013[[#All],[ID]]=0,"",INDEX(Tabell1[Webcert_beskrivning],MATCH(Tabell41013[ID],Tabell1[ID],0)))</f>
        <v/>
      </c>
      <c r="I344" s="80" t="e">
        <f>INDEX(#REF!,MATCH(Tabell41013[ID],Tabell1[ID],0))</f>
        <v>#REF!</v>
      </c>
      <c r="J344" s="78" t="e">
        <f>INDEX(#REF!,MATCH(Tabell1[ID],Tabell41013[ID],0))</f>
        <v>#REF!</v>
      </c>
      <c r="K344" s="38" t="e">
        <f>INDEX(#REF!,MATCH(Tabell1[ID],Tabell41013[ID],0))</f>
        <v>#REF!</v>
      </c>
      <c r="L344" s="20" t="e">
        <f>IF(#REF!="","",INDEX(#REF!,MATCH(Tabell1[ID],Tabell41013[ID],0)))</f>
        <v>#REF!</v>
      </c>
      <c r="O344" s="26"/>
      <c r="P344" s="26"/>
      <c r="Q344" s="26"/>
      <c r="R344" s="26"/>
      <c r="S344" s="26"/>
      <c r="T344" s="26"/>
    </row>
    <row r="345" spans="1:20" ht="40.25" customHeight="1" x14ac:dyDescent="0.35">
      <c r="A345" s="53"/>
      <c r="B345" s="55"/>
      <c r="C345" s="50"/>
      <c r="D345" s="50" t="str">
        <f>IF(Tabell41013[[#This Row],[ID]]="","",INDEX(Tabell1[Kategori (REK/OBS
FRL/REH)],MATCH(Tabell41013[[#This Row],[ID]],Tabell1[ID],0)))</f>
        <v/>
      </c>
      <c r="E345" s="60"/>
      <c r="F345" s="88"/>
      <c r="G345" s="88"/>
      <c r="H345" s="63" t="str">
        <f>IF(Tabell41013[[#All],[ID]]=0,"",INDEX(Tabell1[Webcert_beskrivning],MATCH(Tabell41013[ID],Tabell1[ID],0)))</f>
        <v/>
      </c>
      <c r="I345" s="80" t="e">
        <f>INDEX(#REF!,MATCH(Tabell41013[ID],Tabell1[ID],0))</f>
        <v>#REF!</v>
      </c>
      <c r="J345" s="78" t="e">
        <f>INDEX(#REF!,MATCH(Tabell1[ID],Tabell41013[ID],0))</f>
        <v>#REF!</v>
      </c>
      <c r="K345" s="38" t="e">
        <f>INDEX(#REF!,MATCH(Tabell1[ID],Tabell41013[ID],0))</f>
        <v>#REF!</v>
      </c>
      <c r="L345" s="20" t="e">
        <f>IF(#REF!="","",INDEX(#REF!,MATCH(Tabell1[ID],Tabell41013[ID],0)))</f>
        <v>#REF!</v>
      </c>
      <c r="O345" s="26"/>
      <c r="P345" s="26"/>
      <c r="Q345" s="26"/>
      <c r="R345" s="26"/>
      <c r="S345" s="26"/>
      <c r="T345" s="26"/>
    </row>
    <row r="346" spans="1:20" ht="40.25" customHeight="1" x14ac:dyDescent="0.35">
      <c r="A346" s="53"/>
      <c r="B346" s="55"/>
      <c r="C346" s="50"/>
      <c r="D346" s="50" t="str">
        <f>IF(Tabell41013[[#This Row],[ID]]="","",INDEX(Tabell1[Kategori (REK/OBS
FRL/REH)],MATCH(Tabell41013[[#This Row],[ID]],Tabell1[ID],0)))</f>
        <v/>
      </c>
      <c r="E346" s="60"/>
      <c r="F346" s="88"/>
      <c r="G346" s="88"/>
      <c r="H346" s="63" t="str">
        <f>IF(Tabell41013[[#All],[ID]]=0,"",INDEX(Tabell1[Webcert_beskrivning],MATCH(Tabell41013[ID],Tabell1[ID],0)))</f>
        <v/>
      </c>
      <c r="I346" s="80" t="e">
        <f>INDEX(#REF!,MATCH(Tabell41013[ID],Tabell1[ID],0))</f>
        <v>#REF!</v>
      </c>
      <c r="J346" s="78" t="e">
        <f>INDEX(#REF!,MATCH(Tabell1[ID],Tabell41013[ID],0))</f>
        <v>#REF!</v>
      </c>
      <c r="K346" s="38" t="e">
        <f>INDEX(#REF!,MATCH(Tabell1[ID],Tabell41013[ID],0))</f>
        <v>#REF!</v>
      </c>
      <c r="L346" s="20" t="e">
        <f>IF(#REF!="","",INDEX(#REF!,MATCH(Tabell1[ID],Tabell41013[ID],0)))</f>
        <v>#REF!</v>
      </c>
      <c r="O346" s="26"/>
      <c r="P346" s="26"/>
      <c r="Q346" s="26"/>
      <c r="R346" s="26"/>
      <c r="S346" s="26"/>
      <c r="T346" s="26"/>
    </row>
    <row r="347" spans="1:20" ht="40.25" customHeight="1" x14ac:dyDescent="0.35">
      <c r="A347" s="53"/>
      <c r="B347" s="55"/>
      <c r="C347" s="50"/>
      <c r="D347" s="50" t="str">
        <f>IF(Tabell41013[[#This Row],[ID]]="","",INDEX(Tabell1[Kategori (REK/OBS
FRL/REH)],MATCH(Tabell41013[[#This Row],[ID]],Tabell1[ID],0)))</f>
        <v/>
      </c>
      <c r="E347" s="60"/>
      <c r="F347" s="88"/>
      <c r="G347" s="88"/>
      <c r="H347" s="63" t="str">
        <f>IF(Tabell41013[[#All],[ID]]=0,"",INDEX(Tabell1[Webcert_beskrivning],MATCH(Tabell41013[ID],Tabell1[ID],0)))</f>
        <v/>
      </c>
      <c r="I347" s="80" t="e">
        <f>INDEX(#REF!,MATCH(Tabell41013[ID],Tabell1[ID],0))</f>
        <v>#REF!</v>
      </c>
      <c r="J347" s="78" t="e">
        <f>INDEX(#REF!,MATCH(Tabell1[ID],Tabell41013[ID],0))</f>
        <v>#REF!</v>
      </c>
      <c r="K347" s="38" t="e">
        <f>INDEX(#REF!,MATCH(Tabell1[ID],Tabell41013[ID],0))</f>
        <v>#REF!</v>
      </c>
      <c r="L347" s="20" t="e">
        <f>IF(#REF!="","",INDEX(#REF!,MATCH(Tabell1[ID],Tabell41013[ID],0)))</f>
        <v>#REF!</v>
      </c>
      <c r="O347" s="26"/>
      <c r="P347" s="26"/>
      <c r="Q347" s="26"/>
      <c r="R347" s="26"/>
      <c r="S347" s="26"/>
      <c r="T347" s="26"/>
    </row>
    <row r="348" spans="1:20" ht="40.25" customHeight="1" x14ac:dyDescent="0.35">
      <c r="A348" s="53"/>
      <c r="B348" s="55"/>
      <c r="C348" s="50"/>
      <c r="D348" s="50" t="str">
        <f>IF(Tabell41013[[#This Row],[ID]]="","",INDEX(Tabell1[Kategori (REK/OBS
FRL/REH)],MATCH(Tabell41013[[#This Row],[ID]],Tabell1[ID],0)))</f>
        <v/>
      </c>
      <c r="E348" s="60"/>
      <c r="F348" s="88"/>
      <c r="G348" s="88"/>
      <c r="H348" s="63" t="str">
        <f>IF(Tabell41013[[#All],[ID]]=0,"",INDEX(Tabell1[Webcert_beskrivning],MATCH(Tabell41013[ID],Tabell1[ID],0)))</f>
        <v/>
      </c>
      <c r="I348" s="80" t="e">
        <f>INDEX(#REF!,MATCH(Tabell41013[ID],Tabell1[ID],0))</f>
        <v>#REF!</v>
      </c>
      <c r="J348" s="78" t="e">
        <f>INDEX(#REF!,MATCH(Tabell1[ID],Tabell41013[ID],0))</f>
        <v>#REF!</v>
      </c>
      <c r="K348" s="38" t="e">
        <f>INDEX(#REF!,MATCH(Tabell1[ID],Tabell41013[ID],0))</f>
        <v>#REF!</v>
      </c>
      <c r="L348" s="20" t="e">
        <f>IF(#REF!="","",INDEX(#REF!,MATCH(Tabell1[ID],Tabell41013[ID],0)))</f>
        <v>#REF!</v>
      </c>
      <c r="O348" s="26"/>
      <c r="P348" s="26"/>
      <c r="Q348" s="26"/>
      <c r="R348" s="26"/>
      <c r="S348" s="26"/>
      <c r="T348" s="26"/>
    </row>
    <row r="349" spans="1:20" ht="40.25" customHeight="1" x14ac:dyDescent="0.35">
      <c r="A349" s="53"/>
      <c r="B349" s="55"/>
      <c r="C349" s="50"/>
      <c r="D349" s="50" t="str">
        <f>IF(Tabell41013[[#This Row],[ID]]="","",INDEX(Tabell1[Kategori (REK/OBS
FRL/REH)],MATCH(Tabell41013[[#This Row],[ID]],Tabell1[ID],0)))</f>
        <v/>
      </c>
      <c r="E349" s="60"/>
      <c r="F349" s="88"/>
      <c r="G349" s="88"/>
      <c r="H349" s="63" t="str">
        <f>IF(Tabell41013[[#All],[ID]]=0,"",INDEX(Tabell1[Webcert_beskrivning],MATCH(Tabell41013[ID],Tabell1[ID],0)))</f>
        <v/>
      </c>
      <c r="I349" s="80" t="e">
        <f>INDEX(#REF!,MATCH(Tabell41013[ID],Tabell1[ID],0))</f>
        <v>#REF!</v>
      </c>
      <c r="J349" s="78" t="e">
        <f>INDEX(#REF!,MATCH(Tabell1[ID],Tabell41013[ID],0))</f>
        <v>#REF!</v>
      </c>
      <c r="K349" s="38" t="e">
        <f>INDEX(#REF!,MATCH(Tabell1[ID],Tabell41013[ID],0))</f>
        <v>#REF!</v>
      </c>
      <c r="L349" s="20" t="e">
        <f>IF(#REF!="","",INDEX(#REF!,MATCH(Tabell1[ID],Tabell41013[ID],0)))</f>
        <v>#REF!</v>
      </c>
      <c r="O349" s="26"/>
      <c r="P349" s="26"/>
      <c r="Q349" s="26"/>
      <c r="R349" s="26"/>
      <c r="S349" s="26"/>
      <c r="T349" s="26"/>
    </row>
    <row r="350" spans="1:20" ht="40.25" customHeight="1" x14ac:dyDescent="0.35">
      <c r="A350" s="53"/>
      <c r="B350" s="55"/>
      <c r="C350" s="50"/>
      <c r="D350" s="50" t="str">
        <f>IF(Tabell41013[[#This Row],[ID]]="","",INDEX(Tabell1[Kategori (REK/OBS
FRL/REH)],MATCH(Tabell41013[[#This Row],[ID]],Tabell1[ID],0)))</f>
        <v/>
      </c>
      <c r="E350" s="60"/>
      <c r="F350" s="88"/>
      <c r="G350" s="88"/>
      <c r="H350" s="63" t="str">
        <f>IF(Tabell41013[[#All],[ID]]=0,"",INDEX(Tabell1[Webcert_beskrivning],MATCH(Tabell41013[ID],Tabell1[ID],0)))</f>
        <v/>
      </c>
      <c r="I350" s="80" t="e">
        <f>INDEX(#REF!,MATCH(Tabell41013[ID],Tabell1[ID],0))</f>
        <v>#REF!</v>
      </c>
      <c r="J350" s="78" t="e">
        <f>INDEX(#REF!,MATCH(Tabell1[ID],Tabell41013[ID],0))</f>
        <v>#REF!</v>
      </c>
      <c r="K350" s="38" t="e">
        <f>INDEX(#REF!,MATCH(Tabell1[ID],Tabell41013[ID],0))</f>
        <v>#REF!</v>
      </c>
      <c r="L350" s="20" t="e">
        <f>IF(#REF!="","",INDEX(#REF!,MATCH(Tabell1[ID],Tabell41013[ID],0)))</f>
        <v>#REF!</v>
      </c>
      <c r="O350" s="26"/>
      <c r="P350" s="26"/>
      <c r="Q350" s="26"/>
      <c r="R350" s="26"/>
      <c r="S350" s="26"/>
      <c r="T350" s="26"/>
    </row>
    <row r="351" spans="1:20" ht="40.25" customHeight="1" x14ac:dyDescent="0.35">
      <c r="A351" s="53"/>
      <c r="B351" s="55"/>
      <c r="C351" s="50"/>
      <c r="D351" s="50" t="str">
        <f>IF(Tabell41013[[#This Row],[ID]]="","",INDEX(Tabell1[Kategori (REK/OBS
FRL/REH)],MATCH(Tabell41013[[#This Row],[ID]],Tabell1[ID],0)))</f>
        <v/>
      </c>
      <c r="E351" s="60"/>
      <c r="F351" s="88"/>
      <c r="G351" s="88"/>
      <c r="H351" s="63" t="str">
        <f>IF(Tabell41013[[#All],[ID]]=0,"",INDEX(Tabell1[Webcert_beskrivning],MATCH(Tabell41013[ID],Tabell1[ID],0)))</f>
        <v/>
      </c>
      <c r="I351" s="80" t="e">
        <f>INDEX(#REF!,MATCH(Tabell41013[ID],Tabell1[ID],0))</f>
        <v>#REF!</v>
      </c>
      <c r="J351" s="78" t="e">
        <f>INDEX(#REF!,MATCH(Tabell1[ID],Tabell41013[ID],0))</f>
        <v>#REF!</v>
      </c>
      <c r="K351" s="38" t="e">
        <f>INDEX(#REF!,MATCH(Tabell1[ID],Tabell41013[ID],0))</f>
        <v>#REF!</v>
      </c>
      <c r="L351" s="20" t="e">
        <f>IF(#REF!="","",INDEX(#REF!,MATCH(Tabell1[ID],Tabell41013[ID],0)))</f>
        <v>#REF!</v>
      </c>
      <c r="O351" s="26"/>
      <c r="P351" s="26"/>
      <c r="Q351" s="26"/>
      <c r="R351" s="26"/>
      <c r="S351" s="26"/>
      <c r="T351" s="26"/>
    </row>
    <row r="352" spans="1:20" ht="40.25" customHeight="1" x14ac:dyDescent="0.35">
      <c r="A352" s="53"/>
      <c r="B352" s="55"/>
      <c r="C352" s="50"/>
      <c r="D352" s="50" t="str">
        <f>IF(Tabell41013[[#This Row],[ID]]="","",INDEX(Tabell1[Kategori (REK/OBS
FRL/REH)],MATCH(Tabell41013[[#This Row],[ID]],Tabell1[ID],0)))</f>
        <v/>
      </c>
      <c r="E352" s="60"/>
      <c r="F352" s="88"/>
      <c r="G352" s="88"/>
      <c r="H352" s="63" t="str">
        <f>IF(Tabell41013[[#All],[ID]]=0,"",INDEX(Tabell1[Webcert_beskrivning],MATCH(Tabell41013[ID],Tabell1[ID],0)))</f>
        <v/>
      </c>
      <c r="I352" s="80" t="e">
        <f>INDEX(#REF!,MATCH(Tabell41013[ID],Tabell1[ID],0))</f>
        <v>#REF!</v>
      </c>
      <c r="J352" s="78" t="e">
        <f>INDEX(#REF!,MATCH(Tabell1[ID],Tabell41013[ID],0))</f>
        <v>#REF!</v>
      </c>
      <c r="K352" s="38" t="e">
        <f>INDEX(#REF!,MATCH(Tabell1[ID],Tabell41013[ID],0))</f>
        <v>#REF!</v>
      </c>
      <c r="L352" s="20" t="e">
        <f>IF(#REF!="","",INDEX(#REF!,MATCH(Tabell1[ID],Tabell41013[ID],0)))</f>
        <v>#REF!</v>
      </c>
      <c r="O352" s="26"/>
      <c r="P352" s="26"/>
      <c r="Q352" s="26"/>
      <c r="R352" s="26"/>
      <c r="S352" s="26"/>
      <c r="T352" s="26"/>
    </row>
    <row r="353" spans="1:20" ht="40.25" customHeight="1" x14ac:dyDescent="0.35">
      <c r="A353" s="53"/>
      <c r="B353" s="55"/>
      <c r="C353" s="50"/>
      <c r="D353" s="50" t="str">
        <f>IF(Tabell41013[[#This Row],[ID]]="","",INDEX(Tabell1[Kategori (REK/OBS
FRL/REH)],MATCH(Tabell41013[[#This Row],[ID]],Tabell1[ID],0)))</f>
        <v/>
      </c>
      <c r="E353" s="60"/>
      <c r="F353" s="88"/>
      <c r="G353" s="88"/>
      <c r="H353" s="63" t="str">
        <f>IF(Tabell41013[[#All],[ID]]=0,"",INDEX(Tabell1[Webcert_beskrivning],MATCH(Tabell41013[ID],Tabell1[ID],0)))</f>
        <v/>
      </c>
      <c r="I353" s="80" t="e">
        <f>INDEX(#REF!,MATCH(Tabell41013[ID],Tabell1[ID],0))</f>
        <v>#REF!</v>
      </c>
      <c r="J353" s="78" t="e">
        <f>INDEX(#REF!,MATCH(Tabell1[ID],Tabell41013[ID],0))</f>
        <v>#REF!</v>
      </c>
      <c r="K353" s="38" t="e">
        <f>INDEX(#REF!,MATCH(Tabell1[ID],Tabell41013[ID],0))</f>
        <v>#REF!</v>
      </c>
      <c r="L353" s="20" t="e">
        <f>IF(#REF!="","",INDEX(#REF!,MATCH(Tabell1[ID],Tabell41013[ID],0)))</f>
        <v>#REF!</v>
      </c>
      <c r="O353" s="26"/>
      <c r="P353" s="26"/>
      <c r="Q353" s="26"/>
      <c r="R353" s="26"/>
      <c r="S353" s="26"/>
      <c r="T353" s="26"/>
    </row>
    <row r="354" spans="1:20" ht="40.25" customHeight="1" x14ac:dyDescent="0.35">
      <c r="A354" s="53"/>
      <c r="B354" s="55"/>
      <c r="C354" s="50"/>
      <c r="D354" s="50" t="str">
        <f>IF(Tabell41013[[#This Row],[ID]]="","",INDEX(Tabell1[Kategori (REK/OBS
FRL/REH)],MATCH(Tabell41013[[#This Row],[ID]],Tabell1[ID],0)))</f>
        <v/>
      </c>
      <c r="E354" s="60"/>
      <c r="F354" s="88"/>
      <c r="G354" s="88"/>
      <c r="H354" s="63" t="str">
        <f>IF(Tabell41013[[#All],[ID]]=0,"",INDEX(Tabell1[Webcert_beskrivning],MATCH(Tabell41013[ID],Tabell1[ID],0)))</f>
        <v/>
      </c>
      <c r="I354" s="80" t="e">
        <f>INDEX(#REF!,MATCH(Tabell41013[ID],Tabell1[ID],0))</f>
        <v>#REF!</v>
      </c>
      <c r="J354" s="78" t="e">
        <f>INDEX(#REF!,MATCH(Tabell1[ID],Tabell41013[ID],0))</f>
        <v>#REF!</v>
      </c>
      <c r="K354" s="38" t="e">
        <f>INDEX(#REF!,MATCH(Tabell1[ID],Tabell41013[ID],0))</f>
        <v>#REF!</v>
      </c>
      <c r="L354" s="20" t="e">
        <f>IF(#REF!="","",INDEX(#REF!,MATCH(Tabell1[ID],Tabell41013[ID],0)))</f>
        <v>#REF!</v>
      </c>
      <c r="O354" s="26"/>
      <c r="P354" s="26"/>
      <c r="Q354" s="26"/>
      <c r="R354" s="26"/>
      <c r="S354" s="26"/>
      <c r="T354" s="26"/>
    </row>
    <row r="355" spans="1:20" ht="40.25" customHeight="1" x14ac:dyDescent="0.35">
      <c r="A355" s="53"/>
      <c r="B355" s="55"/>
      <c r="C355" s="50"/>
      <c r="D355" s="50" t="str">
        <f>IF(Tabell41013[[#This Row],[ID]]="","",INDEX(Tabell1[Kategori (REK/OBS
FRL/REH)],MATCH(Tabell41013[[#This Row],[ID]],Tabell1[ID],0)))</f>
        <v/>
      </c>
      <c r="E355" s="60"/>
      <c r="F355" s="88"/>
      <c r="G355" s="88"/>
      <c r="H355" s="63" t="str">
        <f>IF(Tabell41013[[#All],[ID]]=0,"",INDEX(Tabell1[Webcert_beskrivning],MATCH(Tabell41013[ID],Tabell1[ID],0)))</f>
        <v/>
      </c>
      <c r="I355" s="80" t="e">
        <f>INDEX(#REF!,MATCH(Tabell41013[ID],Tabell1[ID],0))</f>
        <v>#REF!</v>
      </c>
      <c r="J355" s="78" t="e">
        <f>INDEX(#REF!,MATCH(Tabell1[ID],Tabell41013[ID],0))</f>
        <v>#REF!</v>
      </c>
      <c r="K355" s="38" t="e">
        <f>INDEX(#REF!,MATCH(Tabell1[ID],Tabell41013[ID],0))</f>
        <v>#REF!</v>
      </c>
      <c r="L355" s="20" t="e">
        <f>IF(#REF!="","",INDEX(#REF!,MATCH(Tabell1[ID],Tabell41013[ID],0)))</f>
        <v>#REF!</v>
      </c>
      <c r="O355" s="26"/>
      <c r="P355" s="26"/>
      <c r="Q355" s="26"/>
      <c r="R355" s="26"/>
      <c r="S355" s="26"/>
      <c r="T355" s="26"/>
    </row>
    <row r="356" spans="1:20" ht="40.25" customHeight="1" x14ac:dyDescent="0.35">
      <c r="A356" s="53"/>
      <c r="B356" s="55"/>
      <c r="C356" s="50"/>
      <c r="D356" s="50" t="str">
        <f>IF(Tabell41013[[#This Row],[ID]]="","",INDEX(Tabell1[Kategori (REK/OBS
FRL/REH)],MATCH(Tabell41013[[#This Row],[ID]],Tabell1[ID],0)))</f>
        <v/>
      </c>
      <c r="E356" s="60"/>
      <c r="F356" s="88"/>
      <c r="G356" s="88"/>
      <c r="H356" s="63" t="str">
        <f>IF(Tabell41013[[#All],[ID]]=0,"",INDEX(Tabell1[Webcert_beskrivning],MATCH(Tabell41013[ID],Tabell1[ID],0)))</f>
        <v/>
      </c>
      <c r="I356" s="80" t="e">
        <f>INDEX(#REF!,MATCH(Tabell41013[ID],Tabell1[ID],0))</f>
        <v>#REF!</v>
      </c>
      <c r="J356" s="78" t="e">
        <f>INDEX(#REF!,MATCH(Tabell1[ID],Tabell41013[ID],0))</f>
        <v>#REF!</v>
      </c>
      <c r="K356" s="38" t="e">
        <f>INDEX(#REF!,MATCH(Tabell1[ID],Tabell41013[ID],0))</f>
        <v>#REF!</v>
      </c>
      <c r="L356" s="20" t="e">
        <f>IF(#REF!="","",INDEX(#REF!,MATCH(Tabell1[ID],Tabell41013[ID],0)))</f>
        <v>#REF!</v>
      </c>
      <c r="O356" s="26"/>
      <c r="P356" s="26"/>
      <c r="Q356" s="26"/>
      <c r="R356" s="26"/>
      <c r="S356" s="26"/>
      <c r="T356" s="26"/>
    </row>
    <row r="357" spans="1:20" ht="40.25" customHeight="1" x14ac:dyDescent="0.35">
      <c r="A357" s="53"/>
      <c r="B357" s="55"/>
      <c r="C357" s="50"/>
      <c r="D357" s="50" t="str">
        <f>IF(Tabell41013[[#This Row],[ID]]="","",INDEX(Tabell1[Kategori (REK/OBS
FRL/REH)],MATCH(Tabell41013[[#This Row],[ID]],Tabell1[ID],0)))</f>
        <v/>
      </c>
      <c r="E357" s="60"/>
      <c r="F357" s="88"/>
      <c r="G357" s="88"/>
      <c r="H357" s="63" t="str">
        <f>IF(Tabell41013[[#All],[ID]]=0,"",INDEX(Tabell1[Webcert_beskrivning],MATCH(Tabell41013[ID],Tabell1[ID],0)))</f>
        <v/>
      </c>
      <c r="I357" s="80" t="e">
        <f>INDEX(#REF!,MATCH(Tabell41013[ID],Tabell1[ID],0))</f>
        <v>#REF!</v>
      </c>
      <c r="J357" s="78" t="e">
        <f>INDEX(#REF!,MATCH(Tabell1[ID],Tabell41013[ID],0))</f>
        <v>#REF!</v>
      </c>
      <c r="K357" s="38" t="e">
        <f>INDEX(#REF!,MATCH(Tabell1[ID],Tabell41013[ID],0))</f>
        <v>#REF!</v>
      </c>
      <c r="L357" s="20" t="e">
        <f>IF(#REF!="","",INDEX(#REF!,MATCH(Tabell1[ID],Tabell41013[ID],0)))</f>
        <v>#REF!</v>
      </c>
      <c r="O357" s="26"/>
      <c r="P357" s="26"/>
      <c r="Q357" s="26"/>
      <c r="R357" s="26"/>
      <c r="S357" s="26"/>
      <c r="T357" s="26"/>
    </row>
    <row r="358" spans="1:20" ht="40.25" customHeight="1" x14ac:dyDescent="0.35">
      <c r="A358" s="53"/>
      <c r="B358" s="55"/>
      <c r="C358" s="50"/>
      <c r="D358" s="50" t="str">
        <f>IF(Tabell41013[[#This Row],[ID]]="","",INDEX(Tabell1[Kategori (REK/OBS
FRL/REH)],MATCH(Tabell41013[[#This Row],[ID]],Tabell1[ID],0)))</f>
        <v/>
      </c>
      <c r="E358" s="60"/>
      <c r="F358" s="88"/>
      <c r="G358" s="88"/>
      <c r="H358" s="63" t="str">
        <f>IF(Tabell41013[[#All],[ID]]=0,"",INDEX(Tabell1[Webcert_beskrivning],MATCH(Tabell41013[ID],Tabell1[ID],0)))</f>
        <v/>
      </c>
      <c r="I358" s="80" t="e">
        <f>INDEX(#REF!,MATCH(Tabell41013[ID],Tabell1[ID],0))</f>
        <v>#REF!</v>
      </c>
      <c r="J358" s="78" t="e">
        <f>INDEX(#REF!,MATCH(Tabell1[ID],Tabell41013[ID],0))</f>
        <v>#REF!</v>
      </c>
      <c r="K358" s="38" t="e">
        <f>INDEX(#REF!,MATCH(Tabell1[ID],Tabell41013[ID],0))</f>
        <v>#REF!</v>
      </c>
      <c r="L358" s="20" t="e">
        <f>IF(#REF!="","",INDEX(#REF!,MATCH(Tabell1[ID],Tabell41013[ID],0)))</f>
        <v>#REF!</v>
      </c>
      <c r="O358" s="26"/>
      <c r="P358" s="26"/>
      <c r="Q358" s="26"/>
      <c r="R358" s="26"/>
      <c r="S358" s="26"/>
      <c r="T358" s="26"/>
    </row>
    <row r="359" spans="1:20" ht="40.25" customHeight="1" x14ac:dyDescent="0.35">
      <c r="A359" s="53"/>
      <c r="B359" s="55"/>
      <c r="C359" s="50"/>
      <c r="D359" s="50" t="str">
        <f>IF(Tabell41013[[#This Row],[ID]]="","",INDEX(Tabell1[Kategori (REK/OBS
FRL/REH)],MATCH(Tabell41013[[#This Row],[ID]],Tabell1[ID],0)))</f>
        <v/>
      </c>
      <c r="E359" s="60"/>
      <c r="F359" s="88"/>
      <c r="G359" s="88"/>
      <c r="H359" s="63" t="str">
        <f>IF(Tabell41013[[#All],[ID]]=0,"",INDEX(Tabell1[Webcert_beskrivning],MATCH(Tabell41013[ID],Tabell1[ID],0)))</f>
        <v/>
      </c>
      <c r="I359" s="80" t="e">
        <f>INDEX(#REF!,MATCH(Tabell41013[ID],Tabell1[ID],0))</f>
        <v>#REF!</v>
      </c>
      <c r="J359" s="78" t="e">
        <f>INDEX(#REF!,MATCH(Tabell1[ID],Tabell41013[ID],0))</f>
        <v>#REF!</v>
      </c>
      <c r="K359" s="38" t="e">
        <f>INDEX(#REF!,MATCH(Tabell1[ID],Tabell41013[ID],0))</f>
        <v>#REF!</v>
      </c>
      <c r="L359" s="20" t="e">
        <f>IF(#REF!="","",INDEX(#REF!,MATCH(Tabell1[ID],Tabell41013[ID],0)))</f>
        <v>#REF!</v>
      </c>
      <c r="O359" s="26"/>
      <c r="P359" s="26"/>
      <c r="Q359" s="26"/>
      <c r="R359" s="26"/>
      <c r="S359" s="26"/>
      <c r="T359" s="26"/>
    </row>
    <row r="360" spans="1:20" ht="40.25" customHeight="1" x14ac:dyDescent="0.35">
      <c r="A360" s="53"/>
      <c r="B360" s="55"/>
      <c r="C360" s="50"/>
      <c r="D360" s="50" t="str">
        <f>IF(Tabell41013[[#This Row],[ID]]="","",INDEX(Tabell1[Kategori (REK/OBS
FRL/REH)],MATCH(Tabell41013[[#This Row],[ID]],Tabell1[ID],0)))</f>
        <v/>
      </c>
      <c r="E360" s="60"/>
      <c r="F360" s="88"/>
      <c r="G360" s="88"/>
      <c r="H360" s="63" t="str">
        <f>IF(Tabell41013[[#All],[ID]]=0,"",INDEX(Tabell1[Webcert_beskrivning],MATCH(Tabell41013[ID],Tabell1[ID],0)))</f>
        <v/>
      </c>
      <c r="I360" s="80" t="e">
        <f>INDEX(#REF!,MATCH(Tabell41013[ID],Tabell1[ID],0))</f>
        <v>#REF!</v>
      </c>
      <c r="J360" s="78" t="e">
        <f>INDEX(#REF!,MATCH(Tabell1[ID],Tabell41013[ID],0))</f>
        <v>#REF!</v>
      </c>
      <c r="K360" s="38" t="e">
        <f>INDEX(#REF!,MATCH(Tabell1[ID],Tabell41013[ID],0))</f>
        <v>#REF!</v>
      </c>
      <c r="L360" s="20" t="e">
        <f>IF(#REF!="","",INDEX(#REF!,MATCH(Tabell1[ID],Tabell41013[ID],0)))</f>
        <v>#REF!</v>
      </c>
      <c r="O360" s="26"/>
      <c r="P360" s="26"/>
      <c r="Q360" s="26"/>
      <c r="R360" s="26"/>
      <c r="S360" s="26"/>
      <c r="T360" s="26"/>
    </row>
    <row r="361" spans="1:20" ht="40.25" customHeight="1" x14ac:dyDescent="0.35">
      <c r="A361" s="53"/>
      <c r="B361" s="55"/>
      <c r="C361" s="50"/>
      <c r="D361" s="50" t="str">
        <f>IF(Tabell41013[[#This Row],[ID]]="","",INDEX(Tabell1[Kategori (REK/OBS
FRL/REH)],MATCH(Tabell41013[[#This Row],[ID]],Tabell1[ID],0)))</f>
        <v/>
      </c>
      <c r="E361" s="60"/>
      <c r="F361" s="88"/>
      <c r="G361" s="88"/>
      <c r="H361" s="63" t="str">
        <f>IF(Tabell41013[[#All],[ID]]=0,"",INDEX(Tabell1[Webcert_beskrivning],MATCH(Tabell41013[ID],Tabell1[ID],0)))</f>
        <v/>
      </c>
      <c r="I361" s="80" t="e">
        <f>INDEX(#REF!,MATCH(Tabell41013[ID],Tabell1[ID],0))</f>
        <v>#REF!</v>
      </c>
      <c r="J361" s="78" t="e">
        <f>INDEX(#REF!,MATCH(Tabell1[ID],Tabell41013[ID],0))</f>
        <v>#REF!</v>
      </c>
      <c r="K361" s="38" t="e">
        <f>INDEX(#REF!,MATCH(Tabell1[ID],Tabell41013[ID],0))</f>
        <v>#REF!</v>
      </c>
      <c r="L361" s="20" t="e">
        <f>IF(#REF!="","",INDEX(#REF!,MATCH(Tabell1[ID],Tabell41013[ID],0)))</f>
        <v>#REF!</v>
      </c>
      <c r="O361" s="26"/>
      <c r="P361" s="26"/>
      <c r="Q361" s="26"/>
      <c r="R361" s="26"/>
      <c r="S361" s="26"/>
      <c r="T361" s="26"/>
    </row>
    <row r="362" spans="1:20" ht="40.25" customHeight="1" x14ac:dyDescent="0.35">
      <c r="A362" s="53"/>
      <c r="B362" s="55"/>
      <c r="C362" s="50"/>
      <c r="D362" s="50" t="str">
        <f>IF(Tabell41013[[#This Row],[ID]]="","",INDEX(Tabell1[Kategori (REK/OBS
FRL/REH)],MATCH(Tabell41013[[#This Row],[ID]],Tabell1[ID],0)))</f>
        <v/>
      </c>
      <c r="E362" s="60"/>
      <c r="F362" s="88"/>
      <c r="G362" s="88"/>
      <c r="H362" s="63" t="str">
        <f>IF(Tabell41013[[#All],[ID]]=0,"",INDEX(Tabell1[Webcert_beskrivning],MATCH(Tabell41013[ID],Tabell1[ID],0)))</f>
        <v/>
      </c>
      <c r="I362" s="80" t="e">
        <f>INDEX(#REF!,MATCH(Tabell41013[ID],Tabell1[ID],0))</f>
        <v>#REF!</v>
      </c>
      <c r="J362" s="78" t="e">
        <f>INDEX(#REF!,MATCH(Tabell1[ID],Tabell41013[ID],0))</f>
        <v>#REF!</v>
      </c>
      <c r="K362" s="38" t="e">
        <f>INDEX(#REF!,MATCH(Tabell1[ID],Tabell41013[ID],0))</f>
        <v>#REF!</v>
      </c>
      <c r="L362" s="20" t="e">
        <f>IF(#REF!="","",INDEX(#REF!,MATCH(Tabell1[ID],Tabell41013[ID],0)))</f>
        <v>#REF!</v>
      </c>
      <c r="O362" s="26"/>
      <c r="P362" s="26"/>
      <c r="Q362" s="26"/>
      <c r="R362" s="26"/>
      <c r="S362" s="26"/>
      <c r="T362" s="26"/>
    </row>
    <row r="363" spans="1:20" ht="40.25" customHeight="1" x14ac:dyDescent="0.35">
      <c r="A363" s="53"/>
      <c r="B363" s="55"/>
      <c r="C363" s="50"/>
      <c r="D363" s="50" t="str">
        <f>IF(Tabell41013[[#This Row],[ID]]="","",INDEX(Tabell1[Kategori (REK/OBS
FRL/REH)],MATCH(Tabell41013[[#This Row],[ID]],Tabell1[ID],0)))</f>
        <v/>
      </c>
      <c r="E363" s="60"/>
      <c r="F363" s="88"/>
      <c r="G363" s="88"/>
      <c r="H363" s="63" t="str">
        <f>IF(Tabell41013[[#All],[ID]]=0,"",INDEX(Tabell1[Webcert_beskrivning],MATCH(Tabell41013[ID],Tabell1[ID],0)))</f>
        <v/>
      </c>
      <c r="I363" s="80" t="e">
        <f>INDEX(#REF!,MATCH(Tabell41013[ID],Tabell1[ID],0))</f>
        <v>#REF!</v>
      </c>
      <c r="J363" s="78" t="e">
        <f>INDEX(#REF!,MATCH(Tabell1[ID],Tabell41013[ID],0))</f>
        <v>#REF!</v>
      </c>
      <c r="K363" s="38" t="e">
        <f>INDEX(#REF!,MATCH(Tabell1[ID],Tabell41013[ID],0))</f>
        <v>#REF!</v>
      </c>
      <c r="L363" s="20" t="e">
        <f>IF(#REF!="","",INDEX(#REF!,MATCH(Tabell1[ID],Tabell41013[ID],0)))</f>
        <v>#REF!</v>
      </c>
      <c r="O363" s="26"/>
      <c r="P363" s="26"/>
      <c r="Q363" s="26"/>
      <c r="R363" s="26"/>
      <c r="S363" s="26"/>
      <c r="T363" s="26"/>
    </row>
    <row r="364" spans="1:20" ht="40.25" customHeight="1" x14ac:dyDescent="0.35">
      <c r="A364" s="53"/>
      <c r="B364" s="55"/>
      <c r="C364" s="50"/>
      <c r="D364" s="50" t="str">
        <f>IF(Tabell41013[[#This Row],[ID]]="","",INDEX(Tabell1[Kategori (REK/OBS
FRL/REH)],MATCH(Tabell41013[[#This Row],[ID]],Tabell1[ID],0)))</f>
        <v/>
      </c>
      <c r="E364" s="60"/>
      <c r="F364" s="88"/>
      <c r="G364" s="88"/>
      <c r="H364" s="63" t="str">
        <f>IF(Tabell41013[[#All],[ID]]=0,"",INDEX(Tabell1[Webcert_beskrivning],MATCH(Tabell41013[ID],Tabell1[ID],0)))</f>
        <v/>
      </c>
      <c r="I364" s="80" t="e">
        <f>INDEX(#REF!,MATCH(Tabell41013[ID],Tabell1[ID],0))</f>
        <v>#REF!</v>
      </c>
      <c r="J364" s="78" t="e">
        <f>INDEX(#REF!,MATCH(Tabell1[ID],Tabell41013[ID],0))</f>
        <v>#REF!</v>
      </c>
      <c r="K364" s="38" t="e">
        <f>INDEX(#REF!,MATCH(Tabell1[ID],Tabell41013[ID],0))</f>
        <v>#REF!</v>
      </c>
      <c r="L364" s="20" t="e">
        <f>IF(#REF!="","",INDEX(#REF!,MATCH(Tabell1[ID],Tabell41013[ID],0)))</f>
        <v>#REF!</v>
      </c>
      <c r="O364" s="26"/>
      <c r="P364" s="26"/>
      <c r="Q364" s="26"/>
      <c r="R364" s="26"/>
      <c r="S364" s="26"/>
      <c r="T364" s="26"/>
    </row>
    <row r="365" spans="1:20" ht="40.25" customHeight="1" x14ac:dyDescent="0.35">
      <c r="A365" s="53"/>
      <c r="B365" s="55"/>
      <c r="C365" s="50"/>
      <c r="D365" s="50" t="str">
        <f>IF(Tabell41013[[#This Row],[ID]]="","",INDEX(Tabell1[Kategori (REK/OBS
FRL/REH)],MATCH(Tabell41013[[#This Row],[ID]],Tabell1[ID],0)))</f>
        <v/>
      </c>
      <c r="E365" s="60"/>
      <c r="F365" s="88"/>
      <c r="G365" s="88"/>
      <c r="H365" s="63" t="str">
        <f>IF(Tabell41013[[#All],[ID]]=0,"",INDEX(Tabell1[Webcert_beskrivning],MATCH(Tabell41013[ID],Tabell1[ID],0)))</f>
        <v/>
      </c>
      <c r="I365" s="80" t="e">
        <f>INDEX(#REF!,MATCH(Tabell41013[ID],Tabell1[ID],0))</f>
        <v>#REF!</v>
      </c>
      <c r="J365" s="78" t="e">
        <f>INDEX(#REF!,MATCH(Tabell1[ID],Tabell41013[ID],0))</f>
        <v>#REF!</v>
      </c>
      <c r="K365" s="38" t="e">
        <f>INDEX(#REF!,MATCH(Tabell1[ID],Tabell41013[ID],0))</f>
        <v>#REF!</v>
      </c>
      <c r="L365" s="20" t="e">
        <f>IF(#REF!="","",INDEX(#REF!,MATCH(Tabell1[ID],Tabell41013[ID],0)))</f>
        <v>#REF!</v>
      </c>
      <c r="O365" s="26"/>
      <c r="P365" s="26"/>
      <c r="Q365" s="26"/>
      <c r="R365" s="26"/>
      <c r="S365" s="26"/>
      <c r="T365" s="26"/>
    </row>
    <row r="366" spans="1:20" ht="40.25" customHeight="1" x14ac:dyDescent="0.35">
      <c r="A366" s="53"/>
      <c r="B366" s="55"/>
      <c r="C366" s="50"/>
      <c r="D366" s="50" t="str">
        <f>IF(Tabell41013[[#This Row],[ID]]="","",INDEX(Tabell1[Kategori (REK/OBS
FRL/REH)],MATCH(Tabell41013[[#This Row],[ID]],Tabell1[ID],0)))</f>
        <v/>
      </c>
      <c r="E366" s="60"/>
      <c r="F366" s="88"/>
      <c r="G366" s="88"/>
      <c r="H366" s="63" t="str">
        <f>IF(Tabell41013[[#All],[ID]]=0,"",INDEX(Tabell1[Webcert_beskrivning],MATCH(Tabell41013[ID],Tabell1[ID],0)))</f>
        <v/>
      </c>
      <c r="I366" s="80" t="e">
        <f>INDEX(#REF!,MATCH(Tabell41013[ID],Tabell1[ID],0))</f>
        <v>#REF!</v>
      </c>
      <c r="J366" s="78" t="e">
        <f>INDEX(#REF!,MATCH(Tabell1[ID],Tabell41013[ID],0))</f>
        <v>#REF!</v>
      </c>
      <c r="K366" s="38" t="e">
        <f>INDEX(#REF!,MATCH(Tabell1[ID],Tabell41013[ID],0))</f>
        <v>#REF!</v>
      </c>
      <c r="L366" s="20" t="e">
        <f>IF(#REF!="","",INDEX(#REF!,MATCH(Tabell1[ID],Tabell41013[ID],0)))</f>
        <v>#REF!</v>
      </c>
      <c r="O366" s="26"/>
      <c r="P366" s="26"/>
      <c r="Q366" s="26"/>
      <c r="R366" s="26"/>
      <c r="S366" s="26"/>
      <c r="T366" s="26"/>
    </row>
    <row r="367" spans="1:20" ht="40.25" customHeight="1" x14ac:dyDescent="0.35">
      <c r="A367" s="53"/>
      <c r="B367" s="55"/>
      <c r="C367" s="50"/>
      <c r="D367" s="50" t="str">
        <f>IF(Tabell41013[[#This Row],[ID]]="","",INDEX(Tabell1[Kategori (REK/OBS
FRL/REH)],MATCH(Tabell41013[[#This Row],[ID]],Tabell1[ID],0)))</f>
        <v/>
      </c>
      <c r="E367" s="60"/>
      <c r="F367" s="88"/>
      <c r="G367" s="88"/>
      <c r="H367" s="63" t="str">
        <f>IF(Tabell41013[[#All],[ID]]=0,"",INDEX(Tabell1[Webcert_beskrivning],MATCH(Tabell41013[ID],Tabell1[ID],0)))</f>
        <v/>
      </c>
      <c r="I367" s="80" t="e">
        <f>INDEX(#REF!,MATCH(Tabell41013[ID],Tabell1[ID],0))</f>
        <v>#REF!</v>
      </c>
      <c r="J367" s="78" t="e">
        <f>INDEX(#REF!,MATCH(Tabell1[ID],Tabell41013[ID],0))</f>
        <v>#REF!</v>
      </c>
      <c r="K367" s="38" t="e">
        <f>INDEX(#REF!,MATCH(Tabell1[ID],Tabell41013[ID],0))</f>
        <v>#REF!</v>
      </c>
      <c r="L367" s="20" t="e">
        <f>IF(#REF!="","",INDEX(#REF!,MATCH(Tabell1[ID],Tabell41013[ID],0)))</f>
        <v>#REF!</v>
      </c>
      <c r="O367" s="26"/>
      <c r="P367" s="26"/>
      <c r="Q367" s="26"/>
      <c r="R367" s="26"/>
      <c r="S367" s="26"/>
      <c r="T367" s="26"/>
    </row>
    <row r="368" spans="1:20" ht="40.25" customHeight="1" x14ac:dyDescent="0.35">
      <c r="A368" s="53"/>
      <c r="B368" s="55"/>
      <c r="C368" s="50"/>
      <c r="D368" s="50" t="str">
        <f>IF(Tabell41013[[#This Row],[ID]]="","",INDEX(Tabell1[Kategori (REK/OBS
FRL/REH)],MATCH(Tabell41013[[#This Row],[ID]],Tabell1[ID],0)))</f>
        <v/>
      </c>
      <c r="E368" s="60"/>
      <c r="F368" s="88"/>
      <c r="G368" s="88"/>
      <c r="H368" s="63" t="str">
        <f>IF(Tabell41013[[#All],[ID]]=0,"",INDEX(Tabell1[Webcert_beskrivning],MATCH(Tabell41013[ID],Tabell1[ID],0)))</f>
        <v/>
      </c>
      <c r="I368" s="80" t="e">
        <f>INDEX(#REF!,MATCH(Tabell41013[ID],Tabell1[ID],0))</f>
        <v>#REF!</v>
      </c>
      <c r="J368" s="78" t="e">
        <f>INDEX(#REF!,MATCH(Tabell1[ID],Tabell41013[ID],0))</f>
        <v>#REF!</v>
      </c>
      <c r="K368" s="38" t="e">
        <f>INDEX(#REF!,MATCH(Tabell1[ID],Tabell41013[ID],0))</f>
        <v>#REF!</v>
      </c>
      <c r="L368" s="20" t="e">
        <f>IF(#REF!="","",INDEX(#REF!,MATCH(Tabell1[ID],Tabell41013[ID],0)))</f>
        <v>#REF!</v>
      </c>
      <c r="O368" s="26"/>
      <c r="P368" s="26"/>
      <c r="Q368" s="26"/>
      <c r="R368" s="26"/>
      <c r="S368" s="26"/>
      <c r="T368" s="26"/>
    </row>
    <row r="369" spans="1:20" ht="40.25" customHeight="1" x14ac:dyDescent="0.35">
      <c r="A369" s="53"/>
      <c r="B369" s="55"/>
      <c r="C369" s="50"/>
      <c r="D369" s="50" t="str">
        <f>IF(Tabell41013[[#This Row],[ID]]="","",INDEX(Tabell1[Kategori (REK/OBS
FRL/REH)],MATCH(Tabell41013[[#This Row],[ID]],Tabell1[ID],0)))</f>
        <v/>
      </c>
      <c r="E369" s="60"/>
      <c r="F369" s="88"/>
      <c r="G369" s="88"/>
      <c r="H369" s="63" t="str">
        <f>IF(Tabell41013[[#All],[ID]]=0,"",INDEX(Tabell1[Webcert_beskrivning],MATCH(Tabell41013[ID],Tabell1[ID],0)))</f>
        <v/>
      </c>
      <c r="I369" s="80" t="e">
        <f>INDEX(#REF!,MATCH(Tabell41013[ID],Tabell1[ID],0))</f>
        <v>#REF!</v>
      </c>
      <c r="J369" s="78" t="e">
        <f>INDEX(#REF!,MATCH(Tabell1[ID],Tabell41013[ID],0))</f>
        <v>#REF!</v>
      </c>
      <c r="K369" s="38" t="e">
        <f>INDEX(#REF!,MATCH(Tabell1[ID],Tabell41013[ID],0))</f>
        <v>#REF!</v>
      </c>
      <c r="L369" s="20" t="e">
        <f>IF(#REF!="","",INDEX(#REF!,MATCH(Tabell1[ID],Tabell41013[ID],0)))</f>
        <v>#REF!</v>
      </c>
      <c r="O369" s="26"/>
      <c r="P369" s="26"/>
      <c r="Q369" s="26"/>
      <c r="R369" s="26"/>
      <c r="S369" s="26"/>
      <c r="T369" s="26"/>
    </row>
    <row r="370" spans="1:20" ht="40.25" customHeight="1" x14ac:dyDescent="0.35">
      <c r="A370" s="53"/>
      <c r="B370" s="55"/>
      <c r="C370" s="50"/>
      <c r="D370" s="50" t="str">
        <f>IF(Tabell41013[[#This Row],[ID]]="","",INDEX(Tabell1[Kategori (REK/OBS
FRL/REH)],MATCH(Tabell41013[[#This Row],[ID]],Tabell1[ID],0)))</f>
        <v/>
      </c>
      <c r="E370" s="60"/>
      <c r="F370" s="88"/>
      <c r="G370" s="88"/>
      <c r="H370" s="63" t="str">
        <f>IF(Tabell41013[[#All],[ID]]=0,"",INDEX(Tabell1[Webcert_beskrivning],MATCH(Tabell41013[ID],Tabell1[ID],0)))</f>
        <v/>
      </c>
      <c r="I370" s="80" t="e">
        <f>INDEX(#REF!,MATCH(Tabell41013[ID],Tabell1[ID],0))</f>
        <v>#REF!</v>
      </c>
      <c r="J370" s="78" t="e">
        <f>INDEX(#REF!,MATCH(Tabell1[ID],Tabell41013[ID],0))</f>
        <v>#REF!</v>
      </c>
      <c r="K370" s="38" t="e">
        <f>INDEX(#REF!,MATCH(Tabell1[ID],Tabell41013[ID],0))</f>
        <v>#REF!</v>
      </c>
      <c r="L370" s="20" t="e">
        <f>IF(#REF!="","",INDEX(#REF!,MATCH(Tabell1[ID],Tabell41013[ID],0)))</f>
        <v>#REF!</v>
      </c>
      <c r="O370" s="26"/>
      <c r="P370" s="26"/>
      <c r="Q370" s="26"/>
      <c r="R370" s="26"/>
      <c r="S370" s="26"/>
      <c r="T370" s="26"/>
    </row>
    <row r="371" spans="1:20" ht="40.25" customHeight="1" x14ac:dyDescent="0.35">
      <c r="A371" s="53"/>
      <c r="B371" s="55"/>
      <c r="C371" s="50"/>
      <c r="D371" s="50" t="str">
        <f>IF(Tabell41013[[#This Row],[ID]]="","",INDEX(Tabell1[Kategori (REK/OBS
FRL/REH)],MATCH(Tabell41013[[#This Row],[ID]],Tabell1[ID],0)))</f>
        <v/>
      </c>
      <c r="E371" s="60"/>
      <c r="F371" s="88"/>
      <c r="G371" s="88"/>
      <c r="H371" s="63" t="str">
        <f>IF(Tabell41013[[#All],[ID]]=0,"",INDEX(Tabell1[Webcert_beskrivning],MATCH(Tabell41013[ID],Tabell1[ID],0)))</f>
        <v/>
      </c>
      <c r="I371" s="80" t="e">
        <f>INDEX(#REF!,MATCH(Tabell41013[ID],Tabell1[ID],0))</f>
        <v>#REF!</v>
      </c>
      <c r="J371" s="78" t="e">
        <f>INDEX(#REF!,MATCH(Tabell1[ID],Tabell41013[ID],0))</f>
        <v>#REF!</v>
      </c>
      <c r="K371" s="38" t="e">
        <f>INDEX(#REF!,MATCH(Tabell1[ID],Tabell41013[ID],0))</f>
        <v>#REF!</v>
      </c>
      <c r="L371" s="20" t="e">
        <f>IF(#REF!="","",INDEX(#REF!,MATCH(Tabell1[ID],Tabell41013[ID],0)))</f>
        <v>#REF!</v>
      </c>
      <c r="O371" s="26"/>
      <c r="P371" s="26"/>
      <c r="Q371" s="26"/>
      <c r="R371" s="26"/>
      <c r="S371" s="26"/>
      <c r="T371" s="26"/>
    </row>
    <row r="372" spans="1:20" ht="40.25" customHeight="1" x14ac:dyDescent="0.35">
      <c r="A372" s="53"/>
      <c r="B372" s="55"/>
      <c r="C372" s="50"/>
      <c r="D372" s="50" t="str">
        <f>IF(Tabell41013[[#This Row],[ID]]="","",INDEX(Tabell1[Kategori (REK/OBS
FRL/REH)],MATCH(Tabell41013[[#This Row],[ID]],Tabell1[ID],0)))</f>
        <v/>
      </c>
      <c r="E372" s="60"/>
      <c r="F372" s="88"/>
      <c r="G372" s="88"/>
      <c r="H372" s="63" t="str">
        <f>IF(Tabell41013[[#All],[ID]]=0,"",INDEX(Tabell1[Webcert_beskrivning],MATCH(Tabell41013[ID],Tabell1[ID],0)))</f>
        <v/>
      </c>
      <c r="I372" s="80" t="e">
        <f>INDEX(#REF!,MATCH(Tabell41013[ID],Tabell1[ID],0))</f>
        <v>#REF!</v>
      </c>
      <c r="J372" s="78" t="e">
        <f>INDEX(#REF!,MATCH(Tabell1[ID],Tabell41013[ID],0))</f>
        <v>#REF!</v>
      </c>
      <c r="K372" s="38" t="e">
        <f>INDEX(#REF!,MATCH(Tabell1[ID],Tabell41013[ID],0))</f>
        <v>#REF!</v>
      </c>
      <c r="L372" s="20" t="e">
        <f>IF(#REF!="","",INDEX(#REF!,MATCH(Tabell1[ID],Tabell41013[ID],0)))</f>
        <v>#REF!</v>
      </c>
      <c r="O372" s="26"/>
      <c r="P372" s="26"/>
      <c r="Q372" s="26"/>
      <c r="R372" s="26"/>
      <c r="S372" s="26"/>
      <c r="T372" s="26"/>
    </row>
    <row r="373" spans="1:20" ht="40.25" customHeight="1" x14ac:dyDescent="0.35">
      <c r="A373" s="53"/>
      <c r="B373" s="55"/>
      <c r="C373" s="50"/>
      <c r="D373" s="50" t="str">
        <f>IF(Tabell41013[[#This Row],[ID]]="","",INDEX(Tabell1[Kategori (REK/OBS
FRL/REH)],MATCH(Tabell41013[[#This Row],[ID]],Tabell1[ID],0)))</f>
        <v/>
      </c>
      <c r="E373" s="60"/>
      <c r="F373" s="88"/>
      <c r="G373" s="88"/>
      <c r="H373" s="63" t="str">
        <f>IF(Tabell41013[[#All],[ID]]=0,"",INDEX(Tabell1[Webcert_beskrivning],MATCH(Tabell41013[ID],Tabell1[ID],0)))</f>
        <v/>
      </c>
      <c r="I373" s="80" t="e">
        <f>INDEX(#REF!,MATCH(Tabell41013[ID],Tabell1[ID],0))</f>
        <v>#REF!</v>
      </c>
      <c r="J373" s="78" t="e">
        <f>INDEX(#REF!,MATCH(Tabell1[ID],Tabell41013[ID],0))</f>
        <v>#REF!</v>
      </c>
      <c r="K373" s="38" t="e">
        <f>INDEX(#REF!,MATCH(Tabell1[ID],Tabell41013[ID],0))</f>
        <v>#REF!</v>
      </c>
      <c r="L373" s="20" t="e">
        <f>IF(#REF!="","",INDEX(#REF!,MATCH(Tabell1[ID],Tabell41013[ID],0)))</f>
        <v>#REF!</v>
      </c>
      <c r="O373" s="26"/>
      <c r="P373" s="26"/>
      <c r="Q373" s="26"/>
      <c r="R373" s="26"/>
      <c r="S373" s="26"/>
      <c r="T373" s="26"/>
    </row>
    <row r="374" spans="1:20" ht="40.25" customHeight="1" x14ac:dyDescent="0.35">
      <c r="A374" s="53"/>
      <c r="B374" s="55"/>
      <c r="C374" s="50"/>
      <c r="D374" s="50" t="str">
        <f>IF(Tabell41013[[#This Row],[ID]]="","",INDEX(Tabell1[Kategori (REK/OBS
FRL/REH)],MATCH(Tabell41013[[#This Row],[ID]],Tabell1[ID],0)))</f>
        <v/>
      </c>
      <c r="E374" s="60"/>
      <c r="F374" s="88"/>
      <c r="G374" s="88"/>
      <c r="H374" s="63" t="str">
        <f>IF(Tabell41013[[#All],[ID]]=0,"",INDEX(Tabell1[Webcert_beskrivning],MATCH(Tabell41013[ID],Tabell1[ID],0)))</f>
        <v/>
      </c>
      <c r="I374" s="80" t="e">
        <f>INDEX(#REF!,MATCH(Tabell41013[ID],Tabell1[ID],0))</f>
        <v>#REF!</v>
      </c>
      <c r="J374" s="78" t="e">
        <f>INDEX(#REF!,MATCH(Tabell1[ID],Tabell41013[ID],0))</f>
        <v>#REF!</v>
      </c>
      <c r="K374" s="38" t="e">
        <f>INDEX(#REF!,MATCH(Tabell1[ID],Tabell41013[ID],0))</f>
        <v>#REF!</v>
      </c>
      <c r="L374" s="20" t="e">
        <f>IF(#REF!="","",INDEX(#REF!,MATCH(Tabell1[ID],Tabell41013[ID],0)))</f>
        <v>#REF!</v>
      </c>
      <c r="O374" s="26"/>
      <c r="P374" s="26"/>
      <c r="Q374" s="26"/>
      <c r="R374" s="26"/>
      <c r="S374" s="26"/>
      <c r="T374" s="26"/>
    </row>
    <row r="375" spans="1:20" ht="40.25" customHeight="1" x14ac:dyDescent="0.35">
      <c r="A375" s="53"/>
      <c r="B375" s="55"/>
      <c r="C375" s="50"/>
      <c r="D375" s="50" t="str">
        <f>IF(Tabell41013[[#This Row],[ID]]="","",INDEX(Tabell1[Kategori (REK/OBS
FRL/REH)],MATCH(Tabell41013[[#This Row],[ID]],Tabell1[ID],0)))</f>
        <v/>
      </c>
      <c r="E375" s="60"/>
      <c r="F375" s="88"/>
      <c r="G375" s="88"/>
      <c r="H375" s="63" t="str">
        <f>IF(Tabell41013[[#All],[ID]]=0,"",INDEX(Tabell1[Webcert_beskrivning],MATCH(Tabell41013[ID],Tabell1[ID],0)))</f>
        <v/>
      </c>
      <c r="I375" s="80" t="e">
        <f>INDEX(#REF!,MATCH(Tabell41013[ID],Tabell1[ID],0))</f>
        <v>#REF!</v>
      </c>
      <c r="J375" s="78" t="e">
        <f>INDEX(#REF!,MATCH(Tabell1[ID],Tabell41013[ID],0))</f>
        <v>#REF!</v>
      </c>
      <c r="K375" s="38" t="e">
        <f>INDEX(#REF!,MATCH(Tabell1[ID],Tabell41013[ID],0))</f>
        <v>#REF!</v>
      </c>
      <c r="L375" s="20" t="e">
        <f>IF(#REF!="","",INDEX(#REF!,MATCH(Tabell1[ID],Tabell41013[ID],0)))</f>
        <v>#REF!</v>
      </c>
      <c r="O375" s="26"/>
      <c r="P375" s="26"/>
      <c r="Q375" s="26"/>
      <c r="R375" s="26"/>
      <c r="S375" s="26"/>
      <c r="T375" s="26"/>
    </row>
    <row r="376" spans="1:20" ht="40.25" customHeight="1" x14ac:dyDescent="0.35">
      <c r="A376" s="53"/>
      <c r="B376" s="55"/>
      <c r="C376" s="50"/>
      <c r="D376" s="50" t="str">
        <f>IF(Tabell41013[[#This Row],[ID]]="","",INDEX(Tabell1[Kategori (REK/OBS
FRL/REH)],MATCH(Tabell41013[[#This Row],[ID]],Tabell1[ID],0)))</f>
        <v/>
      </c>
      <c r="E376" s="60"/>
      <c r="F376" s="88"/>
      <c r="G376" s="88"/>
      <c r="H376" s="63" t="str">
        <f>IF(Tabell41013[[#All],[ID]]=0,"",INDEX(Tabell1[Webcert_beskrivning],MATCH(Tabell41013[ID],Tabell1[ID],0)))</f>
        <v/>
      </c>
      <c r="I376" s="80" t="e">
        <f>INDEX(#REF!,MATCH(Tabell41013[ID],Tabell1[ID],0))</f>
        <v>#REF!</v>
      </c>
      <c r="J376" s="78" t="e">
        <f>INDEX(#REF!,MATCH(Tabell1[ID],Tabell41013[ID],0))</f>
        <v>#REF!</v>
      </c>
      <c r="K376" s="38" t="e">
        <f>INDEX(#REF!,MATCH(Tabell1[ID],Tabell41013[ID],0))</f>
        <v>#REF!</v>
      </c>
      <c r="L376" s="20" t="e">
        <f>IF(#REF!="","",INDEX(#REF!,MATCH(Tabell1[ID],Tabell41013[ID],0)))</f>
        <v>#REF!</v>
      </c>
      <c r="O376" s="26"/>
      <c r="P376" s="26"/>
      <c r="Q376" s="26"/>
      <c r="R376" s="26"/>
      <c r="S376" s="26"/>
      <c r="T376" s="26"/>
    </row>
    <row r="377" spans="1:20" ht="40.25" customHeight="1" x14ac:dyDescent="0.35">
      <c r="A377" s="53"/>
      <c r="B377" s="55"/>
      <c r="C377" s="50"/>
      <c r="D377" s="50" t="str">
        <f>IF(Tabell41013[[#This Row],[ID]]="","",INDEX(Tabell1[Kategori (REK/OBS
FRL/REH)],MATCH(Tabell41013[[#This Row],[ID]],Tabell1[ID],0)))</f>
        <v/>
      </c>
      <c r="E377" s="60"/>
      <c r="F377" s="88"/>
      <c r="G377" s="88"/>
      <c r="H377" s="63" t="str">
        <f>IF(Tabell41013[[#All],[ID]]=0,"",INDEX(Tabell1[Webcert_beskrivning],MATCH(Tabell41013[ID],Tabell1[ID],0)))</f>
        <v/>
      </c>
      <c r="I377" s="80" t="e">
        <f>INDEX(#REF!,MATCH(Tabell41013[ID],Tabell1[ID],0))</f>
        <v>#REF!</v>
      </c>
      <c r="J377" s="78" t="e">
        <f>INDEX(#REF!,MATCH(Tabell1[ID],Tabell41013[ID],0))</f>
        <v>#REF!</v>
      </c>
      <c r="K377" s="38" t="e">
        <f>INDEX(#REF!,MATCH(Tabell1[ID],Tabell41013[ID],0))</f>
        <v>#REF!</v>
      </c>
      <c r="L377" s="20" t="e">
        <f>IF(#REF!="","",INDEX(#REF!,MATCH(Tabell1[ID],Tabell41013[ID],0)))</f>
        <v>#REF!</v>
      </c>
      <c r="O377" s="26"/>
      <c r="P377" s="26"/>
      <c r="Q377" s="26"/>
      <c r="R377" s="26"/>
      <c r="S377" s="26"/>
      <c r="T377" s="26"/>
    </row>
    <row r="378" spans="1:20" ht="40.25" customHeight="1" x14ac:dyDescent="0.35">
      <c r="A378" s="53"/>
      <c r="B378" s="55"/>
      <c r="C378" s="50"/>
      <c r="D378" s="50" t="str">
        <f>IF(Tabell41013[[#This Row],[ID]]="","",INDEX(Tabell1[Kategori (REK/OBS
FRL/REH)],MATCH(Tabell41013[[#This Row],[ID]],Tabell1[ID],0)))</f>
        <v/>
      </c>
      <c r="E378" s="60"/>
      <c r="F378" s="88"/>
      <c r="G378" s="88"/>
      <c r="H378" s="63" t="str">
        <f>IF(Tabell41013[[#All],[ID]]=0,"",INDEX(Tabell1[Webcert_beskrivning],MATCH(Tabell41013[ID],Tabell1[ID],0)))</f>
        <v/>
      </c>
      <c r="I378" s="80" t="e">
        <f>INDEX(#REF!,MATCH(Tabell41013[ID],Tabell1[ID],0))</f>
        <v>#REF!</v>
      </c>
      <c r="J378" s="78" t="e">
        <f>INDEX(#REF!,MATCH(Tabell1[ID],Tabell41013[ID],0))</f>
        <v>#REF!</v>
      </c>
      <c r="K378" s="38" t="e">
        <f>INDEX(#REF!,MATCH(Tabell1[ID],Tabell41013[ID],0))</f>
        <v>#REF!</v>
      </c>
      <c r="L378" s="20" t="e">
        <f>IF(#REF!="","",INDEX(#REF!,MATCH(Tabell1[ID],Tabell41013[ID],0)))</f>
        <v>#REF!</v>
      </c>
      <c r="O378" s="26"/>
      <c r="P378" s="26"/>
      <c r="Q378" s="26"/>
      <c r="R378" s="26"/>
      <c r="S378" s="26"/>
      <c r="T378" s="26"/>
    </row>
    <row r="379" spans="1:20" ht="40.25" customHeight="1" x14ac:dyDescent="0.35">
      <c r="A379" s="53"/>
      <c r="B379" s="55"/>
      <c r="C379" s="50"/>
      <c r="D379" s="50" t="str">
        <f>IF(Tabell41013[[#This Row],[ID]]="","",INDEX(Tabell1[Kategori (REK/OBS
FRL/REH)],MATCH(Tabell41013[[#This Row],[ID]],Tabell1[ID],0)))</f>
        <v/>
      </c>
      <c r="E379" s="60"/>
      <c r="F379" s="88"/>
      <c r="G379" s="88"/>
      <c r="H379" s="63" t="str">
        <f>IF(Tabell41013[[#All],[ID]]=0,"",INDEX(Tabell1[Webcert_beskrivning],MATCH(Tabell41013[ID],Tabell1[ID],0)))</f>
        <v/>
      </c>
      <c r="I379" s="80" t="e">
        <f>INDEX(#REF!,MATCH(Tabell41013[ID],Tabell1[ID],0))</f>
        <v>#REF!</v>
      </c>
      <c r="J379" s="78" t="e">
        <f>INDEX(#REF!,MATCH(Tabell1[ID],Tabell41013[ID],0))</f>
        <v>#REF!</v>
      </c>
      <c r="K379" s="38" t="e">
        <f>INDEX(#REF!,MATCH(Tabell1[ID],Tabell41013[ID],0))</f>
        <v>#REF!</v>
      </c>
      <c r="L379" s="20" t="e">
        <f>IF(#REF!="","",INDEX(#REF!,MATCH(Tabell1[ID],Tabell41013[ID],0)))</f>
        <v>#REF!</v>
      </c>
      <c r="O379" s="26"/>
      <c r="P379" s="26"/>
      <c r="Q379" s="26"/>
      <c r="R379" s="26"/>
      <c r="S379" s="26"/>
      <c r="T379" s="26"/>
    </row>
    <row r="380" spans="1:20" ht="40.25" customHeight="1" x14ac:dyDescent="0.35">
      <c r="A380" s="53"/>
      <c r="B380" s="55"/>
      <c r="C380" s="50"/>
      <c r="D380" s="50" t="str">
        <f>IF(Tabell41013[[#This Row],[ID]]="","",INDEX(Tabell1[Kategori (REK/OBS
FRL/REH)],MATCH(Tabell41013[[#This Row],[ID]],Tabell1[ID],0)))</f>
        <v/>
      </c>
      <c r="E380" s="60"/>
      <c r="F380" s="88"/>
      <c r="G380" s="88"/>
      <c r="H380" s="63" t="str">
        <f>IF(Tabell41013[[#All],[ID]]=0,"",INDEX(Tabell1[Webcert_beskrivning],MATCH(Tabell41013[ID],Tabell1[ID],0)))</f>
        <v/>
      </c>
      <c r="I380" s="80" t="e">
        <f>INDEX(#REF!,MATCH(Tabell41013[ID],Tabell1[ID],0))</f>
        <v>#REF!</v>
      </c>
      <c r="J380" s="78" t="e">
        <f>INDEX(#REF!,MATCH(Tabell1[ID],Tabell41013[ID],0))</f>
        <v>#REF!</v>
      </c>
      <c r="K380" s="38" t="e">
        <f>INDEX(#REF!,MATCH(Tabell1[ID],Tabell41013[ID],0))</f>
        <v>#REF!</v>
      </c>
      <c r="L380" s="20" t="e">
        <f>IF(#REF!="","",INDEX(#REF!,MATCH(Tabell1[ID],Tabell41013[ID],0)))</f>
        <v>#REF!</v>
      </c>
      <c r="O380" s="26"/>
      <c r="P380" s="26"/>
      <c r="Q380" s="26"/>
      <c r="R380" s="26"/>
      <c r="S380" s="26"/>
      <c r="T380" s="26"/>
    </row>
    <row r="381" spans="1:20" ht="40.25" customHeight="1" x14ac:dyDescent="0.35">
      <c r="A381" s="53"/>
      <c r="B381" s="55"/>
      <c r="C381" s="50"/>
      <c r="D381" s="50" t="str">
        <f>IF(Tabell41013[[#This Row],[ID]]="","",INDEX(Tabell1[Kategori (REK/OBS
FRL/REH)],MATCH(Tabell41013[[#This Row],[ID]],Tabell1[ID],0)))</f>
        <v/>
      </c>
      <c r="E381" s="60"/>
      <c r="F381" s="88"/>
      <c r="G381" s="88"/>
      <c r="H381" s="63" t="str">
        <f>IF(Tabell41013[[#All],[ID]]=0,"",INDEX(Tabell1[Webcert_beskrivning],MATCH(Tabell41013[ID],Tabell1[ID],0)))</f>
        <v/>
      </c>
      <c r="I381" s="80" t="e">
        <f>INDEX(#REF!,MATCH(Tabell41013[ID],Tabell1[ID],0))</f>
        <v>#REF!</v>
      </c>
      <c r="J381" s="78" t="e">
        <f>INDEX(#REF!,MATCH(Tabell1[ID],Tabell41013[ID],0))</f>
        <v>#REF!</v>
      </c>
      <c r="K381" s="38" t="e">
        <f>INDEX(#REF!,MATCH(Tabell1[ID],Tabell41013[ID],0))</f>
        <v>#REF!</v>
      </c>
      <c r="L381" s="20" t="e">
        <f>IF(#REF!="","",INDEX(#REF!,MATCH(Tabell1[ID],Tabell41013[ID],0)))</f>
        <v>#REF!</v>
      </c>
      <c r="O381" s="26"/>
      <c r="P381" s="26"/>
      <c r="Q381" s="26"/>
      <c r="R381" s="26"/>
      <c r="S381" s="26"/>
      <c r="T381" s="26"/>
    </row>
    <row r="382" spans="1:20" ht="40.25" customHeight="1" x14ac:dyDescent="0.35">
      <c r="A382" s="53"/>
      <c r="B382" s="55"/>
      <c r="C382" s="50"/>
      <c r="D382" s="50" t="str">
        <f>IF(Tabell41013[[#This Row],[ID]]="","",INDEX(Tabell1[Kategori (REK/OBS
FRL/REH)],MATCH(Tabell41013[[#This Row],[ID]],Tabell1[ID],0)))</f>
        <v/>
      </c>
      <c r="E382" s="60"/>
      <c r="F382" s="88"/>
      <c r="G382" s="88"/>
      <c r="H382" s="63" t="str">
        <f>IF(Tabell41013[[#All],[ID]]=0,"",INDEX(Tabell1[Webcert_beskrivning],MATCH(Tabell41013[ID],Tabell1[ID],0)))</f>
        <v/>
      </c>
      <c r="I382" s="80" t="e">
        <f>INDEX(#REF!,MATCH(Tabell41013[ID],Tabell1[ID],0))</f>
        <v>#REF!</v>
      </c>
      <c r="J382" s="78" t="e">
        <f>INDEX(#REF!,MATCH(Tabell1[ID],Tabell41013[ID],0))</f>
        <v>#REF!</v>
      </c>
      <c r="K382" s="38" t="e">
        <f>INDEX(#REF!,MATCH(Tabell1[ID],Tabell41013[ID],0))</f>
        <v>#REF!</v>
      </c>
      <c r="L382" s="20" t="e">
        <f>IF(#REF!="","",INDEX(#REF!,MATCH(Tabell1[ID],Tabell41013[ID],0)))</f>
        <v>#REF!</v>
      </c>
      <c r="O382" s="26"/>
      <c r="P382" s="26"/>
      <c r="Q382" s="26"/>
      <c r="R382" s="26"/>
      <c r="S382" s="26"/>
      <c r="T382" s="26"/>
    </row>
    <row r="383" spans="1:20" ht="40.25" customHeight="1" x14ac:dyDescent="0.35">
      <c r="A383" s="53"/>
      <c r="B383" s="55"/>
      <c r="C383" s="50"/>
      <c r="D383" s="50" t="str">
        <f>IF(Tabell41013[[#This Row],[ID]]="","",INDEX(Tabell1[Kategori (REK/OBS
FRL/REH)],MATCH(Tabell41013[[#This Row],[ID]],Tabell1[ID],0)))</f>
        <v/>
      </c>
      <c r="E383" s="60"/>
      <c r="F383" s="88"/>
      <c r="G383" s="88"/>
      <c r="H383" s="63" t="str">
        <f>IF(Tabell41013[[#All],[ID]]=0,"",INDEX(Tabell1[Webcert_beskrivning],MATCH(Tabell41013[ID],Tabell1[ID],0)))</f>
        <v/>
      </c>
      <c r="I383" s="80" t="e">
        <f>INDEX(#REF!,MATCH(Tabell41013[ID],Tabell1[ID],0))</f>
        <v>#REF!</v>
      </c>
      <c r="J383" s="78" t="e">
        <f>INDEX(#REF!,MATCH(Tabell1[ID],Tabell41013[ID],0))</f>
        <v>#REF!</v>
      </c>
      <c r="K383" s="38" t="e">
        <f>INDEX(#REF!,MATCH(Tabell1[ID],Tabell41013[ID],0))</f>
        <v>#REF!</v>
      </c>
      <c r="L383" s="20" t="e">
        <f>IF(#REF!="","",INDEX(#REF!,MATCH(Tabell1[ID],Tabell41013[ID],0)))</f>
        <v>#REF!</v>
      </c>
      <c r="O383" s="26"/>
      <c r="P383" s="26"/>
      <c r="Q383" s="26"/>
      <c r="R383" s="26"/>
      <c r="S383" s="26"/>
      <c r="T383" s="26"/>
    </row>
    <row r="384" spans="1:20" ht="40.25" customHeight="1" x14ac:dyDescent="0.35">
      <c r="A384" s="53"/>
      <c r="B384" s="55"/>
      <c r="C384" s="50"/>
      <c r="D384" s="50" t="str">
        <f>IF(Tabell41013[[#This Row],[ID]]="","",INDEX(Tabell1[Kategori (REK/OBS
FRL/REH)],MATCH(Tabell41013[[#This Row],[ID]],Tabell1[ID],0)))</f>
        <v/>
      </c>
      <c r="E384" s="60"/>
      <c r="F384" s="88"/>
      <c r="G384" s="88"/>
      <c r="H384" s="63" t="str">
        <f>IF(Tabell41013[[#All],[ID]]=0,"",INDEX(Tabell1[Webcert_beskrivning],MATCH(Tabell41013[ID],Tabell1[ID],0)))</f>
        <v/>
      </c>
      <c r="I384" s="80" t="e">
        <f>INDEX(#REF!,MATCH(Tabell41013[ID],Tabell1[ID],0))</f>
        <v>#REF!</v>
      </c>
      <c r="J384" s="78" t="e">
        <f>INDEX(#REF!,MATCH(Tabell1[ID],Tabell41013[ID],0))</f>
        <v>#REF!</v>
      </c>
      <c r="K384" s="38" t="e">
        <f>INDEX(#REF!,MATCH(Tabell1[ID],Tabell41013[ID],0))</f>
        <v>#REF!</v>
      </c>
      <c r="L384" s="20" t="e">
        <f>IF(#REF!="","",INDEX(#REF!,MATCH(Tabell1[ID],Tabell41013[ID],0)))</f>
        <v>#REF!</v>
      </c>
      <c r="O384" s="26"/>
      <c r="P384" s="26"/>
      <c r="Q384" s="26"/>
      <c r="R384" s="26"/>
      <c r="S384" s="26"/>
      <c r="T384" s="26"/>
    </row>
    <row r="385" spans="1:20" ht="40.25" customHeight="1" x14ac:dyDescent="0.35">
      <c r="A385" s="53"/>
      <c r="B385" s="55"/>
      <c r="C385" s="50"/>
      <c r="D385" s="50" t="str">
        <f>IF(Tabell41013[[#This Row],[ID]]="","",INDEX(Tabell1[Kategori (REK/OBS
FRL/REH)],MATCH(Tabell41013[[#This Row],[ID]],Tabell1[ID],0)))</f>
        <v/>
      </c>
      <c r="E385" s="60"/>
      <c r="F385" s="88"/>
      <c r="G385" s="88"/>
      <c r="H385" s="63" t="str">
        <f>IF(Tabell41013[[#All],[ID]]=0,"",INDEX(Tabell1[Webcert_beskrivning],MATCH(Tabell41013[ID],Tabell1[ID],0)))</f>
        <v/>
      </c>
      <c r="I385" s="80" t="e">
        <f>INDEX(#REF!,MATCH(Tabell41013[ID],Tabell1[ID],0))</f>
        <v>#REF!</v>
      </c>
      <c r="J385" s="78" t="e">
        <f>INDEX(#REF!,MATCH(Tabell1[ID],Tabell41013[ID],0))</f>
        <v>#REF!</v>
      </c>
      <c r="K385" s="38" t="e">
        <f>INDEX(#REF!,MATCH(Tabell1[ID],Tabell41013[ID],0))</f>
        <v>#REF!</v>
      </c>
      <c r="L385" s="20" t="e">
        <f>IF(#REF!="","",INDEX(#REF!,MATCH(Tabell1[ID],Tabell41013[ID],0)))</f>
        <v>#REF!</v>
      </c>
      <c r="O385" s="26"/>
      <c r="P385" s="26"/>
      <c r="Q385" s="26"/>
      <c r="R385" s="26"/>
      <c r="S385" s="26"/>
      <c r="T385" s="26"/>
    </row>
    <row r="386" spans="1:20" ht="40.25" customHeight="1" x14ac:dyDescent="0.35">
      <c r="A386" s="53"/>
      <c r="B386" s="55"/>
      <c r="C386" s="50"/>
      <c r="D386" s="50" t="str">
        <f>IF(Tabell41013[[#This Row],[ID]]="","",INDEX(Tabell1[Kategori (REK/OBS
FRL/REH)],MATCH(Tabell41013[[#This Row],[ID]],Tabell1[ID],0)))</f>
        <v/>
      </c>
      <c r="E386" s="60"/>
      <c r="F386" s="88"/>
      <c r="G386" s="88"/>
      <c r="H386" s="63" t="str">
        <f>IF(Tabell41013[[#All],[ID]]=0,"",INDEX(Tabell1[Webcert_beskrivning],MATCH(Tabell41013[ID],Tabell1[ID],0)))</f>
        <v/>
      </c>
      <c r="I386" s="80" t="e">
        <f>INDEX(#REF!,MATCH(Tabell41013[ID],Tabell1[ID],0))</f>
        <v>#REF!</v>
      </c>
      <c r="J386" s="78" t="e">
        <f>INDEX(#REF!,MATCH(Tabell1[ID],Tabell41013[ID],0))</f>
        <v>#REF!</v>
      </c>
      <c r="K386" s="38" t="e">
        <f>INDEX(#REF!,MATCH(Tabell1[ID],Tabell41013[ID],0))</f>
        <v>#REF!</v>
      </c>
      <c r="L386" s="20" t="e">
        <f>IF(#REF!="","",INDEX(#REF!,MATCH(Tabell1[ID],Tabell41013[ID],0)))</f>
        <v>#REF!</v>
      </c>
      <c r="O386" s="26"/>
      <c r="P386" s="26"/>
      <c r="Q386" s="26"/>
      <c r="R386" s="26"/>
      <c r="S386" s="26"/>
      <c r="T386" s="26"/>
    </row>
    <row r="387" spans="1:20" ht="40.25" customHeight="1" x14ac:dyDescent="0.35">
      <c r="A387" s="53"/>
      <c r="B387" s="55"/>
      <c r="C387" s="50"/>
      <c r="D387" s="50" t="str">
        <f>IF(Tabell41013[[#This Row],[ID]]="","",INDEX(Tabell1[Kategori (REK/OBS
FRL/REH)],MATCH(Tabell41013[[#This Row],[ID]],Tabell1[ID],0)))</f>
        <v/>
      </c>
      <c r="E387" s="60"/>
      <c r="F387" s="88"/>
      <c r="G387" s="88"/>
      <c r="H387" s="63" t="str">
        <f>IF(Tabell41013[[#All],[ID]]=0,"",INDEX(Tabell1[Webcert_beskrivning],MATCH(Tabell41013[ID],Tabell1[ID],0)))</f>
        <v/>
      </c>
      <c r="I387" s="80" t="e">
        <f>INDEX(#REF!,MATCH(Tabell41013[ID],Tabell1[ID],0))</f>
        <v>#REF!</v>
      </c>
      <c r="J387" s="78" t="e">
        <f>INDEX(#REF!,MATCH(Tabell1[ID],Tabell41013[ID],0))</f>
        <v>#REF!</v>
      </c>
      <c r="K387" s="38" t="e">
        <f>INDEX(#REF!,MATCH(Tabell1[ID],Tabell41013[ID],0))</f>
        <v>#REF!</v>
      </c>
      <c r="L387" s="20" t="e">
        <f>IF(#REF!="","",INDEX(#REF!,MATCH(Tabell1[ID],Tabell41013[ID],0)))</f>
        <v>#REF!</v>
      </c>
      <c r="O387" s="26"/>
      <c r="P387" s="26"/>
      <c r="Q387" s="26"/>
      <c r="R387" s="26"/>
      <c r="S387" s="26"/>
      <c r="T387" s="26"/>
    </row>
    <row r="388" spans="1:20" ht="40.25" customHeight="1" x14ac:dyDescent="0.35">
      <c r="A388" s="53"/>
      <c r="B388" s="55"/>
      <c r="C388" s="50"/>
      <c r="D388" s="50" t="str">
        <f>IF(Tabell41013[[#This Row],[ID]]="","",INDEX(Tabell1[Kategori (REK/OBS
FRL/REH)],MATCH(Tabell41013[[#This Row],[ID]],Tabell1[ID],0)))</f>
        <v/>
      </c>
      <c r="E388" s="60"/>
      <c r="F388" s="88"/>
      <c r="G388" s="88"/>
      <c r="H388" s="63" t="str">
        <f>IF(Tabell41013[[#All],[ID]]=0,"",INDEX(Tabell1[Webcert_beskrivning],MATCH(Tabell41013[ID],Tabell1[ID],0)))</f>
        <v/>
      </c>
      <c r="I388" s="80" t="e">
        <f>INDEX(#REF!,MATCH(Tabell41013[ID],Tabell1[ID],0))</f>
        <v>#REF!</v>
      </c>
      <c r="J388" s="78" t="e">
        <f>INDEX(#REF!,MATCH(Tabell1[ID],Tabell41013[ID],0))</f>
        <v>#REF!</v>
      </c>
      <c r="K388" s="38" t="e">
        <f>INDEX(#REF!,MATCH(Tabell1[ID],Tabell41013[ID],0))</f>
        <v>#REF!</v>
      </c>
      <c r="L388" s="20" t="e">
        <f>IF(#REF!="","",INDEX(#REF!,MATCH(Tabell1[ID],Tabell41013[ID],0)))</f>
        <v>#REF!</v>
      </c>
      <c r="O388" s="26"/>
      <c r="P388" s="26"/>
      <c r="Q388" s="26"/>
      <c r="R388" s="26"/>
      <c r="S388" s="26"/>
      <c r="T388" s="26"/>
    </row>
    <row r="389" spans="1:20" ht="40.25" customHeight="1" x14ac:dyDescent="0.35">
      <c r="A389" s="53"/>
      <c r="B389" s="55"/>
      <c r="C389" s="50"/>
      <c r="D389" s="50" t="str">
        <f>IF(Tabell41013[[#This Row],[ID]]="","",INDEX(Tabell1[Kategori (REK/OBS
FRL/REH)],MATCH(Tabell41013[[#This Row],[ID]],Tabell1[ID],0)))</f>
        <v/>
      </c>
      <c r="E389" s="60"/>
      <c r="F389" s="88"/>
      <c r="G389" s="88"/>
      <c r="H389" s="63" t="str">
        <f>IF(Tabell41013[[#All],[ID]]=0,"",INDEX(Tabell1[Webcert_beskrivning],MATCH(Tabell41013[ID],Tabell1[ID],0)))</f>
        <v/>
      </c>
      <c r="I389" s="80" t="e">
        <f>INDEX(#REF!,MATCH(Tabell41013[ID],Tabell1[ID],0))</f>
        <v>#REF!</v>
      </c>
      <c r="J389" s="78" t="e">
        <f>INDEX(#REF!,MATCH(Tabell1[ID],Tabell41013[ID],0))</f>
        <v>#REF!</v>
      </c>
      <c r="K389" s="38" t="e">
        <f>INDEX(#REF!,MATCH(Tabell1[ID],Tabell41013[ID],0))</f>
        <v>#REF!</v>
      </c>
      <c r="L389" s="20" t="e">
        <f>IF(#REF!="","",INDEX(#REF!,MATCH(Tabell1[ID],Tabell41013[ID],0)))</f>
        <v>#REF!</v>
      </c>
      <c r="O389" s="26"/>
      <c r="P389" s="26"/>
      <c r="Q389" s="26"/>
      <c r="R389" s="26"/>
      <c r="S389" s="26"/>
      <c r="T389" s="26"/>
    </row>
    <row r="390" spans="1:20" ht="40.25" customHeight="1" x14ac:dyDescent="0.35">
      <c r="A390" s="53"/>
      <c r="B390" s="55"/>
      <c r="C390" s="50"/>
      <c r="D390" s="50" t="str">
        <f>IF(Tabell41013[[#This Row],[ID]]="","",INDEX(Tabell1[Kategori (REK/OBS
FRL/REH)],MATCH(Tabell41013[[#This Row],[ID]],Tabell1[ID],0)))</f>
        <v/>
      </c>
      <c r="E390" s="60"/>
      <c r="F390" s="88"/>
      <c r="G390" s="88"/>
      <c r="H390" s="63" t="str">
        <f>IF(Tabell41013[[#All],[ID]]=0,"",INDEX(Tabell1[Webcert_beskrivning],MATCH(Tabell41013[ID],Tabell1[ID],0)))</f>
        <v/>
      </c>
      <c r="I390" s="80" t="e">
        <f>INDEX(#REF!,MATCH(Tabell41013[ID],Tabell1[ID],0))</f>
        <v>#REF!</v>
      </c>
      <c r="J390" s="78" t="e">
        <f>INDEX(#REF!,MATCH(Tabell1[ID],Tabell41013[ID],0))</f>
        <v>#REF!</v>
      </c>
      <c r="K390" s="38" t="e">
        <f>INDEX(#REF!,MATCH(Tabell1[ID],Tabell41013[ID],0))</f>
        <v>#REF!</v>
      </c>
      <c r="L390" s="20" t="e">
        <f>IF(#REF!="","",INDEX(#REF!,MATCH(Tabell1[ID],Tabell41013[ID],0)))</f>
        <v>#REF!</v>
      </c>
      <c r="O390" s="26"/>
      <c r="P390" s="26"/>
      <c r="Q390" s="26"/>
      <c r="R390" s="26"/>
      <c r="S390" s="26"/>
      <c r="T390" s="26"/>
    </row>
    <row r="391" spans="1:20" ht="40.25" customHeight="1" x14ac:dyDescent="0.35">
      <c r="A391" s="53"/>
      <c r="B391" s="55"/>
      <c r="C391" s="50"/>
      <c r="D391" s="50" t="str">
        <f>IF(Tabell41013[[#This Row],[ID]]="","",INDEX(Tabell1[Kategori (REK/OBS
FRL/REH)],MATCH(Tabell41013[[#This Row],[ID]],Tabell1[ID],0)))</f>
        <v/>
      </c>
      <c r="E391" s="60"/>
      <c r="F391" s="88"/>
      <c r="G391" s="88"/>
      <c r="H391" s="63" t="str">
        <f>IF(Tabell41013[[#All],[ID]]=0,"",INDEX(Tabell1[Webcert_beskrivning],MATCH(Tabell41013[ID],Tabell1[ID],0)))</f>
        <v/>
      </c>
      <c r="I391" s="80" t="e">
        <f>INDEX(#REF!,MATCH(Tabell41013[ID],Tabell1[ID],0))</f>
        <v>#REF!</v>
      </c>
      <c r="J391" s="78" t="e">
        <f>INDEX(#REF!,MATCH(Tabell1[ID],Tabell41013[ID],0))</f>
        <v>#REF!</v>
      </c>
      <c r="K391" s="38" t="e">
        <f>INDEX(#REF!,MATCH(Tabell1[ID],Tabell41013[ID],0))</f>
        <v>#REF!</v>
      </c>
      <c r="L391" s="20" t="e">
        <f>IF(#REF!="","",INDEX(#REF!,MATCH(Tabell1[ID],Tabell41013[ID],0)))</f>
        <v>#REF!</v>
      </c>
      <c r="O391" s="26"/>
      <c r="P391" s="26"/>
      <c r="Q391" s="26"/>
      <c r="R391" s="26"/>
      <c r="S391" s="26"/>
      <c r="T391" s="26"/>
    </row>
    <row r="392" spans="1:20" ht="40.25" customHeight="1" x14ac:dyDescent="0.35">
      <c r="A392" s="53"/>
      <c r="B392" s="55"/>
      <c r="C392" s="50"/>
      <c r="D392" s="50" t="str">
        <f>IF(Tabell41013[[#This Row],[ID]]="","",INDEX(Tabell1[Kategori (REK/OBS
FRL/REH)],MATCH(Tabell41013[[#This Row],[ID]],Tabell1[ID],0)))</f>
        <v/>
      </c>
      <c r="E392" s="60"/>
      <c r="F392" s="88"/>
      <c r="G392" s="88"/>
      <c r="H392" s="63" t="str">
        <f>IF(Tabell41013[[#All],[ID]]=0,"",INDEX(Tabell1[Webcert_beskrivning],MATCH(Tabell41013[ID],Tabell1[ID],0)))</f>
        <v/>
      </c>
      <c r="I392" s="80" t="e">
        <f>INDEX(#REF!,MATCH(Tabell41013[ID],Tabell1[ID],0))</f>
        <v>#REF!</v>
      </c>
      <c r="J392" s="78" t="e">
        <f>INDEX(#REF!,MATCH(Tabell1[ID],Tabell41013[ID],0))</f>
        <v>#REF!</v>
      </c>
      <c r="K392" s="38" t="e">
        <f>INDEX(#REF!,MATCH(Tabell1[ID],Tabell41013[ID],0))</f>
        <v>#REF!</v>
      </c>
      <c r="L392" s="20" t="e">
        <f>IF(#REF!="","",INDEX(#REF!,MATCH(Tabell1[ID],Tabell41013[ID],0)))</f>
        <v>#REF!</v>
      </c>
      <c r="O392" s="26"/>
      <c r="P392" s="26"/>
      <c r="Q392" s="26"/>
      <c r="R392" s="26"/>
      <c r="S392" s="26"/>
      <c r="T392" s="26"/>
    </row>
    <row r="393" spans="1:20" ht="40.25" customHeight="1" x14ac:dyDescent="0.35">
      <c r="A393" s="53"/>
      <c r="B393" s="55"/>
      <c r="C393" s="50"/>
      <c r="D393" s="50" t="str">
        <f>IF(Tabell41013[[#This Row],[ID]]="","",INDEX(Tabell1[Kategori (REK/OBS
FRL/REH)],MATCH(Tabell41013[[#This Row],[ID]],Tabell1[ID],0)))</f>
        <v/>
      </c>
      <c r="E393" s="60"/>
      <c r="F393" s="88"/>
      <c r="G393" s="88"/>
      <c r="H393" s="63" t="str">
        <f>IF(Tabell41013[[#All],[ID]]=0,"",INDEX(Tabell1[Webcert_beskrivning],MATCH(Tabell41013[ID],Tabell1[ID],0)))</f>
        <v/>
      </c>
      <c r="I393" s="80" t="e">
        <f>INDEX(#REF!,MATCH(Tabell41013[ID],Tabell1[ID],0))</f>
        <v>#REF!</v>
      </c>
      <c r="J393" s="78" t="e">
        <f>INDEX(#REF!,MATCH(Tabell1[ID],Tabell41013[ID],0))</f>
        <v>#REF!</v>
      </c>
      <c r="K393" s="38" t="e">
        <f>INDEX(#REF!,MATCH(Tabell1[ID],Tabell41013[ID],0))</f>
        <v>#REF!</v>
      </c>
      <c r="L393" s="20" t="e">
        <f>IF(#REF!="","",INDEX(#REF!,MATCH(Tabell1[ID],Tabell41013[ID],0)))</f>
        <v>#REF!</v>
      </c>
      <c r="O393" s="26"/>
      <c r="P393" s="26"/>
      <c r="Q393" s="26"/>
      <c r="R393" s="26"/>
      <c r="S393" s="26"/>
      <c r="T393" s="26"/>
    </row>
    <row r="394" spans="1:20" ht="40.25" customHeight="1" x14ac:dyDescent="0.35">
      <c r="A394" s="53"/>
      <c r="B394" s="55"/>
      <c r="C394" s="50"/>
      <c r="D394" s="50" t="str">
        <f>IF(Tabell41013[[#This Row],[ID]]="","",INDEX(Tabell1[Kategori (REK/OBS
FRL/REH)],MATCH(Tabell41013[[#This Row],[ID]],Tabell1[ID],0)))</f>
        <v/>
      </c>
      <c r="E394" s="60"/>
      <c r="F394" s="88"/>
      <c r="G394" s="88"/>
      <c r="H394" s="63" t="str">
        <f>IF(Tabell41013[[#All],[ID]]=0,"",INDEX(Tabell1[Webcert_beskrivning],MATCH(Tabell41013[ID],Tabell1[ID],0)))</f>
        <v/>
      </c>
      <c r="I394" s="80" t="e">
        <f>INDEX(#REF!,MATCH(Tabell41013[ID],Tabell1[ID],0))</f>
        <v>#REF!</v>
      </c>
      <c r="J394" s="78" t="e">
        <f>INDEX(#REF!,MATCH(Tabell1[ID],Tabell41013[ID],0))</f>
        <v>#REF!</v>
      </c>
      <c r="K394" s="38" t="e">
        <f>INDEX(#REF!,MATCH(Tabell1[ID],Tabell41013[ID],0))</f>
        <v>#REF!</v>
      </c>
      <c r="L394" s="20" t="e">
        <f>IF(#REF!="","",INDEX(#REF!,MATCH(Tabell1[ID],Tabell41013[ID],0)))</f>
        <v>#REF!</v>
      </c>
      <c r="O394" s="26"/>
      <c r="P394" s="26"/>
      <c r="Q394" s="26"/>
      <c r="R394" s="26"/>
      <c r="S394" s="26"/>
      <c r="T394" s="26"/>
    </row>
    <row r="395" spans="1:20" ht="40.25" customHeight="1" x14ac:dyDescent="0.35">
      <c r="A395" s="53"/>
      <c r="B395" s="55"/>
      <c r="C395" s="50"/>
      <c r="D395" s="50" t="str">
        <f>IF(Tabell41013[[#This Row],[ID]]="","",INDEX(Tabell1[Kategori (REK/OBS
FRL/REH)],MATCH(Tabell41013[[#This Row],[ID]],Tabell1[ID],0)))</f>
        <v/>
      </c>
      <c r="E395" s="60"/>
      <c r="F395" s="88"/>
      <c r="G395" s="88"/>
      <c r="H395" s="63" t="str">
        <f>IF(Tabell41013[[#All],[ID]]=0,"",INDEX(Tabell1[Webcert_beskrivning],MATCH(Tabell41013[ID],Tabell1[ID],0)))</f>
        <v/>
      </c>
      <c r="I395" s="80" t="e">
        <f>INDEX(#REF!,MATCH(Tabell41013[ID],Tabell1[ID],0))</f>
        <v>#REF!</v>
      </c>
      <c r="J395" s="78" t="e">
        <f>INDEX(#REF!,MATCH(Tabell1[ID],Tabell41013[ID],0))</f>
        <v>#REF!</v>
      </c>
      <c r="K395" s="38" t="e">
        <f>INDEX(#REF!,MATCH(Tabell1[ID],Tabell41013[ID],0))</f>
        <v>#REF!</v>
      </c>
      <c r="L395" s="20" t="e">
        <f>IF(#REF!="","",INDEX(#REF!,MATCH(Tabell1[ID],Tabell41013[ID],0)))</f>
        <v>#REF!</v>
      </c>
      <c r="O395" s="26"/>
      <c r="P395" s="26"/>
      <c r="Q395" s="26"/>
      <c r="R395" s="26"/>
      <c r="S395" s="26"/>
      <c r="T395" s="26"/>
    </row>
    <row r="396" spans="1:20" ht="40.25" customHeight="1" x14ac:dyDescent="0.35">
      <c r="A396" s="53"/>
      <c r="B396" s="55"/>
      <c r="C396" s="50"/>
      <c r="D396" s="50" t="str">
        <f>IF(Tabell41013[[#This Row],[ID]]="","",INDEX(Tabell1[Kategori (REK/OBS
FRL/REH)],MATCH(Tabell41013[[#This Row],[ID]],Tabell1[ID],0)))</f>
        <v/>
      </c>
      <c r="E396" s="60"/>
      <c r="F396" s="88"/>
      <c r="G396" s="88"/>
      <c r="H396" s="63" t="str">
        <f>IF(Tabell41013[[#All],[ID]]=0,"",INDEX(Tabell1[Webcert_beskrivning],MATCH(Tabell41013[ID],Tabell1[ID],0)))</f>
        <v/>
      </c>
      <c r="I396" s="80" t="e">
        <f>INDEX(#REF!,MATCH(Tabell41013[ID],Tabell1[ID],0))</f>
        <v>#REF!</v>
      </c>
      <c r="J396" s="78" t="e">
        <f>INDEX(#REF!,MATCH(Tabell1[ID],Tabell41013[ID],0))</f>
        <v>#REF!</v>
      </c>
      <c r="K396" s="38" t="e">
        <f>INDEX(#REF!,MATCH(Tabell1[ID],Tabell41013[ID],0))</f>
        <v>#REF!</v>
      </c>
      <c r="L396" s="20" t="e">
        <f>IF(#REF!="","",INDEX(#REF!,MATCH(Tabell1[ID],Tabell41013[ID],0)))</f>
        <v>#REF!</v>
      </c>
      <c r="O396" s="26"/>
      <c r="P396" s="26"/>
      <c r="Q396" s="26"/>
      <c r="R396" s="26"/>
      <c r="S396" s="26"/>
      <c r="T396" s="26"/>
    </row>
    <row r="397" spans="1:20" ht="40.25" customHeight="1" x14ac:dyDescent="0.35">
      <c r="A397" s="53"/>
      <c r="B397" s="55"/>
      <c r="C397" s="50"/>
      <c r="D397" s="50" t="str">
        <f>IF(Tabell41013[[#This Row],[ID]]="","",INDEX(Tabell1[Kategori (REK/OBS
FRL/REH)],MATCH(Tabell41013[[#This Row],[ID]],Tabell1[ID],0)))</f>
        <v/>
      </c>
      <c r="E397" s="60"/>
      <c r="F397" s="88"/>
      <c r="G397" s="88"/>
      <c r="H397" s="63" t="str">
        <f>IF(Tabell41013[[#All],[ID]]=0,"",INDEX(Tabell1[Webcert_beskrivning],MATCH(Tabell41013[ID],Tabell1[ID],0)))</f>
        <v/>
      </c>
      <c r="I397" s="80" t="e">
        <f>INDEX(#REF!,MATCH(Tabell41013[ID],Tabell1[ID],0))</f>
        <v>#REF!</v>
      </c>
      <c r="J397" s="78" t="e">
        <f>INDEX(#REF!,MATCH(Tabell1[ID],Tabell41013[ID],0))</f>
        <v>#REF!</v>
      </c>
      <c r="K397" s="38" t="e">
        <f>INDEX(#REF!,MATCH(Tabell1[ID],Tabell41013[ID],0))</f>
        <v>#REF!</v>
      </c>
      <c r="L397" s="20" t="e">
        <f>IF(#REF!="","",INDEX(#REF!,MATCH(Tabell1[ID],Tabell41013[ID],0)))</f>
        <v>#REF!</v>
      </c>
      <c r="O397" s="26"/>
      <c r="P397" s="26"/>
      <c r="Q397" s="26"/>
      <c r="R397" s="26"/>
      <c r="S397" s="26"/>
      <c r="T397" s="26"/>
    </row>
    <row r="398" spans="1:20" ht="40.25" customHeight="1" x14ac:dyDescent="0.35">
      <c r="A398" s="53"/>
      <c r="B398" s="55"/>
      <c r="C398" s="50"/>
      <c r="D398" s="50" t="str">
        <f>IF(Tabell41013[[#This Row],[ID]]="","",INDEX(Tabell1[Kategori (REK/OBS
FRL/REH)],MATCH(Tabell41013[[#This Row],[ID]],Tabell1[ID],0)))</f>
        <v/>
      </c>
      <c r="E398" s="60"/>
      <c r="F398" s="88"/>
      <c r="G398" s="88"/>
      <c r="H398" s="63" t="str">
        <f>IF(Tabell41013[[#All],[ID]]=0,"",INDEX(Tabell1[Webcert_beskrivning],MATCH(Tabell41013[ID],Tabell1[ID],0)))</f>
        <v/>
      </c>
      <c r="I398" s="80" t="e">
        <f>INDEX(#REF!,MATCH(Tabell41013[ID],Tabell1[ID],0))</f>
        <v>#REF!</v>
      </c>
      <c r="J398" s="78" t="e">
        <f>INDEX(#REF!,MATCH(Tabell1[ID],Tabell41013[ID],0))</f>
        <v>#REF!</v>
      </c>
      <c r="K398" s="38" t="e">
        <f>INDEX(#REF!,MATCH(Tabell1[ID],Tabell41013[ID],0))</f>
        <v>#REF!</v>
      </c>
      <c r="L398" s="20" t="e">
        <f>IF(#REF!="","",INDEX(#REF!,MATCH(Tabell1[ID],Tabell41013[ID],0)))</f>
        <v>#REF!</v>
      </c>
      <c r="O398" s="26"/>
      <c r="P398" s="26"/>
      <c r="Q398" s="26"/>
      <c r="R398" s="26"/>
      <c r="S398" s="26"/>
      <c r="T398" s="26"/>
    </row>
    <row r="399" spans="1:20" ht="40.25" customHeight="1" x14ac:dyDescent="0.35">
      <c r="A399" s="53"/>
      <c r="B399" s="55"/>
      <c r="C399" s="50"/>
      <c r="D399" s="50" t="str">
        <f>IF(Tabell41013[[#This Row],[ID]]="","",INDEX(Tabell1[Kategori (REK/OBS
FRL/REH)],MATCH(Tabell41013[[#This Row],[ID]],Tabell1[ID],0)))</f>
        <v/>
      </c>
      <c r="E399" s="60"/>
      <c r="F399" s="88"/>
      <c r="G399" s="88"/>
      <c r="H399" s="63" t="str">
        <f>IF(Tabell41013[[#All],[ID]]=0,"",INDEX(Tabell1[Webcert_beskrivning],MATCH(Tabell41013[ID],Tabell1[ID],0)))</f>
        <v/>
      </c>
      <c r="I399" s="80" t="e">
        <f>INDEX(#REF!,MATCH(Tabell41013[ID],Tabell1[ID],0))</f>
        <v>#REF!</v>
      </c>
      <c r="J399" s="78" t="e">
        <f>INDEX(#REF!,MATCH(Tabell1[ID],Tabell41013[ID],0))</f>
        <v>#REF!</v>
      </c>
      <c r="K399" s="38" t="e">
        <f>INDEX(#REF!,MATCH(Tabell1[ID],Tabell41013[ID],0))</f>
        <v>#REF!</v>
      </c>
      <c r="L399" s="20" t="e">
        <f>IF(#REF!="","",INDEX(#REF!,MATCH(Tabell1[ID],Tabell41013[ID],0)))</f>
        <v>#REF!</v>
      </c>
      <c r="O399" s="26"/>
      <c r="P399" s="26"/>
      <c r="Q399" s="26"/>
      <c r="R399" s="26"/>
      <c r="S399" s="26"/>
      <c r="T399" s="26"/>
    </row>
    <row r="400" spans="1:20" ht="40.25" customHeight="1" x14ac:dyDescent="0.35">
      <c r="A400" s="53"/>
      <c r="B400" s="55"/>
      <c r="C400" s="50"/>
      <c r="D400" s="50" t="str">
        <f>IF(Tabell41013[[#This Row],[ID]]="","",INDEX(Tabell1[Kategori (REK/OBS
FRL/REH)],MATCH(Tabell41013[[#This Row],[ID]],Tabell1[ID],0)))</f>
        <v/>
      </c>
      <c r="E400" s="60"/>
      <c r="F400" s="88"/>
      <c r="G400" s="88"/>
      <c r="H400" s="63" t="str">
        <f>IF(Tabell41013[[#All],[ID]]=0,"",INDEX(Tabell1[Webcert_beskrivning],MATCH(Tabell41013[ID],Tabell1[ID],0)))</f>
        <v/>
      </c>
      <c r="I400" s="80" t="e">
        <f>INDEX(#REF!,MATCH(Tabell41013[ID],Tabell1[ID],0))</f>
        <v>#REF!</v>
      </c>
      <c r="J400" s="78" t="e">
        <f>INDEX(#REF!,MATCH(Tabell1[ID],Tabell41013[ID],0))</f>
        <v>#REF!</v>
      </c>
      <c r="K400" s="38" t="e">
        <f>INDEX(#REF!,MATCH(Tabell1[ID],Tabell41013[ID],0))</f>
        <v>#REF!</v>
      </c>
      <c r="L400" s="20" t="e">
        <f>IF(#REF!="","",INDEX(#REF!,MATCH(Tabell1[ID],Tabell41013[ID],0)))</f>
        <v>#REF!</v>
      </c>
      <c r="O400" s="26"/>
      <c r="P400" s="26"/>
      <c r="Q400" s="26"/>
      <c r="R400" s="26"/>
      <c r="S400" s="26"/>
      <c r="T400" s="26"/>
    </row>
    <row r="401" spans="1:20" ht="40.25" customHeight="1" x14ac:dyDescent="0.35">
      <c r="A401" s="53"/>
      <c r="B401" s="55"/>
      <c r="C401" s="50"/>
      <c r="D401" s="50" t="str">
        <f>IF(Tabell41013[[#This Row],[ID]]="","",INDEX(Tabell1[Kategori (REK/OBS
FRL/REH)],MATCH(Tabell41013[[#This Row],[ID]],Tabell1[ID],0)))</f>
        <v/>
      </c>
      <c r="E401" s="60"/>
      <c r="F401" s="88"/>
      <c r="G401" s="88"/>
      <c r="H401" s="63" t="str">
        <f>IF(Tabell41013[[#All],[ID]]=0,"",INDEX(Tabell1[Webcert_beskrivning],MATCH(Tabell41013[ID],Tabell1[ID],0)))</f>
        <v/>
      </c>
      <c r="I401" s="80" t="e">
        <f>INDEX(#REF!,MATCH(Tabell41013[ID],Tabell1[ID],0))</f>
        <v>#REF!</v>
      </c>
      <c r="J401" s="78" t="e">
        <f>INDEX(#REF!,MATCH(Tabell1[ID],Tabell41013[ID],0))</f>
        <v>#REF!</v>
      </c>
      <c r="K401" s="38" t="e">
        <f>INDEX(#REF!,MATCH(Tabell1[ID],Tabell41013[ID],0))</f>
        <v>#REF!</v>
      </c>
      <c r="L401" s="20" t="e">
        <f>IF(#REF!="","",INDEX(#REF!,MATCH(Tabell1[ID],Tabell41013[ID],0)))</f>
        <v>#REF!</v>
      </c>
      <c r="O401" s="26"/>
      <c r="P401" s="26"/>
      <c r="Q401" s="26"/>
      <c r="R401" s="26"/>
      <c r="S401" s="26"/>
      <c r="T401" s="26"/>
    </row>
    <row r="402" spans="1:20" ht="40.25" customHeight="1" x14ac:dyDescent="0.35">
      <c r="A402" s="53"/>
      <c r="B402" s="55"/>
      <c r="C402" s="50"/>
      <c r="D402" s="50" t="str">
        <f>IF(Tabell41013[[#This Row],[ID]]="","",INDEX(Tabell1[Kategori (REK/OBS
FRL/REH)],MATCH(Tabell41013[[#This Row],[ID]],Tabell1[ID],0)))</f>
        <v/>
      </c>
      <c r="E402" s="60"/>
      <c r="F402" s="88"/>
      <c r="G402" s="88"/>
      <c r="H402" s="63" t="str">
        <f>IF(Tabell41013[[#All],[ID]]=0,"",INDEX(Tabell1[Webcert_beskrivning],MATCH(Tabell41013[ID],Tabell1[ID],0)))</f>
        <v/>
      </c>
      <c r="I402" s="80" t="e">
        <f>INDEX(#REF!,MATCH(Tabell41013[ID],Tabell1[ID],0))</f>
        <v>#REF!</v>
      </c>
      <c r="J402" s="78" t="e">
        <f>INDEX(#REF!,MATCH(Tabell1[ID],Tabell41013[ID],0))</f>
        <v>#REF!</v>
      </c>
      <c r="K402" s="38" t="e">
        <f>INDEX(#REF!,MATCH(Tabell1[ID],Tabell41013[ID],0))</f>
        <v>#REF!</v>
      </c>
      <c r="L402" s="20" t="e">
        <f>IF(#REF!="","",INDEX(#REF!,MATCH(Tabell1[ID],Tabell41013[ID],0)))</f>
        <v>#REF!</v>
      </c>
      <c r="O402" s="26"/>
      <c r="P402" s="26"/>
      <c r="Q402" s="26"/>
      <c r="R402" s="26"/>
      <c r="S402" s="26"/>
      <c r="T402" s="26"/>
    </row>
    <row r="403" spans="1:20" ht="40.25" customHeight="1" x14ac:dyDescent="0.35">
      <c r="A403" s="53"/>
      <c r="B403" s="55"/>
      <c r="C403" s="50"/>
      <c r="D403" s="50" t="str">
        <f>IF(Tabell41013[[#This Row],[ID]]="","",INDEX(Tabell1[Kategori (REK/OBS
FRL/REH)],MATCH(Tabell41013[[#This Row],[ID]],Tabell1[ID],0)))</f>
        <v/>
      </c>
      <c r="E403" s="60"/>
      <c r="F403" s="88"/>
      <c r="G403" s="88"/>
      <c r="H403" s="63" t="str">
        <f>IF(Tabell41013[[#All],[ID]]=0,"",INDEX(Tabell1[Webcert_beskrivning],MATCH(Tabell41013[ID],Tabell1[ID],0)))</f>
        <v/>
      </c>
      <c r="I403" s="80" t="e">
        <f>INDEX(#REF!,MATCH(Tabell41013[ID],Tabell1[ID],0))</f>
        <v>#REF!</v>
      </c>
      <c r="J403" s="78" t="e">
        <f>INDEX(#REF!,MATCH(Tabell1[ID],Tabell41013[ID],0))</f>
        <v>#REF!</v>
      </c>
      <c r="K403" s="38" t="e">
        <f>INDEX(#REF!,MATCH(Tabell1[ID],Tabell41013[ID],0))</f>
        <v>#REF!</v>
      </c>
      <c r="L403" s="20" t="e">
        <f>IF(#REF!="","",INDEX(#REF!,MATCH(Tabell1[ID],Tabell41013[ID],0)))</f>
        <v>#REF!</v>
      </c>
      <c r="O403" s="26"/>
      <c r="P403" s="26"/>
      <c r="Q403" s="26"/>
      <c r="R403" s="26"/>
      <c r="S403" s="26"/>
      <c r="T403" s="26"/>
    </row>
    <row r="404" spans="1:20" ht="40.25" customHeight="1" x14ac:dyDescent="0.35">
      <c r="A404" s="53"/>
      <c r="B404" s="55"/>
      <c r="C404" s="50"/>
      <c r="D404" s="50" t="str">
        <f>IF(Tabell41013[[#This Row],[ID]]="","",INDEX(Tabell1[Kategori (REK/OBS
FRL/REH)],MATCH(Tabell41013[[#This Row],[ID]],Tabell1[ID],0)))</f>
        <v/>
      </c>
      <c r="E404" s="60"/>
      <c r="F404" s="88"/>
      <c r="G404" s="88"/>
      <c r="H404" s="63" t="str">
        <f>IF(Tabell41013[[#All],[ID]]=0,"",INDEX(Tabell1[Webcert_beskrivning],MATCH(Tabell41013[ID],Tabell1[ID],0)))</f>
        <v/>
      </c>
      <c r="I404" s="80" t="e">
        <f>INDEX(#REF!,MATCH(Tabell41013[ID],Tabell1[ID],0))</f>
        <v>#REF!</v>
      </c>
      <c r="J404" s="78" t="e">
        <f>INDEX(#REF!,MATCH(Tabell1[ID],Tabell41013[ID],0))</f>
        <v>#REF!</v>
      </c>
      <c r="K404" s="38" t="e">
        <f>INDEX(#REF!,MATCH(Tabell1[ID],Tabell41013[ID],0))</f>
        <v>#REF!</v>
      </c>
      <c r="L404" s="20" t="e">
        <f>IF(#REF!="","",INDEX(#REF!,MATCH(Tabell1[ID],Tabell41013[ID],0)))</f>
        <v>#REF!</v>
      </c>
      <c r="O404" s="26"/>
      <c r="P404" s="26"/>
      <c r="Q404" s="26"/>
      <c r="R404" s="26"/>
      <c r="S404" s="26"/>
      <c r="T404" s="26"/>
    </row>
    <row r="405" spans="1:20" ht="40.25" customHeight="1" x14ac:dyDescent="0.35">
      <c r="A405" s="53"/>
      <c r="B405" s="55"/>
      <c r="C405" s="50"/>
      <c r="D405" s="50" t="str">
        <f>IF(Tabell41013[[#This Row],[ID]]="","",INDEX(Tabell1[Kategori (REK/OBS
FRL/REH)],MATCH(Tabell41013[[#This Row],[ID]],Tabell1[ID],0)))</f>
        <v/>
      </c>
      <c r="E405" s="60"/>
      <c r="F405" s="88"/>
      <c r="G405" s="88"/>
      <c r="H405" s="63" t="str">
        <f>IF(Tabell41013[[#All],[ID]]=0,"",INDEX(Tabell1[Webcert_beskrivning],MATCH(Tabell41013[ID],Tabell1[ID],0)))</f>
        <v/>
      </c>
      <c r="I405" s="80" t="e">
        <f>INDEX(#REF!,MATCH(Tabell41013[ID],Tabell1[ID],0))</f>
        <v>#REF!</v>
      </c>
      <c r="J405" s="78" t="e">
        <f>INDEX(#REF!,MATCH(Tabell1[ID],Tabell41013[ID],0))</f>
        <v>#REF!</v>
      </c>
      <c r="K405" s="38" t="e">
        <f>INDEX(#REF!,MATCH(Tabell1[ID],Tabell41013[ID],0))</f>
        <v>#REF!</v>
      </c>
      <c r="L405" s="20" t="e">
        <f>IF(#REF!="","",INDEX(#REF!,MATCH(Tabell1[ID],Tabell41013[ID],0)))</f>
        <v>#REF!</v>
      </c>
      <c r="O405" s="26"/>
      <c r="P405" s="26"/>
      <c r="Q405" s="26"/>
      <c r="R405" s="26"/>
      <c r="S405" s="26"/>
      <c r="T405" s="26"/>
    </row>
    <row r="406" spans="1:20" ht="40.25" customHeight="1" x14ac:dyDescent="0.35">
      <c r="A406" s="53"/>
      <c r="B406" s="55"/>
      <c r="C406" s="50"/>
      <c r="D406" s="50" t="str">
        <f>IF(Tabell41013[[#This Row],[ID]]="","",INDEX(Tabell1[Kategori (REK/OBS
FRL/REH)],MATCH(Tabell41013[[#This Row],[ID]],Tabell1[ID],0)))</f>
        <v/>
      </c>
      <c r="E406" s="60"/>
      <c r="F406" s="88"/>
      <c r="G406" s="88"/>
      <c r="H406" s="63" t="str">
        <f>IF(Tabell41013[[#All],[ID]]=0,"",INDEX(Tabell1[Webcert_beskrivning],MATCH(Tabell41013[ID],Tabell1[ID],0)))</f>
        <v/>
      </c>
      <c r="I406" s="80" t="e">
        <f>INDEX(#REF!,MATCH(Tabell41013[ID],Tabell1[ID],0))</f>
        <v>#REF!</v>
      </c>
      <c r="J406" s="78" t="e">
        <f>INDEX(#REF!,MATCH(Tabell1[ID],Tabell41013[ID],0))</f>
        <v>#REF!</v>
      </c>
      <c r="K406" s="38" t="e">
        <f>INDEX(#REF!,MATCH(Tabell1[ID],Tabell41013[ID],0))</f>
        <v>#REF!</v>
      </c>
      <c r="L406" s="20" t="e">
        <f>IF(#REF!="","",INDEX(#REF!,MATCH(Tabell1[ID],Tabell41013[ID],0)))</f>
        <v>#REF!</v>
      </c>
      <c r="O406" s="26"/>
      <c r="P406" s="26"/>
      <c r="Q406" s="26"/>
      <c r="R406" s="26"/>
      <c r="S406" s="26"/>
      <c r="T406" s="26"/>
    </row>
    <row r="407" spans="1:20" ht="40.25" customHeight="1" x14ac:dyDescent="0.35">
      <c r="A407" s="53"/>
      <c r="B407" s="55"/>
      <c r="C407" s="50"/>
      <c r="D407" s="50" t="str">
        <f>IF(Tabell41013[[#This Row],[ID]]="","",INDEX(Tabell1[Kategori (REK/OBS
FRL/REH)],MATCH(Tabell41013[[#This Row],[ID]],Tabell1[ID],0)))</f>
        <v/>
      </c>
      <c r="E407" s="60"/>
      <c r="F407" s="88"/>
      <c r="G407" s="88"/>
      <c r="H407" s="63" t="str">
        <f>IF(Tabell41013[[#All],[ID]]=0,"",INDEX(Tabell1[Webcert_beskrivning],MATCH(Tabell41013[ID],Tabell1[ID],0)))</f>
        <v/>
      </c>
      <c r="I407" s="80" t="e">
        <f>INDEX(#REF!,MATCH(Tabell41013[ID],Tabell1[ID],0))</f>
        <v>#REF!</v>
      </c>
      <c r="J407" s="78" t="e">
        <f>INDEX(#REF!,MATCH(Tabell1[ID],Tabell41013[ID],0))</f>
        <v>#REF!</v>
      </c>
      <c r="K407" s="38" t="e">
        <f>INDEX(#REF!,MATCH(Tabell1[ID],Tabell41013[ID],0))</f>
        <v>#REF!</v>
      </c>
      <c r="L407" s="20" t="e">
        <f>IF(#REF!="","",INDEX(#REF!,MATCH(Tabell1[ID],Tabell41013[ID],0)))</f>
        <v>#REF!</v>
      </c>
      <c r="O407" s="26"/>
      <c r="P407" s="26"/>
      <c r="Q407" s="26"/>
      <c r="R407" s="26"/>
      <c r="S407" s="26"/>
      <c r="T407" s="26"/>
    </row>
    <row r="408" spans="1:20" ht="40.25" customHeight="1" x14ac:dyDescent="0.35">
      <c r="A408" s="53"/>
      <c r="B408" s="55"/>
      <c r="C408" s="50"/>
      <c r="D408" s="50" t="str">
        <f>IF(Tabell41013[[#This Row],[ID]]="","",INDEX(Tabell1[Kategori (REK/OBS
FRL/REH)],MATCH(Tabell41013[[#This Row],[ID]],Tabell1[ID],0)))</f>
        <v/>
      </c>
      <c r="E408" s="60"/>
      <c r="F408" s="88"/>
      <c r="G408" s="88"/>
      <c r="H408" s="63" t="str">
        <f>IF(Tabell41013[[#All],[ID]]=0,"",INDEX(Tabell1[Webcert_beskrivning],MATCH(Tabell41013[ID],Tabell1[ID],0)))</f>
        <v/>
      </c>
      <c r="I408" s="80" t="e">
        <f>INDEX(#REF!,MATCH(Tabell41013[ID],Tabell1[ID],0))</f>
        <v>#REF!</v>
      </c>
      <c r="J408" s="78" t="e">
        <f>INDEX(#REF!,MATCH(Tabell1[ID],Tabell41013[ID],0))</f>
        <v>#REF!</v>
      </c>
      <c r="K408" s="38" t="e">
        <f>INDEX(#REF!,MATCH(Tabell1[ID],Tabell41013[ID],0))</f>
        <v>#REF!</v>
      </c>
      <c r="L408" s="20" t="e">
        <f>IF(#REF!="","",INDEX(#REF!,MATCH(Tabell1[ID],Tabell41013[ID],0)))</f>
        <v>#REF!</v>
      </c>
      <c r="O408" s="26"/>
      <c r="P408" s="26"/>
      <c r="Q408" s="26"/>
      <c r="R408" s="26"/>
      <c r="S408" s="26"/>
      <c r="T408" s="26"/>
    </row>
    <row r="409" spans="1:20" ht="40.25" customHeight="1" x14ac:dyDescent="0.35">
      <c r="A409" s="53"/>
      <c r="B409" s="55"/>
      <c r="C409" s="50"/>
      <c r="D409" s="50" t="str">
        <f>IF(Tabell41013[[#This Row],[ID]]="","",INDEX(Tabell1[Kategori (REK/OBS
FRL/REH)],MATCH(Tabell41013[[#This Row],[ID]],Tabell1[ID],0)))</f>
        <v/>
      </c>
      <c r="E409" s="60"/>
      <c r="F409" s="88"/>
      <c r="G409" s="88"/>
      <c r="H409" s="63" t="str">
        <f>IF(Tabell41013[[#All],[ID]]=0,"",INDEX(Tabell1[Webcert_beskrivning],MATCH(Tabell41013[ID],Tabell1[ID],0)))</f>
        <v/>
      </c>
      <c r="I409" s="80" t="e">
        <f>INDEX(#REF!,MATCH(Tabell41013[ID],Tabell1[ID],0))</f>
        <v>#REF!</v>
      </c>
      <c r="J409" s="78" t="e">
        <f>INDEX(#REF!,MATCH(Tabell1[ID],Tabell41013[ID],0))</f>
        <v>#REF!</v>
      </c>
      <c r="K409" s="38" t="e">
        <f>INDEX(#REF!,MATCH(Tabell1[ID],Tabell41013[ID],0))</f>
        <v>#REF!</v>
      </c>
      <c r="L409" s="20" t="e">
        <f>IF(#REF!="","",INDEX(#REF!,MATCH(Tabell1[ID],Tabell41013[ID],0)))</f>
        <v>#REF!</v>
      </c>
      <c r="O409" s="26"/>
      <c r="P409" s="26"/>
      <c r="Q409" s="26"/>
      <c r="R409" s="26"/>
      <c r="S409" s="26"/>
      <c r="T409" s="26"/>
    </row>
    <row r="410" spans="1:20" ht="40.25" customHeight="1" x14ac:dyDescent="0.35">
      <c r="A410" s="53"/>
      <c r="B410" s="55"/>
      <c r="C410" s="50"/>
      <c r="D410" s="50" t="str">
        <f>IF(Tabell41013[[#This Row],[ID]]="","",INDEX(Tabell1[Kategori (REK/OBS
FRL/REH)],MATCH(Tabell41013[[#This Row],[ID]],Tabell1[ID],0)))</f>
        <v/>
      </c>
      <c r="E410" s="60"/>
      <c r="F410" s="88"/>
      <c r="G410" s="88"/>
      <c r="H410" s="63" t="str">
        <f>IF(Tabell41013[[#All],[ID]]=0,"",INDEX(Tabell1[Webcert_beskrivning],MATCH(Tabell41013[ID],Tabell1[ID],0)))</f>
        <v/>
      </c>
      <c r="I410" s="80" t="e">
        <f>INDEX(#REF!,MATCH(Tabell41013[ID],Tabell1[ID],0))</f>
        <v>#REF!</v>
      </c>
      <c r="J410" s="78" t="e">
        <f>INDEX(#REF!,MATCH(Tabell1[ID],Tabell41013[ID],0))</f>
        <v>#REF!</v>
      </c>
      <c r="K410" s="38" t="e">
        <f>INDEX(#REF!,MATCH(Tabell1[ID],Tabell41013[ID],0))</f>
        <v>#REF!</v>
      </c>
      <c r="L410" s="20" t="e">
        <f>IF(#REF!="","",INDEX(#REF!,MATCH(Tabell1[ID],Tabell41013[ID],0)))</f>
        <v>#REF!</v>
      </c>
      <c r="O410" s="26"/>
      <c r="P410" s="26"/>
      <c r="Q410" s="26"/>
      <c r="R410" s="26"/>
      <c r="S410" s="26"/>
      <c r="T410" s="26"/>
    </row>
    <row r="411" spans="1:20" ht="40.25" customHeight="1" x14ac:dyDescent="0.35">
      <c r="A411" s="53"/>
      <c r="B411" s="55"/>
      <c r="C411" s="50"/>
      <c r="D411" s="50" t="str">
        <f>IF(Tabell41013[[#This Row],[ID]]="","",INDEX(Tabell1[Kategori (REK/OBS
FRL/REH)],MATCH(Tabell41013[[#This Row],[ID]],Tabell1[ID],0)))</f>
        <v/>
      </c>
      <c r="E411" s="60"/>
      <c r="F411" s="88"/>
      <c r="G411" s="88"/>
      <c r="H411" s="63" t="str">
        <f>IF(Tabell41013[[#All],[ID]]=0,"",INDEX(Tabell1[Webcert_beskrivning],MATCH(Tabell41013[ID],Tabell1[ID],0)))</f>
        <v/>
      </c>
      <c r="I411" s="80" t="e">
        <f>INDEX(#REF!,MATCH(Tabell41013[ID],Tabell1[ID],0))</f>
        <v>#REF!</v>
      </c>
      <c r="J411" s="78" t="e">
        <f>INDEX(#REF!,MATCH(Tabell1[ID],Tabell41013[ID],0))</f>
        <v>#REF!</v>
      </c>
      <c r="K411" s="38" t="e">
        <f>INDEX(#REF!,MATCH(Tabell1[ID],Tabell41013[ID],0))</f>
        <v>#REF!</v>
      </c>
      <c r="L411" s="20" t="e">
        <f>IF(#REF!="","",INDEX(#REF!,MATCH(Tabell1[ID],Tabell41013[ID],0)))</f>
        <v>#REF!</v>
      </c>
      <c r="O411" s="26"/>
      <c r="P411" s="26"/>
      <c r="Q411" s="26"/>
      <c r="R411" s="26"/>
      <c r="S411" s="26"/>
      <c r="T411" s="26"/>
    </row>
    <row r="412" spans="1:20" ht="40.25" customHeight="1" x14ac:dyDescent="0.35">
      <c r="A412" s="53"/>
      <c r="B412" s="55"/>
      <c r="C412" s="50"/>
      <c r="D412" s="50" t="str">
        <f>IF(Tabell41013[[#This Row],[ID]]="","",INDEX(Tabell1[Kategori (REK/OBS
FRL/REH)],MATCH(Tabell41013[[#This Row],[ID]],Tabell1[ID],0)))</f>
        <v/>
      </c>
      <c r="E412" s="60"/>
      <c r="F412" s="88"/>
      <c r="G412" s="88"/>
      <c r="H412" s="63" t="str">
        <f>IF(Tabell41013[[#All],[ID]]=0,"",INDEX(Tabell1[Webcert_beskrivning],MATCH(Tabell41013[ID],Tabell1[ID],0)))</f>
        <v/>
      </c>
      <c r="I412" s="80" t="e">
        <f>INDEX(#REF!,MATCH(Tabell41013[ID],Tabell1[ID],0))</f>
        <v>#REF!</v>
      </c>
      <c r="J412" s="78" t="e">
        <f>INDEX(#REF!,MATCH(Tabell1[ID],Tabell41013[ID],0))</f>
        <v>#REF!</v>
      </c>
      <c r="K412" s="38" t="e">
        <f>INDEX(#REF!,MATCH(Tabell1[ID],Tabell41013[ID],0))</f>
        <v>#REF!</v>
      </c>
      <c r="L412" s="20" t="e">
        <f>IF(#REF!="","",INDEX(#REF!,MATCH(Tabell1[ID],Tabell41013[ID],0)))</f>
        <v>#REF!</v>
      </c>
      <c r="O412" s="26"/>
      <c r="P412" s="26"/>
      <c r="Q412" s="26"/>
      <c r="R412" s="26"/>
      <c r="S412" s="26"/>
      <c r="T412" s="26"/>
    </row>
    <row r="413" spans="1:20" ht="40.25" customHeight="1" x14ac:dyDescent="0.35">
      <c r="A413" s="53"/>
      <c r="B413" s="55"/>
      <c r="C413" s="50"/>
      <c r="D413" s="50" t="str">
        <f>IF(Tabell41013[[#This Row],[ID]]="","",INDEX(Tabell1[Kategori (REK/OBS
FRL/REH)],MATCH(Tabell41013[[#This Row],[ID]],Tabell1[ID],0)))</f>
        <v/>
      </c>
      <c r="E413" s="60"/>
      <c r="F413" s="88"/>
      <c r="G413" s="88"/>
      <c r="H413" s="63" t="str">
        <f>IF(Tabell41013[[#All],[ID]]=0,"",INDEX(Tabell1[Webcert_beskrivning],MATCH(Tabell41013[ID],Tabell1[ID],0)))</f>
        <v/>
      </c>
      <c r="I413" s="80" t="e">
        <f>INDEX(#REF!,MATCH(Tabell41013[ID],Tabell1[ID],0))</f>
        <v>#REF!</v>
      </c>
      <c r="J413" s="78" t="e">
        <f>INDEX(#REF!,MATCH(Tabell1[ID],Tabell41013[ID],0))</f>
        <v>#REF!</v>
      </c>
      <c r="K413" s="38" t="e">
        <f>INDEX(#REF!,MATCH(Tabell1[ID],Tabell41013[ID],0))</f>
        <v>#REF!</v>
      </c>
      <c r="L413" s="20" t="e">
        <f>IF(#REF!="","",INDEX(#REF!,MATCH(Tabell1[ID],Tabell41013[ID],0)))</f>
        <v>#REF!</v>
      </c>
      <c r="O413" s="26"/>
      <c r="P413" s="26"/>
      <c r="Q413" s="26"/>
      <c r="R413" s="26"/>
      <c r="S413" s="26"/>
      <c r="T413" s="26"/>
    </row>
    <row r="414" spans="1:20" ht="40.25" customHeight="1" x14ac:dyDescent="0.35">
      <c r="A414" s="53"/>
      <c r="B414" s="55"/>
      <c r="C414" s="50"/>
      <c r="D414" s="50" t="str">
        <f>IF(Tabell41013[[#This Row],[ID]]="","",INDEX(Tabell1[Kategori (REK/OBS
FRL/REH)],MATCH(Tabell41013[[#This Row],[ID]],Tabell1[ID],0)))</f>
        <v/>
      </c>
      <c r="E414" s="60"/>
      <c r="F414" s="88"/>
      <c r="G414" s="88"/>
      <c r="H414" s="63" t="str">
        <f>IF(Tabell41013[[#All],[ID]]=0,"",INDEX(Tabell1[Webcert_beskrivning],MATCH(Tabell41013[ID],Tabell1[ID],0)))</f>
        <v/>
      </c>
      <c r="I414" s="80" t="e">
        <f>INDEX(#REF!,MATCH(Tabell41013[ID],Tabell1[ID],0))</f>
        <v>#REF!</v>
      </c>
      <c r="J414" s="78" t="e">
        <f>INDEX(#REF!,MATCH(Tabell1[ID],Tabell41013[ID],0))</f>
        <v>#REF!</v>
      </c>
      <c r="K414" s="38" t="e">
        <f>INDEX(#REF!,MATCH(Tabell1[ID],Tabell41013[ID],0))</f>
        <v>#REF!</v>
      </c>
      <c r="L414" s="20" t="e">
        <f>IF(#REF!="","",INDEX(#REF!,MATCH(Tabell1[ID],Tabell41013[ID],0)))</f>
        <v>#REF!</v>
      </c>
      <c r="O414" s="26"/>
      <c r="P414" s="26"/>
      <c r="Q414" s="26"/>
      <c r="R414" s="26"/>
      <c r="S414" s="26"/>
      <c r="T414" s="26"/>
    </row>
    <row r="415" spans="1:20" ht="40.25" customHeight="1" x14ac:dyDescent="0.35">
      <c r="A415" s="53"/>
      <c r="B415" s="55"/>
      <c r="C415" s="50"/>
      <c r="D415" s="50" t="str">
        <f>IF(Tabell41013[[#This Row],[ID]]="","",INDEX(Tabell1[Kategori (REK/OBS
FRL/REH)],MATCH(Tabell41013[[#This Row],[ID]],Tabell1[ID],0)))</f>
        <v/>
      </c>
      <c r="E415" s="60"/>
      <c r="F415" s="88"/>
      <c r="G415" s="88"/>
      <c r="H415" s="63" t="str">
        <f>IF(Tabell41013[[#All],[ID]]=0,"",INDEX(Tabell1[Webcert_beskrivning],MATCH(Tabell41013[ID],Tabell1[ID],0)))</f>
        <v/>
      </c>
      <c r="I415" s="80" t="e">
        <f>INDEX(#REF!,MATCH(Tabell41013[ID],Tabell1[ID],0))</f>
        <v>#REF!</v>
      </c>
      <c r="J415" s="78" t="e">
        <f>INDEX(#REF!,MATCH(Tabell1[ID],Tabell41013[ID],0))</f>
        <v>#REF!</v>
      </c>
      <c r="K415" s="38" t="e">
        <f>INDEX(#REF!,MATCH(Tabell1[ID],Tabell41013[ID],0))</f>
        <v>#REF!</v>
      </c>
      <c r="L415" s="20" t="e">
        <f>IF(#REF!="","",INDEX(#REF!,MATCH(Tabell1[ID],Tabell41013[ID],0)))</f>
        <v>#REF!</v>
      </c>
      <c r="O415" s="26"/>
      <c r="P415" s="26"/>
      <c r="Q415" s="26"/>
      <c r="R415" s="26"/>
      <c r="S415" s="26"/>
      <c r="T415" s="26"/>
    </row>
    <row r="416" spans="1:20" ht="40.25" customHeight="1" x14ac:dyDescent="0.35">
      <c r="A416" s="53"/>
      <c r="B416" s="55"/>
      <c r="C416" s="50"/>
      <c r="D416" s="50" t="str">
        <f>IF(Tabell41013[[#This Row],[ID]]="","",INDEX(Tabell1[Kategori (REK/OBS
FRL/REH)],MATCH(Tabell41013[[#This Row],[ID]],Tabell1[ID],0)))</f>
        <v/>
      </c>
      <c r="E416" s="60"/>
      <c r="F416" s="88"/>
      <c r="G416" s="88"/>
      <c r="H416" s="63" t="str">
        <f>IF(Tabell41013[[#All],[ID]]=0,"",INDEX(Tabell1[Webcert_beskrivning],MATCH(Tabell41013[ID],Tabell1[ID],0)))</f>
        <v/>
      </c>
      <c r="I416" s="80" t="e">
        <f>INDEX(#REF!,MATCH(Tabell41013[ID],Tabell1[ID],0))</f>
        <v>#REF!</v>
      </c>
      <c r="J416" s="78" t="e">
        <f>INDEX(#REF!,MATCH(Tabell1[ID],Tabell41013[ID],0))</f>
        <v>#REF!</v>
      </c>
      <c r="K416" s="38" t="e">
        <f>INDEX(#REF!,MATCH(Tabell1[ID],Tabell41013[ID],0))</f>
        <v>#REF!</v>
      </c>
      <c r="L416" s="20" t="e">
        <f>IF(#REF!="","",INDEX(#REF!,MATCH(Tabell1[ID],Tabell41013[ID],0)))</f>
        <v>#REF!</v>
      </c>
      <c r="O416" s="26"/>
      <c r="P416" s="26"/>
      <c r="Q416" s="26"/>
      <c r="R416" s="26"/>
      <c r="S416" s="26"/>
      <c r="T416" s="26"/>
    </row>
    <row r="417" spans="1:20" ht="40.25" customHeight="1" x14ac:dyDescent="0.35">
      <c r="A417" s="53"/>
      <c r="B417" s="55"/>
      <c r="C417" s="50"/>
      <c r="D417" s="50" t="str">
        <f>IF(Tabell41013[[#This Row],[ID]]="","",INDEX(Tabell1[Kategori (REK/OBS
FRL/REH)],MATCH(Tabell41013[[#This Row],[ID]],Tabell1[ID],0)))</f>
        <v/>
      </c>
      <c r="E417" s="60"/>
      <c r="F417" s="88"/>
      <c r="G417" s="88"/>
      <c r="H417" s="63" t="str">
        <f>IF(Tabell41013[[#All],[ID]]=0,"",INDEX(Tabell1[Webcert_beskrivning],MATCH(Tabell41013[ID],Tabell1[ID],0)))</f>
        <v/>
      </c>
      <c r="I417" s="80" t="e">
        <f>INDEX(#REF!,MATCH(Tabell41013[ID],Tabell1[ID],0))</f>
        <v>#REF!</v>
      </c>
      <c r="J417" s="78" t="e">
        <f>INDEX(#REF!,MATCH(Tabell1[ID],Tabell41013[ID],0))</f>
        <v>#REF!</v>
      </c>
      <c r="K417" s="38" t="e">
        <f>INDEX(#REF!,MATCH(Tabell1[ID],Tabell41013[ID],0))</f>
        <v>#REF!</v>
      </c>
      <c r="L417" s="20" t="e">
        <f>IF(#REF!="","",INDEX(#REF!,MATCH(Tabell1[ID],Tabell41013[ID],0)))</f>
        <v>#REF!</v>
      </c>
      <c r="O417" s="26"/>
      <c r="P417" s="26"/>
      <c r="Q417" s="26"/>
      <c r="R417" s="26"/>
      <c r="S417" s="26"/>
      <c r="T417" s="26"/>
    </row>
    <row r="418" spans="1:20" ht="40.25" customHeight="1" x14ac:dyDescent="0.35">
      <c r="A418" s="53"/>
      <c r="B418" s="55"/>
      <c r="C418" s="50"/>
      <c r="D418" s="50" t="str">
        <f>IF(Tabell41013[[#This Row],[ID]]="","",INDEX(Tabell1[Kategori (REK/OBS
FRL/REH)],MATCH(Tabell41013[[#This Row],[ID]],Tabell1[ID],0)))</f>
        <v/>
      </c>
      <c r="E418" s="60"/>
      <c r="F418" s="88"/>
      <c r="G418" s="88"/>
      <c r="H418" s="63" t="str">
        <f>IF(Tabell41013[[#All],[ID]]=0,"",INDEX(Tabell1[Webcert_beskrivning],MATCH(Tabell41013[ID],Tabell1[ID],0)))</f>
        <v/>
      </c>
      <c r="I418" s="80" t="e">
        <f>INDEX(#REF!,MATCH(Tabell41013[ID],Tabell1[ID],0))</f>
        <v>#REF!</v>
      </c>
      <c r="J418" s="78" t="e">
        <f>INDEX(#REF!,MATCH(Tabell1[ID],Tabell41013[ID],0))</f>
        <v>#REF!</v>
      </c>
      <c r="K418" s="38" t="e">
        <f>INDEX(#REF!,MATCH(Tabell1[ID],Tabell41013[ID],0))</f>
        <v>#REF!</v>
      </c>
      <c r="L418" s="20" t="e">
        <f>IF(#REF!="","",INDEX(#REF!,MATCH(Tabell1[ID],Tabell41013[ID],0)))</f>
        <v>#REF!</v>
      </c>
      <c r="O418" s="26"/>
      <c r="P418" s="26"/>
      <c r="Q418" s="26"/>
      <c r="R418" s="26"/>
      <c r="S418" s="26"/>
      <c r="T418" s="26"/>
    </row>
    <row r="419" spans="1:20" ht="40.25" customHeight="1" x14ac:dyDescent="0.35">
      <c r="A419" s="53"/>
      <c r="B419" s="55"/>
      <c r="C419" s="50"/>
      <c r="D419" s="50" t="str">
        <f>IF(Tabell41013[[#This Row],[ID]]="","",INDEX(Tabell1[Kategori (REK/OBS
FRL/REH)],MATCH(Tabell41013[[#This Row],[ID]],Tabell1[ID],0)))</f>
        <v/>
      </c>
      <c r="E419" s="60"/>
      <c r="F419" s="88"/>
      <c r="G419" s="88"/>
      <c r="H419" s="63" t="str">
        <f>IF(Tabell41013[[#All],[ID]]=0,"",INDEX(Tabell1[Webcert_beskrivning],MATCH(Tabell41013[ID],Tabell1[ID],0)))</f>
        <v/>
      </c>
      <c r="I419" s="80" t="e">
        <f>INDEX(#REF!,MATCH(Tabell41013[ID],Tabell1[ID],0))</f>
        <v>#REF!</v>
      </c>
      <c r="J419" s="78" t="e">
        <f>INDEX(#REF!,MATCH(Tabell1[ID],Tabell41013[ID],0))</f>
        <v>#REF!</v>
      </c>
      <c r="K419" s="38" t="e">
        <f>INDEX(#REF!,MATCH(Tabell1[ID],Tabell41013[ID],0))</f>
        <v>#REF!</v>
      </c>
      <c r="L419" s="20" t="e">
        <f>IF(#REF!="","",INDEX(#REF!,MATCH(Tabell1[ID],Tabell41013[ID],0)))</f>
        <v>#REF!</v>
      </c>
      <c r="O419" s="26"/>
      <c r="P419" s="26"/>
      <c r="Q419" s="26"/>
      <c r="R419" s="26"/>
      <c r="S419" s="26"/>
      <c r="T419" s="26"/>
    </row>
    <row r="420" spans="1:20" ht="40.25" customHeight="1" x14ac:dyDescent="0.35">
      <c r="A420" s="53"/>
      <c r="B420" s="55"/>
      <c r="C420" s="50"/>
      <c r="D420" s="50" t="str">
        <f>IF(Tabell41013[[#This Row],[ID]]="","",INDEX(Tabell1[Kategori (REK/OBS
FRL/REH)],MATCH(Tabell41013[[#This Row],[ID]],Tabell1[ID],0)))</f>
        <v/>
      </c>
      <c r="E420" s="60"/>
      <c r="F420" s="88"/>
      <c r="G420" s="88"/>
      <c r="H420" s="63" t="str">
        <f>IF(Tabell41013[[#All],[ID]]=0,"",INDEX(Tabell1[Webcert_beskrivning],MATCH(Tabell41013[ID],Tabell1[ID],0)))</f>
        <v/>
      </c>
      <c r="I420" s="80" t="e">
        <f>INDEX(#REF!,MATCH(Tabell41013[ID],Tabell1[ID],0))</f>
        <v>#REF!</v>
      </c>
      <c r="J420" s="78" t="e">
        <f>INDEX(#REF!,MATCH(Tabell1[ID],Tabell41013[ID],0))</f>
        <v>#REF!</v>
      </c>
      <c r="K420" s="38" t="e">
        <f>INDEX(#REF!,MATCH(Tabell1[ID],Tabell41013[ID],0))</f>
        <v>#REF!</v>
      </c>
      <c r="L420" s="20" t="e">
        <f>IF(#REF!="","",INDEX(#REF!,MATCH(Tabell1[ID],Tabell41013[ID],0)))</f>
        <v>#REF!</v>
      </c>
      <c r="O420" s="26"/>
      <c r="P420" s="26"/>
      <c r="Q420" s="26"/>
      <c r="R420" s="26"/>
      <c r="S420" s="26"/>
      <c r="T420" s="26"/>
    </row>
    <row r="421" spans="1:20" ht="40.25" customHeight="1" x14ac:dyDescent="0.35">
      <c r="A421" s="53"/>
      <c r="B421" s="55"/>
      <c r="C421" s="50"/>
      <c r="D421" s="50" t="str">
        <f>IF(Tabell41013[[#This Row],[ID]]="","",INDEX(Tabell1[Kategori (REK/OBS
FRL/REH)],MATCH(Tabell41013[[#This Row],[ID]],Tabell1[ID],0)))</f>
        <v/>
      </c>
      <c r="E421" s="60"/>
      <c r="F421" s="88"/>
      <c r="G421" s="88"/>
      <c r="H421" s="63" t="str">
        <f>IF(Tabell41013[[#All],[ID]]=0,"",INDEX(Tabell1[Webcert_beskrivning],MATCH(Tabell41013[ID],Tabell1[ID],0)))</f>
        <v/>
      </c>
      <c r="I421" s="80" t="e">
        <f>INDEX(#REF!,MATCH(Tabell41013[ID],Tabell1[ID],0))</f>
        <v>#REF!</v>
      </c>
      <c r="J421" s="78" t="e">
        <f>INDEX(#REF!,MATCH(Tabell1[ID],Tabell41013[ID],0))</f>
        <v>#REF!</v>
      </c>
      <c r="K421" s="38" t="e">
        <f>INDEX(#REF!,MATCH(Tabell1[ID],Tabell41013[ID],0))</f>
        <v>#REF!</v>
      </c>
      <c r="L421" s="20" t="e">
        <f>IF(#REF!="","",INDEX(#REF!,MATCH(Tabell1[ID],Tabell41013[ID],0)))</f>
        <v>#REF!</v>
      </c>
      <c r="O421" s="26"/>
      <c r="P421" s="26"/>
      <c r="Q421" s="26"/>
      <c r="R421" s="26"/>
      <c r="S421" s="26"/>
      <c r="T421" s="26"/>
    </row>
    <row r="422" spans="1:20" ht="40.25" customHeight="1" x14ac:dyDescent="0.35">
      <c r="A422" s="53"/>
      <c r="B422" s="55"/>
      <c r="C422" s="50"/>
      <c r="D422" s="50" t="str">
        <f>IF(Tabell41013[[#This Row],[ID]]="","",INDEX(Tabell1[Kategori (REK/OBS
FRL/REH)],MATCH(Tabell41013[[#This Row],[ID]],Tabell1[ID],0)))</f>
        <v/>
      </c>
      <c r="E422" s="60"/>
      <c r="F422" s="88"/>
      <c r="G422" s="88"/>
      <c r="H422" s="63" t="str">
        <f>IF(Tabell41013[[#All],[ID]]=0,"",INDEX(Tabell1[Webcert_beskrivning],MATCH(Tabell41013[ID],Tabell1[ID],0)))</f>
        <v/>
      </c>
      <c r="I422" s="80" t="e">
        <f>INDEX(#REF!,MATCH(Tabell41013[ID],Tabell1[ID],0))</f>
        <v>#REF!</v>
      </c>
      <c r="J422" s="78" t="e">
        <f>INDEX(#REF!,MATCH(Tabell1[ID],Tabell41013[ID],0))</f>
        <v>#REF!</v>
      </c>
      <c r="K422" s="38" t="e">
        <f>INDEX(#REF!,MATCH(Tabell1[ID],Tabell41013[ID],0))</f>
        <v>#REF!</v>
      </c>
      <c r="L422" s="20" t="e">
        <f>IF(#REF!="","",INDEX(#REF!,MATCH(Tabell1[ID],Tabell41013[ID],0)))</f>
        <v>#REF!</v>
      </c>
      <c r="O422" s="26"/>
      <c r="P422" s="26"/>
      <c r="Q422" s="26"/>
      <c r="R422" s="26"/>
      <c r="S422" s="26"/>
      <c r="T422" s="26"/>
    </row>
    <row r="423" spans="1:20" ht="40.25" customHeight="1" x14ac:dyDescent="0.35">
      <c r="A423" s="53"/>
      <c r="B423" s="55"/>
      <c r="C423" s="50"/>
      <c r="D423" s="50" t="str">
        <f>IF(Tabell41013[[#This Row],[ID]]="","",INDEX(Tabell1[Kategori (REK/OBS
FRL/REH)],MATCH(Tabell41013[[#This Row],[ID]],Tabell1[ID],0)))</f>
        <v/>
      </c>
      <c r="E423" s="60"/>
      <c r="F423" s="88"/>
      <c r="G423" s="88"/>
      <c r="H423" s="63" t="str">
        <f>IF(Tabell41013[[#All],[ID]]=0,"",INDEX(Tabell1[Webcert_beskrivning],MATCH(Tabell41013[ID],Tabell1[ID],0)))</f>
        <v/>
      </c>
      <c r="I423" s="80" t="e">
        <f>INDEX(#REF!,MATCH(Tabell41013[ID],Tabell1[ID],0))</f>
        <v>#REF!</v>
      </c>
      <c r="J423" s="78" t="e">
        <f>INDEX(#REF!,MATCH(Tabell1[ID],Tabell41013[ID],0))</f>
        <v>#REF!</v>
      </c>
      <c r="K423" s="38" t="e">
        <f>INDEX(#REF!,MATCH(Tabell1[ID],Tabell41013[ID],0))</f>
        <v>#REF!</v>
      </c>
      <c r="L423" s="20" t="e">
        <f>IF(#REF!="","",INDEX(#REF!,MATCH(Tabell1[ID],Tabell41013[ID],0)))</f>
        <v>#REF!</v>
      </c>
      <c r="O423" s="26"/>
      <c r="P423" s="26"/>
      <c r="Q423" s="26"/>
      <c r="R423" s="26"/>
      <c r="S423" s="26"/>
      <c r="T423" s="26"/>
    </row>
    <row r="424" spans="1:20" ht="40.25" customHeight="1" x14ac:dyDescent="0.35">
      <c r="A424" s="53"/>
      <c r="B424" s="55"/>
      <c r="C424" s="50"/>
      <c r="D424" s="50" t="str">
        <f>IF(Tabell41013[[#This Row],[ID]]="","",INDEX(Tabell1[Kategori (REK/OBS
FRL/REH)],MATCH(Tabell41013[[#This Row],[ID]],Tabell1[ID],0)))</f>
        <v/>
      </c>
      <c r="E424" s="60"/>
      <c r="F424" s="88"/>
      <c r="G424" s="88"/>
      <c r="H424" s="63" t="str">
        <f>IF(Tabell41013[[#All],[ID]]=0,"",INDEX(Tabell1[Webcert_beskrivning],MATCH(Tabell41013[ID],Tabell1[ID],0)))</f>
        <v/>
      </c>
      <c r="I424" s="80" t="e">
        <f>INDEX(#REF!,MATCH(Tabell41013[ID],Tabell1[ID],0))</f>
        <v>#REF!</v>
      </c>
      <c r="J424" s="78" t="e">
        <f>INDEX(#REF!,MATCH(Tabell1[ID],Tabell41013[ID],0))</f>
        <v>#REF!</v>
      </c>
      <c r="K424" s="38" t="e">
        <f>INDEX(#REF!,MATCH(Tabell1[ID],Tabell41013[ID],0))</f>
        <v>#REF!</v>
      </c>
      <c r="L424" s="20" t="e">
        <f>IF(#REF!="","",INDEX(#REF!,MATCH(Tabell1[ID],Tabell41013[ID],0)))</f>
        <v>#REF!</v>
      </c>
      <c r="O424" s="26"/>
      <c r="P424" s="26"/>
      <c r="Q424" s="26"/>
      <c r="R424" s="26"/>
      <c r="S424" s="26"/>
      <c r="T424" s="26"/>
    </row>
    <row r="425" spans="1:20" ht="40.25" customHeight="1" x14ac:dyDescent="0.35">
      <c r="A425" s="53"/>
      <c r="B425" s="55"/>
      <c r="C425" s="50"/>
      <c r="D425" s="50" t="str">
        <f>IF(Tabell41013[[#This Row],[ID]]="","",INDEX(Tabell1[Kategori (REK/OBS
FRL/REH)],MATCH(Tabell41013[[#This Row],[ID]],Tabell1[ID],0)))</f>
        <v/>
      </c>
      <c r="E425" s="60"/>
      <c r="F425" s="88"/>
      <c r="G425" s="88"/>
      <c r="H425" s="63" t="str">
        <f>IF(Tabell41013[[#All],[ID]]=0,"",INDEX(Tabell1[Webcert_beskrivning],MATCH(Tabell41013[ID],Tabell1[ID],0)))</f>
        <v/>
      </c>
      <c r="I425" s="80" t="e">
        <f>INDEX(#REF!,MATCH(Tabell41013[ID],Tabell1[ID],0))</f>
        <v>#REF!</v>
      </c>
      <c r="J425" s="78" t="e">
        <f>INDEX(#REF!,MATCH(Tabell1[ID],Tabell41013[ID],0))</f>
        <v>#REF!</v>
      </c>
      <c r="K425" s="38" t="e">
        <f>INDEX(#REF!,MATCH(Tabell1[ID],Tabell41013[ID],0))</f>
        <v>#REF!</v>
      </c>
      <c r="L425" s="20" t="e">
        <f>IF(#REF!="","",INDEX(#REF!,MATCH(Tabell1[ID],Tabell41013[ID],0)))</f>
        <v>#REF!</v>
      </c>
      <c r="O425" s="26"/>
      <c r="P425" s="26"/>
      <c r="Q425" s="26"/>
      <c r="R425" s="26"/>
      <c r="S425" s="26"/>
      <c r="T425" s="26"/>
    </row>
    <row r="426" spans="1:20" ht="40.25" customHeight="1" x14ac:dyDescent="0.35">
      <c r="A426" s="53"/>
      <c r="B426" s="55"/>
      <c r="C426" s="50"/>
      <c r="D426" s="50" t="str">
        <f>IF(Tabell41013[[#This Row],[ID]]="","",INDEX(Tabell1[Kategori (REK/OBS
FRL/REH)],MATCH(Tabell41013[[#This Row],[ID]],Tabell1[ID],0)))</f>
        <v/>
      </c>
      <c r="E426" s="60"/>
      <c r="F426" s="88"/>
      <c r="G426" s="88"/>
      <c r="H426" s="63" t="str">
        <f>IF(Tabell41013[[#All],[ID]]=0,"",INDEX(Tabell1[Webcert_beskrivning],MATCH(Tabell41013[ID],Tabell1[ID],0)))</f>
        <v/>
      </c>
      <c r="I426" s="80" t="e">
        <f>INDEX(#REF!,MATCH(Tabell41013[ID],Tabell1[ID],0))</f>
        <v>#REF!</v>
      </c>
      <c r="J426" s="78" t="e">
        <f>INDEX(#REF!,MATCH(Tabell1[ID],Tabell41013[ID],0))</f>
        <v>#REF!</v>
      </c>
      <c r="K426" s="38" t="e">
        <f>INDEX(#REF!,MATCH(Tabell1[ID],Tabell41013[ID],0))</f>
        <v>#REF!</v>
      </c>
      <c r="L426" s="20" t="e">
        <f>IF(#REF!="","",INDEX(#REF!,MATCH(Tabell1[ID],Tabell41013[ID],0)))</f>
        <v>#REF!</v>
      </c>
      <c r="O426" s="26"/>
      <c r="P426" s="26"/>
      <c r="Q426" s="26"/>
      <c r="R426" s="26"/>
      <c r="S426" s="26"/>
      <c r="T426" s="26"/>
    </row>
    <row r="427" spans="1:20" ht="40.25" customHeight="1" x14ac:dyDescent="0.35">
      <c r="A427" s="53"/>
      <c r="B427" s="55"/>
      <c r="C427" s="50"/>
      <c r="D427" s="50" t="str">
        <f>IF(Tabell41013[[#This Row],[ID]]="","",INDEX(Tabell1[Kategori (REK/OBS
FRL/REH)],MATCH(Tabell41013[[#This Row],[ID]],Tabell1[ID],0)))</f>
        <v/>
      </c>
      <c r="E427" s="60"/>
      <c r="F427" s="88"/>
      <c r="G427" s="88"/>
      <c r="H427" s="63" t="str">
        <f>IF(Tabell41013[[#All],[ID]]=0,"",INDEX(Tabell1[Webcert_beskrivning],MATCH(Tabell41013[ID],Tabell1[ID],0)))</f>
        <v/>
      </c>
      <c r="I427" s="80" t="e">
        <f>INDEX(#REF!,MATCH(Tabell41013[ID],Tabell1[ID],0))</f>
        <v>#REF!</v>
      </c>
      <c r="J427" s="78" t="e">
        <f>INDEX(#REF!,MATCH(Tabell1[ID],Tabell41013[ID],0))</f>
        <v>#REF!</v>
      </c>
      <c r="K427" s="38" t="e">
        <f>INDEX(#REF!,MATCH(Tabell1[ID],Tabell41013[ID],0))</f>
        <v>#REF!</v>
      </c>
      <c r="L427" s="20" t="e">
        <f>IF(#REF!="","",INDEX(#REF!,MATCH(Tabell1[ID],Tabell41013[ID],0)))</f>
        <v>#REF!</v>
      </c>
      <c r="O427" s="26"/>
      <c r="P427" s="26"/>
      <c r="Q427" s="26"/>
      <c r="R427" s="26"/>
      <c r="S427" s="26"/>
      <c r="T427" s="26"/>
    </row>
    <row r="428" spans="1:20" ht="40.25" customHeight="1" x14ac:dyDescent="0.35">
      <c r="A428" s="53"/>
      <c r="B428" s="55"/>
      <c r="C428" s="50"/>
      <c r="D428" s="50" t="str">
        <f>IF(Tabell41013[[#This Row],[ID]]="","",INDEX(Tabell1[Kategori (REK/OBS
FRL/REH)],MATCH(Tabell41013[[#This Row],[ID]],Tabell1[ID],0)))</f>
        <v/>
      </c>
      <c r="E428" s="60"/>
      <c r="F428" s="88"/>
      <c r="G428" s="88"/>
      <c r="H428" s="63" t="str">
        <f>IF(Tabell41013[[#All],[ID]]=0,"",INDEX(Tabell1[Webcert_beskrivning],MATCH(Tabell41013[ID],Tabell1[ID],0)))</f>
        <v/>
      </c>
      <c r="I428" s="80" t="e">
        <f>INDEX(#REF!,MATCH(Tabell41013[ID],Tabell1[ID],0))</f>
        <v>#REF!</v>
      </c>
      <c r="J428" s="78" t="e">
        <f>INDEX(#REF!,MATCH(Tabell1[ID],Tabell41013[ID],0))</f>
        <v>#REF!</v>
      </c>
      <c r="K428" s="38" t="e">
        <f>INDEX(#REF!,MATCH(Tabell1[ID],Tabell41013[ID],0))</f>
        <v>#REF!</v>
      </c>
      <c r="L428" s="20" t="e">
        <f>IF(#REF!="","",INDEX(#REF!,MATCH(Tabell1[ID],Tabell41013[ID],0)))</f>
        <v>#REF!</v>
      </c>
      <c r="O428" s="26"/>
      <c r="P428" s="26"/>
      <c r="Q428" s="26"/>
      <c r="R428" s="26"/>
      <c r="S428" s="26"/>
      <c r="T428" s="26"/>
    </row>
    <row r="429" spans="1:20" ht="40.25" customHeight="1" x14ac:dyDescent="0.35">
      <c r="A429" s="53"/>
      <c r="B429" s="55"/>
      <c r="C429" s="50"/>
      <c r="D429" s="50" t="str">
        <f>IF(Tabell41013[[#This Row],[ID]]="","",INDEX(Tabell1[Kategori (REK/OBS
FRL/REH)],MATCH(Tabell41013[[#This Row],[ID]],Tabell1[ID],0)))</f>
        <v/>
      </c>
      <c r="E429" s="60"/>
      <c r="F429" s="88"/>
      <c r="G429" s="88"/>
      <c r="H429" s="63" t="str">
        <f>IF(Tabell41013[[#All],[ID]]=0,"",INDEX(Tabell1[Webcert_beskrivning],MATCH(Tabell41013[ID],Tabell1[ID],0)))</f>
        <v/>
      </c>
      <c r="I429" s="80" t="e">
        <f>INDEX(#REF!,MATCH(Tabell41013[ID],Tabell1[ID],0))</f>
        <v>#REF!</v>
      </c>
      <c r="J429" s="78" t="e">
        <f>INDEX(#REF!,MATCH(Tabell1[ID],Tabell41013[ID],0))</f>
        <v>#REF!</v>
      </c>
      <c r="K429" s="38" t="e">
        <f>INDEX(#REF!,MATCH(Tabell1[ID],Tabell41013[ID],0))</f>
        <v>#REF!</v>
      </c>
      <c r="L429" s="20" t="e">
        <f>IF(#REF!="","",INDEX(#REF!,MATCH(Tabell1[ID],Tabell41013[ID],0)))</f>
        <v>#REF!</v>
      </c>
      <c r="O429" s="26"/>
      <c r="P429" s="26"/>
      <c r="Q429" s="26"/>
      <c r="R429" s="26"/>
      <c r="S429" s="26"/>
      <c r="T429" s="26"/>
    </row>
    <row r="430" spans="1:20" ht="40.25" customHeight="1" x14ac:dyDescent="0.35">
      <c r="A430" s="53"/>
      <c r="B430" s="55"/>
      <c r="C430" s="50"/>
      <c r="D430" s="50" t="str">
        <f>IF(Tabell41013[[#This Row],[ID]]="","",INDEX(Tabell1[Kategori (REK/OBS
FRL/REH)],MATCH(Tabell41013[[#This Row],[ID]],Tabell1[ID],0)))</f>
        <v/>
      </c>
      <c r="E430" s="60"/>
      <c r="F430" s="88"/>
      <c r="G430" s="88"/>
      <c r="H430" s="63" t="str">
        <f>IF(Tabell41013[[#All],[ID]]=0,"",INDEX(Tabell1[Webcert_beskrivning],MATCH(Tabell41013[ID],Tabell1[ID],0)))</f>
        <v/>
      </c>
      <c r="I430" s="80" t="e">
        <f>INDEX(#REF!,MATCH(Tabell41013[ID],Tabell1[ID],0))</f>
        <v>#REF!</v>
      </c>
      <c r="J430" s="78" t="e">
        <f>INDEX(#REF!,MATCH(Tabell1[ID],Tabell41013[ID],0))</f>
        <v>#REF!</v>
      </c>
      <c r="K430" s="38" t="e">
        <f>INDEX(#REF!,MATCH(Tabell1[ID],Tabell41013[ID],0))</f>
        <v>#REF!</v>
      </c>
      <c r="L430" s="20" t="e">
        <f>IF(#REF!="","",INDEX(#REF!,MATCH(Tabell1[ID],Tabell41013[ID],0)))</f>
        <v>#REF!</v>
      </c>
      <c r="O430" s="26"/>
      <c r="P430" s="26"/>
      <c r="Q430" s="26"/>
      <c r="R430" s="26"/>
      <c r="S430" s="26"/>
      <c r="T430" s="26"/>
    </row>
    <row r="431" spans="1:20" ht="40.25" customHeight="1" x14ac:dyDescent="0.35">
      <c r="A431" s="53"/>
      <c r="B431" s="55"/>
      <c r="C431" s="50"/>
      <c r="D431" s="50" t="str">
        <f>IF(Tabell41013[[#This Row],[ID]]="","",INDEX(Tabell1[Kategori (REK/OBS
FRL/REH)],MATCH(Tabell41013[[#This Row],[ID]],Tabell1[ID],0)))</f>
        <v/>
      </c>
      <c r="E431" s="60"/>
      <c r="F431" s="88"/>
      <c r="G431" s="88"/>
      <c r="H431" s="63" t="str">
        <f>IF(Tabell41013[[#All],[ID]]=0,"",INDEX(Tabell1[Webcert_beskrivning],MATCH(Tabell41013[ID],Tabell1[ID],0)))</f>
        <v/>
      </c>
      <c r="I431" s="80" t="e">
        <f>INDEX(#REF!,MATCH(Tabell41013[ID],Tabell1[ID],0))</f>
        <v>#REF!</v>
      </c>
      <c r="J431" s="78" t="e">
        <f>INDEX(#REF!,MATCH(Tabell1[ID],Tabell41013[ID],0))</f>
        <v>#REF!</v>
      </c>
      <c r="K431" s="38" t="e">
        <f>INDEX(#REF!,MATCH(Tabell1[ID],Tabell41013[ID],0))</f>
        <v>#REF!</v>
      </c>
      <c r="L431" s="20" t="e">
        <f>IF(#REF!="","",INDEX(#REF!,MATCH(Tabell1[ID],Tabell41013[ID],0)))</f>
        <v>#REF!</v>
      </c>
      <c r="O431" s="26"/>
      <c r="P431" s="26"/>
      <c r="Q431" s="26"/>
      <c r="R431" s="26"/>
      <c r="S431" s="26"/>
      <c r="T431" s="26"/>
    </row>
    <row r="432" spans="1:20" ht="40.25" customHeight="1" x14ac:dyDescent="0.35">
      <c r="A432" s="53"/>
      <c r="B432" s="55"/>
      <c r="C432" s="50"/>
      <c r="D432" s="50" t="str">
        <f>IF(Tabell41013[[#This Row],[ID]]="","",INDEX(Tabell1[Kategori (REK/OBS
FRL/REH)],MATCH(Tabell41013[[#This Row],[ID]],Tabell1[ID],0)))</f>
        <v/>
      </c>
      <c r="E432" s="60"/>
      <c r="F432" s="88"/>
      <c r="G432" s="88"/>
      <c r="H432" s="63" t="str">
        <f>IF(Tabell41013[[#All],[ID]]=0,"",INDEX(Tabell1[Webcert_beskrivning],MATCH(Tabell41013[ID],Tabell1[ID],0)))</f>
        <v/>
      </c>
      <c r="I432" s="80" t="e">
        <f>INDEX(#REF!,MATCH(Tabell41013[ID],Tabell1[ID],0))</f>
        <v>#REF!</v>
      </c>
      <c r="J432" s="78" t="e">
        <f>INDEX(#REF!,MATCH(Tabell1[ID],Tabell41013[ID],0))</f>
        <v>#REF!</v>
      </c>
      <c r="K432" s="38" t="e">
        <f>INDEX(#REF!,MATCH(Tabell1[ID],Tabell41013[ID],0))</f>
        <v>#REF!</v>
      </c>
      <c r="L432" s="20" t="e">
        <f>IF(#REF!="","",INDEX(#REF!,MATCH(Tabell1[ID],Tabell41013[ID],0)))</f>
        <v>#REF!</v>
      </c>
      <c r="O432" s="26"/>
      <c r="P432" s="26"/>
      <c r="Q432" s="26"/>
      <c r="R432" s="26"/>
      <c r="S432" s="26"/>
      <c r="T432" s="26"/>
    </row>
    <row r="433" spans="1:20" ht="40.25" customHeight="1" x14ac:dyDescent="0.35">
      <c r="A433" s="53"/>
      <c r="B433" s="55"/>
      <c r="C433" s="50"/>
      <c r="D433" s="50" t="str">
        <f>IF(Tabell41013[[#This Row],[ID]]="","",INDEX(Tabell1[Kategori (REK/OBS
FRL/REH)],MATCH(Tabell41013[[#This Row],[ID]],Tabell1[ID],0)))</f>
        <v/>
      </c>
      <c r="E433" s="60"/>
      <c r="F433" s="88"/>
      <c r="G433" s="88"/>
      <c r="H433" s="63" t="str">
        <f>IF(Tabell41013[[#All],[ID]]=0,"",INDEX(Tabell1[Webcert_beskrivning],MATCH(Tabell41013[ID],Tabell1[ID],0)))</f>
        <v/>
      </c>
      <c r="I433" s="80" t="e">
        <f>INDEX(#REF!,MATCH(Tabell41013[ID],Tabell1[ID],0))</f>
        <v>#REF!</v>
      </c>
      <c r="J433" s="78" t="e">
        <f>INDEX(#REF!,MATCH(Tabell1[ID],Tabell41013[ID],0))</f>
        <v>#REF!</v>
      </c>
      <c r="K433" s="38" t="e">
        <f>INDEX(#REF!,MATCH(Tabell1[ID],Tabell41013[ID],0))</f>
        <v>#REF!</v>
      </c>
      <c r="L433" s="20" t="e">
        <f>IF(#REF!="","",INDEX(#REF!,MATCH(Tabell1[ID],Tabell41013[ID],0)))</f>
        <v>#REF!</v>
      </c>
      <c r="O433" s="26"/>
      <c r="P433" s="26"/>
      <c r="Q433" s="26"/>
      <c r="R433" s="26"/>
      <c r="S433" s="26"/>
      <c r="T433" s="26"/>
    </row>
    <row r="434" spans="1:20" ht="40.25" customHeight="1" x14ac:dyDescent="0.35">
      <c r="A434" s="53"/>
      <c r="B434" s="55"/>
      <c r="C434" s="50"/>
      <c r="D434" s="50" t="str">
        <f>IF(Tabell41013[[#This Row],[ID]]="","",INDEX(Tabell1[Kategori (REK/OBS
FRL/REH)],MATCH(Tabell41013[[#This Row],[ID]],Tabell1[ID],0)))</f>
        <v/>
      </c>
      <c r="E434" s="60"/>
      <c r="F434" s="88"/>
      <c r="G434" s="88"/>
      <c r="H434" s="63" t="str">
        <f>IF(Tabell41013[[#All],[ID]]=0,"",INDEX(Tabell1[Webcert_beskrivning],MATCH(Tabell41013[ID],Tabell1[ID],0)))</f>
        <v/>
      </c>
      <c r="I434" s="80" t="e">
        <f>INDEX(#REF!,MATCH(Tabell41013[ID],Tabell1[ID],0))</f>
        <v>#REF!</v>
      </c>
      <c r="J434" s="78" t="e">
        <f>INDEX(#REF!,MATCH(Tabell1[ID],Tabell41013[ID],0))</f>
        <v>#REF!</v>
      </c>
      <c r="K434" s="38" t="e">
        <f>INDEX(#REF!,MATCH(Tabell1[ID],Tabell41013[ID],0))</f>
        <v>#REF!</v>
      </c>
      <c r="L434" s="20" t="e">
        <f>IF(#REF!="","",INDEX(#REF!,MATCH(Tabell1[ID],Tabell41013[ID],0)))</f>
        <v>#REF!</v>
      </c>
      <c r="O434" s="26"/>
      <c r="P434" s="26"/>
      <c r="Q434" s="26"/>
      <c r="R434" s="26"/>
      <c r="S434" s="26"/>
      <c r="T434" s="26"/>
    </row>
    <row r="435" spans="1:20" ht="40.25" customHeight="1" x14ac:dyDescent="0.35">
      <c r="A435" s="53"/>
      <c r="B435" s="55"/>
      <c r="C435" s="50"/>
      <c r="D435" s="50" t="str">
        <f>IF(Tabell41013[[#This Row],[ID]]="","",INDEX(Tabell1[Kategori (REK/OBS
FRL/REH)],MATCH(Tabell41013[[#This Row],[ID]],Tabell1[ID],0)))</f>
        <v/>
      </c>
      <c r="E435" s="60"/>
      <c r="F435" s="88"/>
      <c r="G435" s="88"/>
      <c r="H435" s="63" t="str">
        <f>IF(Tabell41013[[#All],[ID]]=0,"",INDEX(Tabell1[Webcert_beskrivning],MATCH(Tabell41013[ID],Tabell1[ID],0)))</f>
        <v/>
      </c>
      <c r="I435" s="80" t="e">
        <f>INDEX(#REF!,MATCH(Tabell41013[ID],Tabell1[ID],0))</f>
        <v>#REF!</v>
      </c>
      <c r="J435" s="78" t="e">
        <f>INDEX(#REF!,MATCH(Tabell1[ID],Tabell41013[ID],0))</f>
        <v>#REF!</v>
      </c>
      <c r="K435" s="38" t="e">
        <f>INDEX(#REF!,MATCH(Tabell1[ID],Tabell41013[ID],0))</f>
        <v>#REF!</v>
      </c>
      <c r="L435" s="20" t="e">
        <f>IF(#REF!="","",INDEX(#REF!,MATCH(Tabell1[ID],Tabell41013[ID],0)))</f>
        <v>#REF!</v>
      </c>
      <c r="O435" s="26"/>
      <c r="P435" s="26"/>
      <c r="Q435" s="26"/>
      <c r="R435" s="26"/>
      <c r="S435" s="26"/>
      <c r="T435" s="26"/>
    </row>
    <row r="436" spans="1:20" ht="40.25" customHeight="1" x14ac:dyDescent="0.35">
      <c r="A436" s="53"/>
      <c r="B436" s="55"/>
      <c r="C436" s="50"/>
      <c r="D436" s="50" t="str">
        <f>IF(Tabell41013[[#This Row],[ID]]="","",INDEX(Tabell1[Kategori (REK/OBS
FRL/REH)],MATCH(Tabell41013[[#This Row],[ID]],Tabell1[ID],0)))</f>
        <v/>
      </c>
      <c r="E436" s="60"/>
      <c r="F436" s="88"/>
      <c r="G436" s="88"/>
      <c r="H436" s="63" t="str">
        <f>IF(Tabell41013[[#All],[ID]]=0,"",INDEX(Tabell1[Webcert_beskrivning],MATCH(Tabell41013[ID],Tabell1[ID],0)))</f>
        <v/>
      </c>
      <c r="I436" s="80" t="e">
        <f>INDEX(#REF!,MATCH(Tabell41013[ID],Tabell1[ID],0))</f>
        <v>#REF!</v>
      </c>
      <c r="J436" s="78" t="e">
        <f>INDEX(#REF!,MATCH(Tabell1[ID],Tabell41013[ID],0))</f>
        <v>#REF!</v>
      </c>
      <c r="K436" s="38" t="e">
        <f>INDEX(#REF!,MATCH(Tabell1[ID],Tabell41013[ID],0))</f>
        <v>#REF!</v>
      </c>
      <c r="L436" s="20" t="e">
        <f>IF(#REF!="","",INDEX(#REF!,MATCH(Tabell1[ID],Tabell41013[ID],0)))</f>
        <v>#REF!</v>
      </c>
      <c r="O436" s="26"/>
      <c r="P436" s="26"/>
      <c r="Q436" s="26"/>
      <c r="R436" s="26"/>
      <c r="S436" s="26"/>
      <c r="T436" s="26"/>
    </row>
    <row r="437" spans="1:20" ht="40.25" customHeight="1" x14ac:dyDescent="0.35">
      <c r="A437" s="53"/>
      <c r="B437" s="55"/>
      <c r="C437" s="50"/>
      <c r="D437" s="50" t="str">
        <f>IF(Tabell41013[[#This Row],[ID]]="","",INDEX(Tabell1[Kategori (REK/OBS
FRL/REH)],MATCH(Tabell41013[[#This Row],[ID]],Tabell1[ID],0)))</f>
        <v/>
      </c>
      <c r="E437" s="60"/>
      <c r="F437" s="88"/>
      <c r="G437" s="88"/>
      <c r="H437" s="63" t="str">
        <f>IF(Tabell41013[[#All],[ID]]=0,"",INDEX(Tabell1[Webcert_beskrivning],MATCH(Tabell41013[ID],Tabell1[ID],0)))</f>
        <v/>
      </c>
      <c r="I437" s="80" t="e">
        <f>INDEX(#REF!,MATCH(Tabell41013[ID],Tabell1[ID],0))</f>
        <v>#REF!</v>
      </c>
      <c r="J437" s="78" t="e">
        <f>INDEX(#REF!,MATCH(Tabell1[ID],Tabell41013[ID],0))</f>
        <v>#REF!</v>
      </c>
      <c r="K437" s="38" t="e">
        <f>INDEX(#REF!,MATCH(Tabell1[ID],Tabell41013[ID],0))</f>
        <v>#REF!</v>
      </c>
      <c r="L437" s="20" t="e">
        <f>IF(#REF!="","",INDEX(#REF!,MATCH(Tabell1[ID],Tabell41013[ID],0)))</f>
        <v>#REF!</v>
      </c>
      <c r="O437" s="26"/>
      <c r="P437" s="26"/>
      <c r="Q437" s="26"/>
      <c r="R437" s="26"/>
      <c r="S437" s="26"/>
      <c r="T437" s="26"/>
    </row>
    <row r="438" spans="1:20" ht="40.25" customHeight="1" x14ac:dyDescent="0.35">
      <c r="A438" s="53"/>
      <c r="B438" s="55"/>
      <c r="C438" s="50"/>
      <c r="D438" s="50" t="str">
        <f>IF(Tabell41013[[#This Row],[ID]]="","",INDEX(Tabell1[Kategori (REK/OBS
FRL/REH)],MATCH(Tabell41013[[#This Row],[ID]],Tabell1[ID],0)))</f>
        <v/>
      </c>
      <c r="E438" s="60"/>
      <c r="F438" s="88"/>
      <c r="G438" s="88"/>
      <c r="H438" s="63" t="str">
        <f>IF(Tabell41013[[#All],[ID]]=0,"",INDEX(Tabell1[Webcert_beskrivning],MATCH(Tabell41013[ID],Tabell1[ID],0)))</f>
        <v/>
      </c>
      <c r="I438" s="80" t="e">
        <f>INDEX(#REF!,MATCH(Tabell41013[ID],Tabell1[ID],0))</f>
        <v>#REF!</v>
      </c>
      <c r="J438" s="78" t="e">
        <f>INDEX(#REF!,MATCH(Tabell1[ID],Tabell41013[ID],0))</f>
        <v>#REF!</v>
      </c>
      <c r="K438" s="38" t="e">
        <f>INDEX(#REF!,MATCH(Tabell1[ID],Tabell41013[ID],0))</f>
        <v>#REF!</v>
      </c>
      <c r="L438" s="20" t="e">
        <f>IF(#REF!="","",INDEX(#REF!,MATCH(Tabell1[ID],Tabell41013[ID],0)))</f>
        <v>#REF!</v>
      </c>
      <c r="O438" s="26"/>
      <c r="P438" s="26"/>
      <c r="Q438" s="26"/>
      <c r="R438" s="26"/>
      <c r="S438" s="26"/>
      <c r="T438" s="26"/>
    </row>
    <row r="439" spans="1:20" ht="40.25" customHeight="1" x14ac:dyDescent="0.35">
      <c r="A439" s="53"/>
      <c r="B439" s="55"/>
      <c r="C439" s="50"/>
      <c r="D439" s="50" t="str">
        <f>IF(Tabell41013[[#This Row],[ID]]="","",INDEX(Tabell1[Kategori (REK/OBS
FRL/REH)],MATCH(Tabell41013[[#This Row],[ID]],Tabell1[ID],0)))</f>
        <v/>
      </c>
      <c r="E439" s="60"/>
      <c r="F439" s="88"/>
      <c r="G439" s="88"/>
      <c r="H439" s="63" t="str">
        <f>IF(Tabell41013[[#All],[ID]]=0,"",INDEX(Tabell1[Webcert_beskrivning],MATCH(Tabell41013[ID],Tabell1[ID],0)))</f>
        <v/>
      </c>
      <c r="I439" s="80" t="e">
        <f>INDEX(#REF!,MATCH(Tabell41013[ID],Tabell1[ID],0))</f>
        <v>#REF!</v>
      </c>
      <c r="J439" s="78" t="e">
        <f>INDEX(#REF!,MATCH(Tabell1[ID],Tabell41013[ID],0))</f>
        <v>#REF!</v>
      </c>
      <c r="K439" s="38" t="e">
        <f>INDEX(#REF!,MATCH(Tabell1[ID],Tabell41013[ID],0))</f>
        <v>#REF!</v>
      </c>
      <c r="L439" s="20" t="e">
        <f>IF(#REF!="","",INDEX(#REF!,MATCH(Tabell1[ID],Tabell41013[ID],0)))</f>
        <v>#REF!</v>
      </c>
      <c r="O439" s="26"/>
      <c r="P439" s="26"/>
      <c r="Q439" s="26"/>
      <c r="R439" s="26"/>
      <c r="S439" s="26"/>
      <c r="T439" s="26"/>
    </row>
    <row r="440" spans="1:20" ht="40.25" customHeight="1" x14ac:dyDescent="0.35">
      <c r="A440" s="53"/>
      <c r="B440" s="55"/>
      <c r="C440" s="50"/>
      <c r="D440" s="50" t="str">
        <f>IF(Tabell41013[[#This Row],[ID]]="","",INDEX(Tabell1[Kategori (REK/OBS
FRL/REH)],MATCH(Tabell41013[[#This Row],[ID]],Tabell1[ID],0)))</f>
        <v/>
      </c>
      <c r="E440" s="60"/>
      <c r="F440" s="88"/>
      <c r="G440" s="88"/>
      <c r="H440" s="63" t="str">
        <f>IF(Tabell41013[[#All],[ID]]=0,"",INDEX(Tabell1[Webcert_beskrivning],MATCH(Tabell41013[ID],Tabell1[ID],0)))</f>
        <v/>
      </c>
      <c r="I440" s="80" t="e">
        <f>INDEX(#REF!,MATCH(Tabell41013[ID],Tabell1[ID],0))</f>
        <v>#REF!</v>
      </c>
      <c r="J440" s="78" t="e">
        <f>INDEX(#REF!,MATCH(Tabell1[ID],Tabell41013[ID],0))</f>
        <v>#REF!</v>
      </c>
      <c r="K440" s="38" t="e">
        <f>INDEX(#REF!,MATCH(Tabell1[ID],Tabell41013[ID],0))</f>
        <v>#REF!</v>
      </c>
      <c r="L440" s="20" t="e">
        <f>IF(#REF!="","",INDEX(#REF!,MATCH(Tabell1[ID],Tabell41013[ID],0)))</f>
        <v>#REF!</v>
      </c>
      <c r="O440" s="26"/>
      <c r="P440" s="26"/>
      <c r="Q440" s="26"/>
      <c r="R440" s="26"/>
      <c r="S440" s="26"/>
      <c r="T440" s="26"/>
    </row>
    <row r="441" spans="1:20" ht="40.25" customHeight="1" x14ac:dyDescent="0.35">
      <c r="A441" s="53"/>
      <c r="B441" s="55"/>
      <c r="C441" s="50"/>
      <c r="D441" s="50" t="str">
        <f>IF(Tabell41013[[#This Row],[ID]]="","",INDEX(Tabell1[Kategori (REK/OBS
FRL/REH)],MATCH(Tabell41013[[#This Row],[ID]],Tabell1[ID],0)))</f>
        <v/>
      </c>
      <c r="E441" s="60"/>
      <c r="F441" s="88"/>
      <c r="G441" s="88"/>
      <c r="H441" s="63" t="str">
        <f>IF(Tabell41013[[#All],[ID]]=0,"",INDEX(Tabell1[Webcert_beskrivning],MATCH(Tabell41013[ID],Tabell1[ID],0)))</f>
        <v/>
      </c>
      <c r="I441" s="80" t="e">
        <f>INDEX(#REF!,MATCH(Tabell41013[ID],Tabell1[ID],0))</f>
        <v>#REF!</v>
      </c>
      <c r="J441" s="78" t="e">
        <f>INDEX(#REF!,MATCH(Tabell1[ID],Tabell41013[ID],0))</f>
        <v>#REF!</v>
      </c>
      <c r="K441" s="38" t="e">
        <f>INDEX(#REF!,MATCH(Tabell1[ID],Tabell41013[ID],0))</f>
        <v>#REF!</v>
      </c>
      <c r="L441" s="20" t="e">
        <f>IF(#REF!="","",INDEX(#REF!,MATCH(Tabell1[ID],Tabell41013[ID],0)))</f>
        <v>#REF!</v>
      </c>
      <c r="O441" s="26"/>
      <c r="P441" s="26"/>
      <c r="Q441" s="26"/>
      <c r="R441" s="26"/>
      <c r="S441" s="26"/>
      <c r="T441" s="26"/>
    </row>
    <row r="442" spans="1:20" ht="40.25" customHeight="1" x14ac:dyDescent="0.35">
      <c r="A442" s="53"/>
      <c r="B442" s="55"/>
      <c r="C442" s="50"/>
      <c r="D442" s="50" t="str">
        <f>IF(Tabell41013[[#This Row],[ID]]="","",INDEX(Tabell1[Kategori (REK/OBS
FRL/REH)],MATCH(Tabell41013[[#This Row],[ID]],Tabell1[ID],0)))</f>
        <v/>
      </c>
      <c r="E442" s="60"/>
      <c r="F442" s="88"/>
      <c r="G442" s="88"/>
      <c r="H442" s="63" t="str">
        <f>IF(Tabell41013[[#All],[ID]]=0,"",INDEX(Tabell1[Webcert_beskrivning],MATCH(Tabell41013[ID],Tabell1[ID],0)))</f>
        <v/>
      </c>
      <c r="I442" s="80" t="e">
        <f>INDEX(#REF!,MATCH(Tabell41013[ID],Tabell1[ID],0))</f>
        <v>#REF!</v>
      </c>
      <c r="J442" s="78" t="e">
        <f>INDEX(#REF!,MATCH(Tabell1[ID],Tabell41013[ID],0))</f>
        <v>#REF!</v>
      </c>
      <c r="K442" s="38" t="e">
        <f>INDEX(#REF!,MATCH(Tabell1[ID],Tabell41013[ID],0))</f>
        <v>#REF!</v>
      </c>
      <c r="L442" s="20" t="e">
        <f>IF(#REF!="","",INDEX(#REF!,MATCH(Tabell1[ID],Tabell41013[ID],0)))</f>
        <v>#REF!</v>
      </c>
      <c r="O442" s="26"/>
      <c r="P442" s="26"/>
      <c r="Q442" s="26"/>
      <c r="R442" s="26"/>
      <c r="S442" s="26"/>
      <c r="T442" s="26"/>
    </row>
    <row r="443" spans="1:20" ht="40.25" customHeight="1" x14ac:dyDescent="0.35">
      <c r="A443" s="53"/>
      <c r="B443" s="55"/>
      <c r="C443" s="50"/>
      <c r="D443" s="50" t="str">
        <f>IF(Tabell41013[[#This Row],[ID]]="","",INDEX(Tabell1[Kategori (REK/OBS
FRL/REH)],MATCH(Tabell41013[[#This Row],[ID]],Tabell1[ID],0)))</f>
        <v/>
      </c>
      <c r="E443" s="60"/>
      <c r="F443" s="88"/>
      <c r="G443" s="88"/>
      <c r="H443" s="63" t="str">
        <f>IF(Tabell41013[[#All],[ID]]=0,"",INDEX(Tabell1[Webcert_beskrivning],MATCH(Tabell41013[ID],Tabell1[ID],0)))</f>
        <v/>
      </c>
      <c r="I443" s="80" t="e">
        <f>INDEX(#REF!,MATCH(Tabell41013[ID],Tabell1[ID],0))</f>
        <v>#REF!</v>
      </c>
      <c r="J443" s="78" t="e">
        <f>INDEX(#REF!,MATCH(Tabell1[ID],Tabell41013[ID],0))</f>
        <v>#REF!</v>
      </c>
      <c r="K443" s="38" t="e">
        <f>INDEX(#REF!,MATCH(Tabell1[ID],Tabell41013[ID],0))</f>
        <v>#REF!</v>
      </c>
      <c r="L443" s="20" t="e">
        <f>IF(#REF!="","",INDEX(#REF!,MATCH(Tabell1[ID],Tabell41013[ID],0)))</f>
        <v>#REF!</v>
      </c>
      <c r="O443" s="26"/>
      <c r="P443" s="26"/>
      <c r="Q443" s="26"/>
      <c r="R443" s="26"/>
      <c r="S443" s="26"/>
      <c r="T443" s="26"/>
    </row>
    <row r="444" spans="1:20" ht="40.25" customHeight="1" x14ac:dyDescent="0.35">
      <c r="A444" s="53"/>
      <c r="B444" s="55"/>
      <c r="C444" s="50"/>
      <c r="D444" s="50" t="str">
        <f>IF(Tabell41013[[#This Row],[ID]]="","",INDEX(Tabell1[Kategori (REK/OBS
FRL/REH)],MATCH(Tabell41013[[#This Row],[ID]],Tabell1[ID],0)))</f>
        <v/>
      </c>
      <c r="E444" s="60"/>
      <c r="F444" s="88"/>
      <c r="G444" s="88"/>
      <c r="H444" s="63" t="str">
        <f>IF(Tabell41013[[#All],[ID]]=0,"",INDEX(Tabell1[Webcert_beskrivning],MATCH(Tabell41013[ID],Tabell1[ID],0)))</f>
        <v/>
      </c>
      <c r="I444" s="80" t="e">
        <f>INDEX(#REF!,MATCH(Tabell41013[ID],Tabell1[ID],0))</f>
        <v>#REF!</v>
      </c>
      <c r="J444" s="78" t="e">
        <f>INDEX(#REF!,MATCH(Tabell1[ID],Tabell41013[ID],0))</f>
        <v>#REF!</v>
      </c>
      <c r="K444" s="38" t="e">
        <f>INDEX(#REF!,MATCH(Tabell1[ID],Tabell41013[ID],0))</f>
        <v>#REF!</v>
      </c>
      <c r="L444" s="20" t="e">
        <f>IF(#REF!="","",INDEX(#REF!,MATCH(Tabell1[ID],Tabell41013[ID],0)))</f>
        <v>#REF!</v>
      </c>
      <c r="O444" s="26"/>
      <c r="P444" s="26"/>
      <c r="Q444" s="26"/>
      <c r="R444" s="26"/>
      <c r="S444" s="26"/>
      <c r="T444" s="26"/>
    </row>
    <row r="445" spans="1:20" ht="40.25" customHeight="1" x14ac:dyDescent="0.35">
      <c r="A445" s="53"/>
      <c r="B445" s="55"/>
      <c r="C445" s="50"/>
      <c r="D445" s="50" t="str">
        <f>IF(Tabell41013[[#This Row],[ID]]="","",INDEX(Tabell1[Kategori (REK/OBS
FRL/REH)],MATCH(Tabell41013[[#This Row],[ID]],Tabell1[ID],0)))</f>
        <v/>
      </c>
      <c r="E445" s="60"/>
      <c r="F445" s="88"/>
      <c r="G445" s="88"/>
      <c r="H445" s="63" t="str">
        <f>IF(Tabell41013[[#All],[ID]]=0,"",INDEX(Tabell1[Webcert_beskrivning],MATCH(Tabell41013[ID],Tabell1[ID],0)))</f>
        <v/>
      </c>
      <c r="I445" s="80" t="e">
        <f>INDEX(#REF!,MATCH(Tabell41013[ID],Tabell1[ID],0))</f>
        <v>#REF!</v>
      </c>
      <c r="J445" s="78" t="e">
        <f>INDEX(#REF!,MATCH(Tabell1[ID],Tabell41013[ID],0))</f>
        <v>#REF!</v>
      </c>
      <c r="K445" s="38" t="e">
        <f>INDEX(#REF!,MATCH(Tabell1[ID],Tabell41013[ID],0))</f>
        <v>#REF!</v>
      </c>
      <c r="L445" s="20" t="e">
        <f>IF(#REF!="","",INDEX(#REF!,MATCH(Tabell1[ID],Tabell41013[ID],0)))</f>
        <v>#REF!</v>
      </c>
      <c r="O445" s="26"/>
      <c r="P445" s="26"/>
      <c r="Q445" s="26"/>
      <c r="R445" s="26"/>
      <c r="S445" s="26"/>
      <c r="T445" s="26"/>
    </row>
    <row r="446" spans="1:20" ht="40.25" customHeight="1" x14ac:dyDescent="0.35">
      <c r="A446" s="53"/>
      <c r="B446" s="55"/>
      <c r="C446" s="50"/>
      <c r="D446" s="50" t="str">
        <f>IF(Tabell41013[[#This Row],[ID]]="","",INDEX(Tabell1[Kategori (REK/OBS
FRL/REH)],MATCH(Tabell41013[[#This Row],[ID]],Tabell1[ID],0)))</f>
        <v/>
      </c>
      <c r="E446" s="60"/>
      <c r="F446" s="88"/>
      <c r="G446" s="88"/>
      <c r="H446" s="63" t="str">
        <f>IF(Tabell41013[[#All],[ID]]=0,"",INDEX(Tabell1[Webcert_beskrivning],MATCH(Tabell41013[ID],Tabell1[ID],0)))</f>
        <v/>
      </c>
      <c r="I446" s="80" t="e">
        <f>INDEX(#REF!,MATCH(Tabell41013[ID],Tabell1[ID],0))</f>
        <v>#REF!</v>
      </c>
      <c r="J446" s="78" t="e">
        <f>INDEX(#REF!,MATCH(Tabell1[ID],Tabell41013[ID],0))</f>
        <v>#REF!</v>
      </c>
      <c r="K446" s="38" t="e">
        <f>INDEX(#REF!,MATCH(Tabell1[ID],Tabell41013[ID],0))</f>
        <v>#REF!</v>
      </c>
      <c r="L446" s="20" t="e">
        <f>IF(#REF!="","",INDEX(#REF!,MATCH(Tabell1[ID],Tabell41013[ID],0)))</f>
        <v>#REF!</v>
      </c>
      <c r="O446" s="26"/>
      <c r="P446" s="26"/>
      <c r="Q446" s="26"/>
      <c r="R446" s="26"/>
      <c r="S446" s="26"/>
      <c r="T446" s="26"/>
    </row>
    <row r="447" spans="1:20" ht="14.5" x14ac:dyDescent="0.35">
      <c r="A447" s="42"/>
      <c r="B447" s="43"/>
      <c r="C447" s="44"/>
      <c r="D447" s="44"/>
    </row>
    <row r="448" spans="1:20" ht="14.5" x14ac:dyDescent="0.35">
      <c r="A448" s="27"/>
      <c r="B448" s="23"/>
    </row>
    <row r="449" spans="1:2" ht="14.5" x14ac:dyDescent="0.35">
      <c r="A449" s="27"/>
      <c r="B449" s="23"/>
    </row>
    <row r="450" spans="1:2" ht="14.5" x14ac:dyDescent="0.35">
      <c r="A450" s="27"/>
      <c r="B450" s="23"/>
    </row>
    <row r="451" spans="1:2" ht="14.5" x14ac:dyDescent="0.35">
      <c r="A451" s="27"/>
      <c r="B451" s="23"/>
    </row>
    <row r="452" spans="1:2" ht="14.5" x14ac:dyDescent="0.35">
      <c r="A452" s="27"/>
      <c r="B452" s="23"/>
    </row>
    <row r="453" spans="1:2" ht="14.5" x14ac:dyDescent="0.35">
      <c r="A453" s="27"/>
      <c r="B453" s="23"/>
    </row>
    <row r="454" spans="1:2" ht="14.5" x14ac:dyDescent="0.35">
      <c r="A454" s="27"/>
      <c r="B454" s="23"/>
    </row>
    <row r="455" spans="1:2" ht="14.5" x14ac:dyDescent="0.35">
      <c r="A455" s="27"/>
      <c r="B455" s="23"/>
    </row>
    <row r="456" spans="1:2" ht="14.5" x14ac:dyDescent="0.35">
      <c r="A456" s="27"/>
      <c r="B456" s="23"/>
    </row>
    <row r="457" spans="1:2" ht="14.5" x14ac:dyDescent="0.35">
      <c r="A457" s="27"/>
      <c r="B457" s="23"/>
    </row>
    <row r="458" spans="1:2" ht="14.5" x14ac:dyDescent="0.35">
      <c r="A458" s="27"/>
      <c r="B458" s="23"/>
    </row>
    <row r="459" spans="1:2" ht="14.5" x14ac:dyDescent="0.35">
      <c r="A459" s="27"/>
      <c r="B459" s="23"/>
    </row>
    <row r="460" spans="1:2" ht="14.5" x14ac:dyDescent="0.35">
      <c r="A460" s="27"/>
      <c r="B460" s="23"/>
    </row>
    <row r="461" spans="1:2" ht="14.5" x14ac:dyDescent="0.35">
      <c r="A461" s="27"/>
      <c r="B461" s="23"/>
    </row>
    <row r="462" spans="1:2" ht="14.5" x14ac:dyDescent="0.35">
      <c r="A462" s="27"/>
      <c r="B462" s="23"/>
    </row>
    <row r="463" spans="1:2" ht="14.5" x14ac:dyDescent="0.35">
      <c r="A463" s="27"/>
      <c r="B463" s="23"/>
    </row>
    <row r="464" spans="1:2" ht="14.5" x14ac:dyDescent="0.35">
      <c r="A464" s="27"/>
      <c r="B464" s="23"/>
    </row>
    <row r="465" spans="1:2" ht="14.5" x14ac:dyDescent="0.35">
      <c r="A465" s="27"/>
      <c r="B465" s="23"/>
    </row>
    <row r="466" spans="1:2" ht="14.5" x14ac:dyDescent="0.35">
      <c r="A466" s="27"/>
      <c r="B466" s="23"/>
    </row>
    <row r="467" spans="1:2" ht="14.5" x14ac:dyDescent="0.35">
      <c r="A467" s="27"/>
      <c r="B467" s="23"/>
    </row>
    <row r="468" spans="1:2" ht="14.5" x14ac:dyDescent="0.35">
      <c r="A468" s="27"/>
      <c r="B468" s="23"/>
    </row>
    <row r="469" spans="1:2" ht="14.5" x14ac:dyDescent="0.35">
      <c r="A469" s="27"/>
      <c r="B469" s="23"/>
    </row>
    <row r="470" spans="1:2" ht="14.5" x14ac:dyDescent="0.35">
      <c r="A470" s="27"/>
      <c r="B470" s="23"/>
    </row>
    <row r="471" spans="1:2" ht="14.5" x14ac:dyDescent="0.35">
      <c r="A471" s="27"/>
      <c r="B471" s="23"/>
    </row>
    <row r="472" spans="1:2" ht="14.5" x14ac:dyDescent="0.35">
      <c r="A472" s="27"/>
      <c r="B472" s="23"/>
    </row>
    <row r="473" spans="1:2" ht="14.5" x14ac:dyDescent="0.35">
      <c r="A473" s="27"/>
      <c r="B473" s="23"/>
    </row>
    <row r="474" spans="1:2" ht="14.5" x14ac:dyDescent="0.35">
      <c r="A474" s="27"/>
      <c r="B474" s="23"/>
    </row>
    <row r="475" spans="1:2" ht="14.5" x14ac:dyDescent="0.35">
      <c r="A475" s="27"/>
      <c r="B475" s="23"/>
    </row>
    <row r="476" spans="1:2" ht="14.5" x14ac:dyDescent="0.35">
      <c r="A476" s="27"/>
      <c r="B476" s="23"/>
    </row>
    <row r="477" spans="1:2" ht="14.5" x14ac:dyDescent="0.35">
      <c r="A477" s="27"/>
      <c r="B477" s="23"/>
    </row>
    <row r="478" spans="1:2" ht="14.5" x14ac:dyDescent="0.35">
      <c r="A478" s="27"/>
      <c r="B478" s="23"/>
    </row>
    <row r="479" spans="1:2" ht="14.5" x14ac:dyDescent="0.35">
      <c r="A479" s="27"/>
      <c r="B479" s="23"/>
    </row>
    <row r="480" spans="1:2" ht="14.5" x14ac:dyDescent="0.35">
      <c r="A480" s="27"/>
      <c r="B480" s="23"/>
    </row>
    <row r="481" spans="1:2" ht="14.5" x14ac:dyDescent="0.35">
      <c r="A481" s="27"/>
      <c r="B481" s="23"/>
    </row>
    <row r="482" spans="1:2" ht="14.5" x14ac:dyDescent="0.35">
      <c r="A482" s="27"/>
      <c r="B482" s="23"/>
    </row>
    <row r="483" spans="1:2" ht="14.5" x14ac:dyDescent="0.35">
      <c r="A483" s="27"/>
      <c r="B483" s="23"/>
    </row>
    <row r="484" spans="1:2" ht="14.5" x14ac:dyDescent="0.35">
      <c r="A484" s="27"/>
      <c r="B484" s="23"/>
    </row>
    <row r="485" spans="1:2" ht="14.5" x14ac:dyDescent="0.35">
      <c r="A485" s="27"/>
      <c r="B485" s="23"/>
    </row>
    <row r="486" spans="1:2" ht="14.5" x14ac:dyDescent="0.35">
      <c r="A486" s="27"/>
      <c r="B486" s="23"/>
    </row>
    <row r="487" spans="1:2" ht="14.5" x14ac:dyDescent="0.35">
      <c r="A487" s="27"/>
      <c r="B487" s="23"/>
    </row>
    <row r="488" spans="1:2" ht="14.5" x14ac:dyDescent="0.35">
      <c r="A488" s="27"/>
      <c r="B488" s="23"/>
    </row>
    <row r="489" spans="1:2" ht="14.5" x14ac:dyDescent="0.35">
      <c r="A489" s="27"/>
      <c r="B489" s="23"/>
    </row>
    <row r="490" spans="1:2" ht="14.5" x14ac:dyDescent="0.35">
      <c r="A490" s="27"/>
      <c r="B490" s="23"/>
    </row>
    <row r="491" spans="1:2" ht="14.5" x14ac:dyDescent="0.35">
      <c r="A491" s="27"/>
      <c r="B491" s="23"/>
    </row>
    <row r="492" spans="1:2" ht="14.5" x14ac:dyDescent="0.35">
      <c r="A492" s="27"/>
      <c r="B492" s="23"/>
    </row>
    <row r="493" spans="1:2" ht="14.5" x14ac:dyDescent="0.35">
      <c r="A493" s="27"/>
      <c r="B493" s="23"/>
    </row>
    <row r="494" spans="1:2" ht="14.5" x14ac:dyDescent="0.35">
      <c r="A494" s="27"/>
      <c r="B494" s="23"/>
    </row>
    <row r="495" spans="1:2" ht="14.5" x14ac:dyDescent="0.35">
      <c r="A495" s="27"/>
      <c r="B495" s="23"/>
    </row>
    <row r="496" spans="1:2" ht="14.5" x14ac:dyDescent="0.35">
      <c r="A496" s="27"/>
      <c r="B496" s="23"/>
    </row>
    <row r="497" spans="1:2" ht="14.5" x14ac:dyDescent="0.35">
      <c r="A497" s="27"/>
      <c r="B497" s="23"/>
    </row>
    <row r="498" spans="1:2" ht="14.5" x14ac:dyDescent="0.35">
      <c r="A498" s="27"/>
      <c r="B498" s="23"/>
    </row>
    <row r="499" spans="1:2" ht="14.5" x14ac:dyDescent="0.35">
      <c r="A499" s="27"/>
      <c r="B499" s="23"/>
    </row>
    <row r="500" spans="1:2" ht="14.5" x14ac:dyDescent="0.35">
      <c r="A500" s="27"/>
      <c r="B500" s="23"/>
    </row>
    <row r="501" spans="1:2" ht="14.5" x14ac:dyDescent="0.35">
      <c r="A501" s="27"/>
      <c r="B501" s="23"/>
    </row>
    <row r="502" spans="1:2" ht="14.5" x14ac:dyDescent="0.35">
      <c r="A502" s="27"/>
      <c r="B502" s="23"/>
    </row>
    <row r="503" spans="1:2" ht="14.5" x14ac:dyDescent="0.35">
      <c r="A503" s="27"/>
      <c r="B503" s="23"/>
    </row>
    <row r="504" spans="1:2" ht="14.5" x14ac:dyDescent="0.35">
      <c r="A504" s="27"/>
      <c r="B504" s="23"/>
    </row>
    <row r="505" spans="1:2" ht="14.5" x14ac:dyDescent="0.35">
      <c r="A505" s="27"/>
      <c r="B505" s="23"/>
    </row>
    <row r="506" spans="1:2" ht="14.5" x14ac:dyDescent="0.35">
      <c r="A506" s="27"/>
      <c r="B506" s="23"/>
    </row>
    <row r="507" spans="1:2" ht="14.5" x14ac:dyDescent="0.35">
      <c r="A507" s="27"/>
      <c r="B507" s="23"/>
    </row>
    <row r="508" spans="1:2" ht="14.5" x14ac:dyDescent="0.35">
      <c r="A508" s="27"/>
      <c r="B508" s="23"/>
    </row>
    <row r="509" spans="1:2" ht="14.5" x14ac:dyDescent="0.35">
      <c r="A509" s="27"/>
      <c r="B509" s="23"/>
    </row>
    <row r="510" spans="1:2" ht="14.5" x14ac:dyDescent="0.35">
      <c r="A510" s="27"/>
      <c r="B510" s="23"/>
    </row>
    <row r="511" spans="1:2" ht="14.5" x14ac:dyDescent="0.35">
      <c r="A511" s="27"/>
      <c r="B511" s="23"/>
    </row>
    <row r="512" spans="1:2" ht="14.5" x14ac:dyDescent="0.35">
      <c r="A512" s="27"/>
      <c r="B512" s="23"/>
    </row>
    <row r="513" spans="1:2" ht="14.5" x14ac:dyDescent="0.35">
      <c r="A513" s="27"/>
      <c r="B513" s="23"/>
    </row>
    <row r="514" spans="1:2" ht="14.5" x14ac:dyDescent="0.35">
      <c r="A514" s="27"/>
      <c r="B514" s="23"/>
    </row>
    <row r="515" spans="1:2" ht="14.5" x14ac:dyDescent="0.35">
      <c r="A515" s="27"/>
      <c r="B515" s="23"/>
    </row>
    <row r="516" spans="1:2" ht="14.5" x14ac:dyDescent="0.35">
      <c r="A516" s="27"/>
      <c r="B516" s="23"/>
    </row>
    <row r="517" spans="1:2" ht="14.5" x14ac:dyDescent="0.35">
      <c r="A517" s="27"/>
      <c r="B517" s="23"/>
    </row>
    <row r="518" spans="1:2" ht="14.5" x14ac:dyDescent="0.35">
      <c r="A518" s="27"/>
      <c r="B518" s="23"/>
    </row>
    <row r="519" spans="1:2" ht="14.5" x14ac:dyDescent="0.35">
      <c r="A519" s="27"/>
      <c r="B519" s="23"/>
    </row>
    <row r="520" spans="1:2" ht="14.5" x14ac:dyDescent="0.35">
      <c r="A520" s="27"/>
      <c r="B520" s="23"/>
    </row>
    <row r="521" spans="1:2" ht="14.5" x14ac:dyDescent="0.35">
      <c r="A521" s="27"/>
      <c r="B521" s="23"/>
    </row>
    <row r="522" spans="1:2" ht="14.5" x14ac:dyDescent="0.35">
      <c r="A522" s="27"/>
      <c r="B522" s="23"/>
    </row>
    <row r="523" spans="1:2" ht="14.5" x14ac:dyDescent="0.35">
      <c r="A523" s="27"/>
      <c r="B523" s="23"/>
    </row>
    <row r="524" spans="1:2" ht="14.5" x14ac:dyDescent="0.35">
      <c r="A524" s="27"/>
      <c r="B524" s="23"/>
    </row>
    <row r="525" spans="1:2" ht="14.5" x14ac:dyDescent="0.35">
      <c r="A525" s="27"/>
      <c r="B525" s="23"/>
    </row>
    <row r="526" spans="1:2" ht="14.5" x14ac:dyDescent="0.35">
      <c r="A526" s="27"/>
      <c r="B526" s="23"/>
    </row>
    <row r="527" spans="1:2" ht="14.5" x14ac:dyDescent="0.35">
      <c r="A527" s="27"/>
      <c r="B527" s="23"/>
    </row>
    <row r="528" spans="1:2" ht="14.5" x14ac:dyDescent="0.35">
      <c r="A528" s="27"/>
      <c r="B528" s="23"/>
    </row>
    <row r="529" spans="1:2" ht="14.5" x14ac:dyDescent="0.35">
      <c r="A529" s="27"/>
      <c r="B529" s="23"/>
    </row>
    <row r="530" spans="1:2" ht="14.5" x14ac:dyDescent="0.35">
      <c r="A530" s="27"/>
      <c r="B530" s="23"/>
    </row>
    <row r="531" spans="1:2" ht="14.5" x14ac:dyDescent="0.35">
      <c r="A531" s="27"/>
      <c r="B531" s="23"/>
    </row>
    <row r="532" spans="1:2" ht="14.5" x14ac:dyDescent="0.35">
      <c r="A532" s="27"/>
      <c r="B532" s="23"/>
    </row>
    <row r="533" spans="1:2" ht="14.5" x14ac:dyDescent="0.35">
      <c r="A533" s="27"/>
      <c r="B533" s="23"/>
    </row>
    <row r="534" spans="1:2" ht="14.5" x14ac:dyDescent="0.35">
      <c r="A534" s="27"/>
      <c r="B534" s="23"/>
    </row>
    <row r="535" spans="1:2" ht="14.5" x14ac:dyDescent="0.35">
      <c r="A535" s="27"/>
      <c r="B535" s="23"/>
    </row>
    <row r="536" spans="1:2" ht="14.5" x14ac:dyDescent="0.35">
      <c r="A536" s="27"/>
      <c r="B536" s="23"/>
    </row>
    <row r="537" spans="1:2" ht="14.5" x14ac:dyDescent="0.35">
      <c r="A537" s="27"/>
      <c r="B537" s="23"/>
    </row>
    <row r="538" spans="1:2" ht="14.5" x14ac:dyDescent="0.35">
      <c r="A538" s="27"/>
      <c r="B538" s="23"/>
    </row>
    <row r="539" spans="1:2" ht="14.5" x14ac:dyDescent="0.35">
      <c r="A539" s="27"/>
      <c r="B539" s="23"/>
    </row>
    <row r="540" spans="1:2" ht="14.5" x14ac:dyDescent="0.35">
      <c r="A540" s="27"/>
      <c r="B540" s="23"/>
    </row>
    <row r="541" spans="1:2" ht="14.5" x14ac:dyDescent="0.35">
      <c r="A541" s="27"/>
      <c r="B541" s="23"/>
    </row>
    <row r="542" spans="1:2" ht="14.5" x14ac:dyDescent="0.35">
      <c r="A542" s="27"/>
      <c r="B542" s="23"/>
    </row>
    <row r="543" spans="1:2" ht="14.5" x14ac:dyDescent="0.35">
      <c r="A543" s="27"/>
      <c r="B543" s="23"/>
    </row>
    <row r="544" spans="1:2" ht="14.5" x14ac:dyDescent="0.35">
      <c r="A544" s="27"/>
      <c r="B544" s="23"/>
    </row>
    <row r="545" spans="1:2" ht="14.5" x14ac:dyDescent="0.35">
      <c r="A545" s="27"/>
      <c r="B545" s="23"/>
    </row>
    <row r="546" spans="1:2" ht="14.5" x14ac:dyDescent="0.35">
      <c r="A546" s="27"/>
      <c r="B546" s="23"/>
    </row>
    <row r="547" spans="1:2" ht="14.5" x14ac:dyDescent="0.35">
      <c r="A547" s="27"/>
      <c r="B547" s="23"/>
    </row>
    <row r="548" spans="1:2" ht="14.5" x14ac:dyDescent="0.35">
      <c r="A548" s="27"/>
      <c r="B548" s="23"/>
    </row>
    <row r="549" spans="1:2" ht="14.5" x14ac:dyDescent="0.35">
      <c r="A549" s="27"/>
      <c r="B549" s="23"/>
    </row>
    <row r="550" spans="1:2" ht="14.5" x14ac:dyDescent="0.35">
      <c r="A550" s="27"/>
      <c r="B550" s="23"/>
    </row>
    <row r="551" spans="1:2" ht="14.5" x14ac:dyDescent="0.35">
      <c r="A551" s="27"/>
      <c r="B551" s="23"/>
    </row>
    <row r="552" spans="1:2" ht="14.5" x14ac:dyDescent="0.35">
      <c r="A552" s="27"/>
      <c r="B552" s="23"/>
    </row>
    <row r="553" spans="1:2" ht="14.5" x14ac:dyDescent="0.35">
      <c r="A553" s="27"/>
      <c r="B553" s="23"/>
    </row>
    <row r="554" spans="1:2" ht="14.5" x14ac:dyDescent="0.35">
      <c r="A554" s="27"/>
      <c r="B554" s="23"/>
    </row>
    <row r="555" spans="1:2" ht="14.5" x14ac:dyDescent="0.35">
      <c r="A555" s="27"/>
      <c r="B555" s="23"/>
    </row>
    <row r="556" spans="1:2" ht="14.5" x14ac:dyDescent="0.35">
      <c r="A556" s="27"/>
      <c r="B556" s="23"/>
    </row>
    <row r="557" spans="1:2" ht="14.5" x14ac:dyDescent="0.35">
      <c r="A557" s="27"/>
      <c r="B557" s="23"/>
    </row>
    <row r="558" spans="1:2" ht="14.5" x14ac:dyDescent="0.35">
      <c r="A558" s="27"/>
      <c r="B558" s="23"/>
    </row>
    <row r="559" spans="1:2" ht="14.5" x14ac:dyDescent="0.35">
      <c r="A559" s="27"/>
      <c r="B559" s="23"/>
    </row>
    <row r="560" spans="1:2" ht="14.5" x14ac:dyDescent="0.35">
      <c r="A560" s="27"/>
      <c r="B560" s="23"/>
    </row>
    <row r="561" spans="1:2" ht="14.5" x14ac:dyDescent="0.35">
      <c r="A561" s="27"/>
      <c r="B561" s="23"/>
    </row>
    <row r="562" spans="1:2" ht="14.5" x14ac:dyDescent="0.35">
      <c r="A562" s="27"/>
      <c r="B562" s="23"/>
    </row>
    <row r="563" spans="1:2" ht="14.5" x14ac:dyDescent="0.35">
      <c r="A563" s="27"/>
      <c r="B563" s="23"/>
    </row>
    <row r="564" spans="1:2" ht="14.5" x14ac:dyDescent="0.35">
      <c r="A564" s="27"/>
      <c r="B564" s="23"/>
    </row>
    <row r="565" spans="1:2" ht="14.5" x14ac:dyDescent="0.35">
      <c r="A565" s="27"/>
      <c r="B565" s="23"/>
    </row>
    <row r="566" spans="1:2" ht="14.5" x14ac:dyDescent="0.35">
      <c r="A566" s="27"/>
      <c r="B566" s="23"/>
    </row>
    <row r="567" spans="1:2" ht="14.5" x14ac:dyDescent="0.35">
      <c r="A567" s="27"/>
      <c r="B567" s="23"/>
    </row>
    <row r="568" spans="1:2" ht="14.5" x14ac:dyDescent="0.35">
      <c r="A568" s="27"/>
      <c r="B568" s="23"/>
    </row>
    <row r="569" spans="1:2" ht="14.5" x14ac:dyDescent="0.35">
      <c r="A569" s="27"/>
      <c r="B569" s="23"/>
    </row>
    <row r="570" spans="1:2" ht="14.5" x14ac:dyDescent="0.35">
      <c r="A570" s="27"/>
      <c r="B570" s="23"/>
    </row>
    <row r="571" spans="1:2" ht="14.5" x14ac:dyDescent="0.35">
      <c r="A571" s="27"/>
      <c r="B571" s="23"/>
    </row>
    <row r="572" spans="1:2" ht="14.5" x14ac:dyDescent="0.35">
      <c r="A572" s="27"/>
      <c r="B572" s="23"/>
    </row>
    <row r="573" spans="1:2" ht="14.5" x14ac:dyDescent="0.35">
      <c r="A573" s="27"/>
      <c r="B573" s="23"/>
    </row>
    <row r="574" spans="1:2" ht="14.5" x14ac:dyDescent="0.35">
      <c r="A574" s="27"/>
      <c r="B574" s="23"/>
    </row>
    <row r="575" spans="1:2" ht="14.5" x14ac:dyDescent="0.35">
      <c r="A575" s="27"/>
      <c r="B575" s="23"/>
    </row>
    <row r="576" spans="1:2" ht="14.5" x14ac:dyDescent="0.35">
      <c r="A576" s="27"/>
      <c r="B576" s="23"/>
    </row>
    <row r="577" spans="1:2" ht="14.5" x14ac:dyDescent="0.35">
      <c r="A577" s="27"/>
      <c r="B577" s="23"/>
    </row>
    <row r="578" spans="1:2" ht="14.5" x14ac:dyDescent="0.35">
      <c r="A578" s="27"/>
      <c r="B578" s="23"/>
    </row>
    <row r="579" spans="1:2" ht="14.5" x14ac:dyDescent="0.35">
      <c r="A579" s="27"/>
      <c r="B579" s="23"/>
    </row>
    <row r="580" spans="1:2" ht="14.5" x14ac:dyDescent="0.35">
      <c r="A580" s="27"/>
      <c r="B580" s="23"/>
    </row>
    <row r="581" spans="1:2" ht="14.5" x14ac:dyDescent="0.35">
      <c r="A581" s="27"/>
      <c r="B581" s="23"/>
    </row>
    <row r="582" spans="1:2" ht="14.5" x14ac:dyDescent="0.35">
      <c r="A582" s="27"/>
      <c r="B582" s="23"/>
    </row>
    <row r="583" spans="1:2" ht="14.5" x14ac:dyDescent="0.35">
      <c r="A583" s="27"/>
      <c r="B583" s="23"/>
    </row>
    <row r="584" spans="1:2" ht="14.5" x14ac:dyDescent="0.35">
      <c r="A584" s="27"/>
      <c r="B584" s="23"/>
    </row>
    <row r="585" spans="1:2" ht="14.5" x14ac:dyDescent="0.35">
      <c r="A585" s="27"/>
      <c r="B585" s="23"/>
    </row>
    <row r="586" spans="1:2" ht="14.5" x14ac:dyDescent="0.35">
      <c r="A586" s="27"/>
      <c r="B586" s="23"/>
    </row>
    <row r="587" spans="1:2" ht="14.5" x14ac:dyDescent="0.35">
      <c r="A587" s="27"/>
      <c r="B587" s="23"/>
    </row>
    <row r="588" spans="1:2" ht="14.5" x14ac:dyDescent="0.35">
      <c r="A588" s="27"/>
      <c r="B588" s="23"/>
    </row>
    <row r="589" spans="1:2" ht="14.5" x14ac:dyDescent="0.35">
      <c r="A589" s="27"/>
      <c r="B589" s="23"/>
    </row>
    <row r="590" spans="1:2" ht="14.5" x14ac:dyDescent="0.35">
      <c r="A590" s="27"/>
      <c r="B590" s="23"/>
    </row>
    <row r="591" spans="1:2" ht="14.5" x14ac:dyDescent="0.35">
      <c r="A591" s="27"/>
      <c r="B591" s="23"/>
    </row>
    <row r="592" spans="1:2" ht="14.5" x14ac:dyDescent="0.35">
      <c r="A592" s="27"/>
      <c r="B592" s="23"/>
    </row>
    <row r="593" spans="1:2" ht="14.5" x14ac:dyDescent="0.35">
      <c r="A593" s="27"/>
      <c r="B593" s="23"/>
    </row>
    <row r="594" spans="1:2" ht="14.5" x14ac:dyDescent="0.35">
      <c r="A594" s="27"/>
      <c r="B594" s="23"/>
    </row>
    <row r="595" spans="1:2" ht="14.5" x14ac:dyDescent="0.35">
      <c r="A595" s="27"/>
      <c r="B595" s="23"/>
    </row>
    <row r="596" spans="1:2" ht="14.5" x14ac:dyDescent="0.35">
      <c r="A596" s="27"/>
      <c r="B596" s="23"/>
    </row>
    <row r="597" spans="1:2" ht="14.5" x14ac:dyDescent="0.35">
      <c r="A597" s="27"/>
      <c r="B597" s="23"/>
    </row>
    <row r="598" spans="1:2" ht="14.5" x14ac:dyDescent="0.35">
      <c r="A598" s="27"/>
      <c r="B598" s="23"/>
    </row>
    <row r="599" spans="1:2" ht="14.5" x14ac:dyDescent="0.35">
      <c r="A599" s="27"/>
      <c r="B599" s="23"/>
    </row>
    <row r="600" spans="1:2" ht="14.5" x14ac:dyDescent="0.35">
      <c r="A600" s="27"/>
      <c r="B600" s="23"/>
    </row>
    <row r="601" spans="1:2" ht="14.5" x14ac:dyDescent="0.35">
      <c r="A601" s="27"/>
      <c r="B601" s="23"/>
    </row>
    <row r="602" spans="1:2" ht="14.5" x14ac:dyDescent="0.35">
      <c r="A602" s="27"/>
      <c r="B602" s="23"/>
    </row>
    <row r="603" spans="1:2" ht="14.5" x14ac:dyDescent="0.35">
      <c r="A603" s="27"/>
      <c r="B603" s="23"/>
    </row>
    <row r="604" spans="1:2" ht="14.5" x14ac:dyDescent="0.35">
      <c r="A604" s="27"/>
      <c r="B604" s="23"/>
    </row>
    <row r="605" spans="1:2" ht="14.5" x14ac:dyDescent="0.35">
      <c r="A605" s="27"/>
      <c r="B605" s="23"/>
    </row>
    <row r="606" spans="1:2" ht="14.5" x14ac:dyDescent="0.35">
      <c r="A606" s="27"/>
      <c r="B606" s="23"/>
    </row>
    <row r="607" spans="1:2" ht="14.5" x14ac:dyDescent="0.35">
      <c r="A607" s="27"/>
      <c r="B607" s="23"/>
    </row>
    <row r="608" spans="1:2" ht="14.5" x14ac:dyDescent="0.35">
      <c r="A608" s="27"/>
      <c r="B608" s="23"/>
    </row>
    <row r="609" spans="1:2" ht="14.5" x14ac:dyDescent="0.35">
      <c r="A609" s="27"/>
      <c r="B609" s="23"/>
    </row>
    <row r="610" spans="1:2" ht="14.5" x14ac:dyDescent="0.35">
      <c r="A610" s="27"/>
      <c r="B610" s="23"/>
    </row>
    <row r="611" spans="1:2" ht="14.5" x14ac:dyDescent="0.35">
      <c r="A611" s="27"/>
      <c r="B611" s="23"/>
    </row>
    <row r="612" spans="1:2" ht="14.5" x14ac:dyDescent="0.35">
      <c r="A612" s="27"/>
      <c r="B612" s="23"/>
    </row>
    <row r="613" spans="1:2" ht="14.5" x14ac:dyDescent="0.35">
      <c r="A613" s="27"/>
      <c r="B613" s="23"/>
    </row>
    <row r="614" spans="1:2" ht="14.5" x14ac:dyDescent="0.35">
      <c r="A614" s="27"/>
      <c r="B614" s="23"/>
    </row>
    <row r="615" spans="1:2" ht="14.5" x14ac:dyDescent="0.35">
      <c r="A615" s="27"/>
      <c r="B615" s="23"/>
    </row>
    <row r="616" spans="1:2" ht="14.5" x14ac:dyDescent="0.35">
      <c r="A616" s="27"/>
      <c r="B616" s="23"/>
    </row>
    <row r="617" spans="1:2" ht="14.5" x14ac:dyDescent="0.35">
      <c r="A617" s="27"/>
      <c r="B617" s="23"/>
    </row>
    <row r="618" spans="1:2" ht="14.5" x14ac:dyDescent="0.35">
      <c r="A618" s="27"/>
      <c r="B618" s="23"/>
    </row>
    <row r="619" spans="1:2" ht="14.5" x14ac:dyDescent="0.35">
      <c r="A619" s="27"/>
      <c r="B619" s="23"/>
    </row>
    <row r="620" spans="1:2" ht="14.5" x14ac:dyDescent="0.35">
      <c r="A620" s="27"/>
      <c r="B620" s="23"/>
    </row>
    <row r="621" spans="1:2" ht="14.5" x14ac:dyDescent="0.35">
      <c r="A621" s="27"/>
      <c r="B621" s="23"/>
    </row>
    <row r="622" spans="1:2" ht="14.5" x14ac:dyDescent="0.35">
      <c r="A622" s="27"/>
      <c r="B622" s="23"/>
    </row>
    <row r="623" spans="1:2" ht="14.5" x14ac:dyDescent="0.35">
      <c r="A623" s="27"/>
      <c r="B623" s="23"/>
    </row>
    <row r="624" spans="1:2" ht="14.5" x14ac:dyDescent="0.35">
      <c r="A624" s="27"/>
      <c r="B624" s="23"/>
    </row>
    <row r="625" spans="1:2" ht="14.5" x14ac:dyDescent="0.35">
      <c r="A625" s="27"/>
      <c r="B625" s="23"/>
    </row>
    <row r="626" spans="1:2" ht="14.5" x14ac:dyDescent="0.35">
      <c r="A626" s="27"/>
      <c r="B626" s="23"/>
    </row>
    <row r="627" spans="1:2" ht="14.5" x14ac:dyDescent="0.35">
      <c r="A627" s="27"/>
      <c r="B627" s="23"/>
    </row>
    <row r="628" spans="1:2" ht="14.5" x14ac:dyDescent="0.35">
      <c r="A628" s="27"/>
      <c r="B628" s="23"/>
    </row>
    <row r="629" spans="1:2" ht="14.5" x14ac:dyDescent="0.35">
      <c r="A629" s="27"/>
      <c r="B629" s="23"/>
    </row>
    <row r="630" spans="1:2" ht="14.5" x14ac:dyDescent="0.35">
      <c r="A630" s="27"/>
      <c r="B630" s="23"/>
    </row>
    <row r="631" spans="1:2" ht="14.5" x14ac:dyDescent="0.35">
      <c r="A631" s="27"/>
      <c r="B631" s="23"/>
    </row>
    <row r="632" spans="1:2" ht="14.5" x14ac:dyDescent="0.35">
      <c r="A632" s="27"/>
      <c r="B632" s="23"/>
    </row>
    <row r="633" spans="1:2" ht="14.5" x14ac:dyDescent="0.35">
      <c r="A633" s="27"/>
      <c r="B633" s="23"/>
    </row>
    <row r="634" spans="1:2" ht="14.5" x14ac:dyDescent="0.35">
      <c r="A634" s="27"/>
      <c r="B634" s="23"/>
    </row>
    <row r="635" spans="1:2" ht="14.5" x14ac:dyDescent="0.35">
      <c r="A635" s="27"/>
      <c r="B635" s="23"/>
    </row>
    <row r="636" spans="1:2" ht="14.5" x14ac:dyDescent="0.35">
      <c r="A636" s="27"/>
      <c r="B636" s="23"/>
    </row>
    <row r="637" spans="1:2" ht="14.5" x14ac:dyDescent="0.35">
      <c r="A637" s="27"/>
      <c r="B637" s="23"/>
    </row>
    <row r="638" spans="1:2" ht="14.5" x14ac:dyDescent="0.35">
      <c r="A638" s="27"/>
      <c r="B638" s="23"/>
    </row>
    <row r="639" spans="1:2" ht="14.5" x14ac:dyDescent="0.35">
      <c r="A639" s="27"/>
      <c r="B639" s="23"/>
    </row>
    <row r="640" spans="1:2" ht="14.5" x14ac:dyDescent="0.35">
      <c r="A640" s="27"/>
      <c r="B640" s="23"/>
    </row>
    <row r="641" spans="1:2" ht="14.5" x14ac:dyDescent="0.35">
      <c r="A641" s="27"/>
      <c r="B641" s="23"/>
    </row>
    <row r="642" spans="1:2" ht="14.5" x14ac:dyDescent="0.35">
      <c r="A642" s="27"/>
      <c r="B642" s="23"/>
    </row>
    <row r="643" spans="1:2" ht="14.5" x14ac:dyDescent="0.35">
      <c r="A643" s="27"/>
      <c r="B643" s="23"/>
    </row>
    <row r="644" spans="1:2" ht="14.5" x14ac:dyDescent="0.35">
      <c r="A644" s="27"/>
      <c r="B644" s="23"/>
    </row>
    <row r="645" spans="1:2" ht="14.5" x14ac:dyDescent="0.35">
      <c r="A645" s="27"/>
      <c r="B645" s="23"/>
    </row>
    <row r="646" spans="1:2" ht="14.5" x14ac:dyDescent="0.35">
      <c r="A646" s="27"/>
      <c r="B646" s="23"/>
    </row>
    <row r="647" spans="1:2" ht="14.5" x14ac:dyDescent="0.35">
      <c r="A647" s="27"/>
      <c r="B647" s="23"/>
    </row>
    <row r="648" spans="1:2" ht="14.5" x14ac:dyDescent="0.35">
      <c r="A648" s="27"/>
      <c r="B648" s="23"/>
    </row>
    <row r="649" spans="1:2" ht="14.5" x14ac:dyDescent="0.35">
      <c r="A649" s="27"/>
      <c r="B649" s="23"/>
    </row>
    <row r="650" spans="1:2" ht="14.5" x14ac:dyDescent="0.35">
      <c r="A650" s="27"/>
      <c r="B650" s="23"/>
    </row>
    <row r="651" spans="1:2" ht="14.5" x14ac:dyDescent="0.35">
      <c r="A651" s="27"/>
      <c r="B651" s="23"/>
    </row>
    <row r="652" spans="1:2" ht="14.5" x14ac:dyDescent="0.35">
      <c r="A652" s="27"/>
      <c r="B652" s="23"/>
    </row>
    <row r="653" spans="1:2" ht="14.5" x14ac:dyDescent="0.35">
      <c r="A653" s="27"/>
      <c r="B653" s="23"/>
    </row>
    <row r="654" spans="1:2" ht="14.5" x14ac:dyDescent="0.35">
      <c r="A654" s="27"/>
      <c r="B654" s="23"/>
    </row>
    <row r="655" spans="1:2" ht="14.5" x14ac:dyDescent="0.35">
      <c r="A655" s="27"/>
      <c r="B655" s="23"/>
    </row>
    <row r="656" spans="1:2" ht="14.5" x14ac:dyDescent="0.35">
      <c r="A656" s="27"/>
      <c r="B656" s="23"/>
    </row>
    <row r="657" spans="1:2" ht="14.5" x14ac:dyDescent="0.35">
      <c r="A657" s="27"/>
      <c r="B657" s="23"/>
    </row>
    <row r="658" spans="1:2" ht="14.5" x14ac:dyDescent="0.35">
      <c r="A658" s="27"/>
      <c r="B658" s="23"/>
    </row>
    <row r="659" spans="1:2" ht="14.5" x14ac:dyDescent="0.35">
      <c r="A659" s="27"/>
      <c r="B659" s="23"/>
    </row>
    <row r="660" spans="1:2" ht="14.5" x14ac:dyDescent="0.35">
      <c r="A660" s="27"/>
      <c r="B660" s="23"/>
    </row>
    <row r="661" spans="1:2" ht="14.5" x14ac:dyDescent="0.35">
      <c r="A661" s="27"/>
      <c r="B661" s="23"/>
    </row>
    <row r="662" spans="1:2" ht="14.5" x14ac:dyDescent="0.35">
      <c r="A662" s="27"/>
      <c r="B662" s="23"/>
    </row>
    <row r="663" spans="1:2" ht="14.5" x14ac:dyDescent="0.35">
      <c r="A663" s="27"/>
      <c r="B663" s="23"/>
    </row>
    <row r="664" spans="1:2" ht="14.5" x14ac:dyDescent="0.35">
      <c r="A664" s="27"/>
      <c r="B664" s="23"/>
    </row>
    <row r="665" spans="1:2" ht="14.5" x14ac:dyDescent="0.35">
      <c r="A665" s="27"/>
      <c r="B665" s="23"/>
    </row>
    <row r="666" spans="1:2" ht="14.5" x14ac:dyDescent="0.35">
      <c r="A666" s="27"/>
      <c r="B666" s="23"/>
    </row>
    <row r="667" spans="1:2" ht="14.5" x14ac:dyDescent="0.35">
      <c r="A667" s="27"/>
      <c r="B667" s="23"/>
    </row>
    <row r="668" spans="1:2" ht="14.5" x14ac:dyDescent="0.35">
      <c r="A668" s="27"/>
      <c r="B668" s="23"/>
    </row>
    <row r="669" spans="1:2" ht="14.5" x14ac:dyDescent="0.35">
      <c r="A669" s="27"/>
      <c r="B669" s="23"/>
    </row>
    <row r="670" spans="1:2" ht="14.5" x14ac:dyDescent="0.35">
      <c r="A670" s="27"/>
      <c r="B670" s="23"/>
    </row>
    <row r="671" spans="1:2" ht="14.5" x14ac:dyDescent="0.35">
      <c r="A671" s="27"/>
      <c r="B671" s="23"/>
    </row>
    <row r="672" spans="1:2" ht="14.5" x14ac:dyDescent="0.35">
      <c r="A672" s="27"/>
      <c r="B672" s="23"/>
    </row>
    <row r="673" spans="1:2" ht="14.5" x14ac:dyDescent="0.35">
      <c r="A673" s="27"/>
      <c r="B673" s="23"/>
    </row>
    <row r="674" spans="1:2" ht="14.5" x14ac:dyDescent="0.35">
      <c r="A674" s="27"/>
      <c r="B674" s="23"/>
    </row>
    <row r="675" spans="1:2" ht="14.5" x14ac:dyDescent="0.35">
      <c r="A675" s="27"/>
      <c r="B675" s="23"/>
    </row>
    <row r="676" spans="1:2" ht="14.5" x14ac:dyDescent="0.35">
      <c r="A676" s="27"/>
      <c r="B676" s="23"/>
    </row>
    <row r="677" spans="1:2" ht="14.5" x14ac:dyDescent="0.35">
      <c r="A677" s="27"/>
      <c r="B677" s="23"/>
    </row>
    <row r="678" spans="1:2" ht="14.5" x14ac:dyDescent="0.35">
      <c r="A678" s="27"/>
      <c r="B678" s="23"/>
    </row>
    <row r="679" spans="1:2" ht="14.5" x14ac:dyDescent="0.35">
      <c r="A679" s="27"/>
      <c r="B679" s="23"/>
    </row>
    <row r="680" spans="1:2" ht="14.5" x14ac:dyDescent="0.35">
      <c r="A680" s="27"/>
      <c r="B680" s="23"/>
    </row>
    <row r="681" spans="1:2" ht="14.5" x14ac:dyDescent="0.35">
      <c r="A681" s="27"/>
      <c r="B681" s="23"/>
    </row>
    <row r="682" spans="1:2" ht="14.5" x14ac:dyDescent="0.35">
      <c r="A682" s="27"/>
      <c r="B682" s="23"/>
    </row>
    <row r="683" spans="1:2" ht="14.5" x14ac:dyDescent="0.35">
      <c r="A683" s="27"/>
      <c r="B683" s="23"/>
    </row>
    <row r="684" spans="1:2" ht="14.5" x14ac:dyDescent="0.35">
      <c r="A684" s="27"/>
      <c r="B684" s="23"/>
    </row>
    <row r="685" spans="1:2" ht="14.5" x14ac:dyDescent="0.35">
      <c r="A685" s="27"/>
      <c r="B685" s="23"/>
    </row>
    <row r="686" spans="1:2" ht="14.5" x14ac:dyDescent="0.35">
      <c r="A686" s="27"/>
      <c r="B686" s="23"/>
    </row>
    <row r="687" spans="1:2" ht="14.5" x14ac:dyDescent="0.35">
      <c r="A687" s="27"/>
      <c r="B687" s="23"/>
    </row>
    <row r="688" spans="1:2" ht="14.5" x14ac:dyDescent="0.35">
      <c r="A688" s="27"/>
      <c r="B688" s="23"/>
    </row>
    <row r="689" spans="1:2" ht="14.5" x14ac:dyDescent="0.35">
      <c r="A689" s="27"/>
      <c r="B689" s="23"/>
    </row>
    <row r="690" spans="1:2" ht="14.5" x14ac:dyDescent="0.35">
      <c r="A690" s="27"/>
      <c r="B690" s="23"/>
    </row>
    <row r="691" spans="1:2" ht="14.5" x14ac:dyDescent="0.35">
      <c r="A691" s="27"/>
      <c r="B691" s="23"/>
    </row>
    <row r="692" spans="1:2" ht="14.5" x14ac:dyDescent="0.35">
      <c r="A692" s="27"/>
      <c r="B692" s="23"/>
    </row>
    <row r="693" spans="1:2" ht="14.5" x14ac:dyDescent="0.35">
      <c r="A693" s="27"/>
      <c r="B693" s="23"/>
    </row>
    <row r="694" spans="1:2" ht="14.5" x14ac:dyDescent="0.35">
      <c r="A694" s="27"/>
      <c r="B694" s="23"/>
    </row>
    <row r="695" spans="1:2" ht="14.5" x14ac:dyDescent="0.35">
      <c r="A695" s="27"/>
      <c r="B695" s="23"/>
    </row>
    <row r="696" spans="1:2" ht="14.5" x14ac:dyDescent="0.35">
      <c r="A696" s="27"/>
      <c r="B696" s="23"/>
    </row>
    <row r="697" spans="1:2" ht="14.5" x14ac:dyDescent="0.35">
      <c r="A697" s="27"/>
      <c r="B697" s="23"/>
    </row>
    <row r="698" spans="1:2" ht="14.5" x14ac:dyDescent="0.35">
      <c r="A698" s="27"/>
      <c r="B698" s="23"/>
    </row>
    <row r="699" spans="1:2" ht="14.5" x14ac:dyDescent="0.35">
      <c r="A699" s="27"/>
      <c r="B699" s="23"/>
    </row>
    <row r="700" spans="1:2" ht="14.5" x14ac:dyDescent="0.35">
      <c r="A700" s="27"/>
      <c r="B700" s="23"/>
    </row>
    <row r="701" spans="1:2" ht="14.5" x14ac:dyDescent="0.35">
      <c r="A701" s="27"/>
      <c r="B701" s="23"/>
    </row>
    <row r="702" spans="1:2" ht="14.5" x14ac:dyDescent="0.35">
      <c r="A702" s="27"/>
      <c r="B702" s="23"/>
    </row>
    <row r="703" spans="1:2" ht="14.5" x14ac:dyDescent="0.35">
      <c r="A703" s="27"/>
      <c r="B703" s="23"/>
    </row>
    <row r="704" spans="1:2" ht="14.5" x14ac:dyDescent="0.35">
      <c r="A704" s="27"/>
      <c r="B704" s="23"/>
    </row>
    <row r="705" spans="1:2" ht="14.5" x14ac:dyDescent="0.35">
      <c r="A705" s="27"/>
      <c r="B705" s="23"/>
    </row>
    <row r="706" spans="1:2" ht="14.5" x14ac:dyDescent="0.35">
      <c r="A706" s="27"/>
      <c r="B706" s="23"/>
    </row>
    <row r="707" spans="1:2" ht="14.5" x14ac:dyDescent="0.35">
      <c r="A707" s="27"/>
      <c r="B707" s="23"/>
    </row>
    <row r="708" spans="1:2" ht="14.5" x14ac:dyDescent="0.35">
      <c r="A708" s="27"/>
      <c r="B708" s="23"/>
    </row>
    <row r="709" spans="1:2" ht="14.5" x14ac:dyDescent="0.35">
      <c r="A709" s="27"/>
      <c r="B709" s="23"/>
    </row>
    <row r="710" spans="1:2" ht="14.5" x14ac:dyDescent="0.35">
      <c r="A710" s="27"/>
      <c r="B710" s="23"/>
    </row>
    <row r="711" spans="1:2" ht="14.5" x14ac:dyDescent="0.35">
      <c r="A711" s="27"/>
      <c r="B711" s="23"/>
    </row>
    <row r="712" spans="1:2" ht="14.5" x14ac:dyDescent="0.35">
      <c r="A712" s="27"/>
      <c r="B712" s="23"/>
    </row>
    <row r="713" spans="1:2" ht="14.5" x14ac:dyDescent="0.35">
      <c r="A713" s="27"/>
      <c r="B713" s="23"/>
    </row>
    <row r="714" spans="1:2" ht="14.5" x14ac:dyDescent="0.35">
      <c r="A714" s="27"/>
      <c r="B714" s="23"/>
    </row>
    <row r="715" spans="1:2" ht="14.5" x14ac:dyDescent="0.35">
      <c r="A715" s="27"/>
      <c r="B715" s="23"/>
    </row>
    <row r="716" spans="1:2" ht="14.5" x14ac:dyDescent="0.35">
      <c r="A716" s="27"/>
      <c r="B716" s="23"/>
    </row>
    <row r="717" spans="1:2" ht="14.5" x14ac:dyDescent="0.35">
      <c r="A717" s="27"/>
      <c r="B717" s="23"/>
    </row>
    <row r="718" spans="1:2" ht="14.5" x14ac:dyDescent="0.35">
      <c r="A718" s="27"/>
      <c r="B718" s="23"/>
    </row>
    <row r="719" spans="1:2" ht="14.5" x14ac:dyDescent="0.35">
      <c r="A719" s="27"/>
      <c r="B719" s="23"/>
    </row>
    <row r="720" spans="1:2" ht="14.5" x14ac:dyDescent="0.35">
      <c r="A720" s="27"/>
      <c r="B720" s="23"/>
    </row>
    <row r="721" spans="1:2" ht="14.5" x14ac:dyDescent="0.35">
      <c r="A721" s="27"/>
      <c r="B721" s="23"/>
    </row>
    <row r="722" spans="1:2" ht="14.5" x14ac:dyDescent="0.35">
      <c r="A722" s="27"/>
      <c r="B722" s="23"/>
    </row>
    <row r="723" spans="1:2" ht="14.5" x14ac:dyDescent="0.35">
      <c r="A723" s="27"/>
      <c r="B723" s="23"/>
    </row>
    <row r="724" spans="1:2" ht="14.5" x14ac:dyDescent="0.35">
      <c r="A724" s="27"/>
      <c r="B724" s="23"/>
    </row>
    <row r="725" spans="1:2" ht="14.5" x14ac:dyDescent="0.35">
      <c r="A725" s="27"/>
      <c r="B725" s="23"/>
    </row>
    <row r="726" spans="1:2" ht="14.5" x14ac:dyDescent="0.35">
      <c r="A726" s="27"/>
      <c r="B726" s="23"/>
    </row>
    <row r="727" spans="1:2" ht="14.5" x14ac:dyDescent="0.35">
      <c r="A727" s="27"/>
      <c r="B727" s="23"/>
    </row>
    <row r="728" spans="1:2" ht="14.5" x14ac:dyDescent="0.35">
      <c r="A728" s="27"/>
      <c r="B728" s="23"/>
    </row>
    <row r="729" spans="1:2" ht="14.5" x14ac:dyDescent="0.35">
      <c r="A729" s="27"/>
      <c r="B729" s="23"/>
    </row>
    <row r="730" spans="1:2" ht="14.5" x14ac:dyDescent="0.35">
      <c r="A730" s="27"/>
      <c r="B730" s="23"/>
    </row>
    <row r="731" spans="1:2" ht="14.5" x14ac:dyDescent="0.35">
      <c r="A731" s="27"/>
      <c r="B731" s="23"/>
    </row>
    <row r="732" spans="1:2" ht="14.5" x14ac:dyDescent="0.35">
      <c r="A732" s="27"/>
      <c r="B732" s="23"/>
    </row>
    <row r="733" spans="1:2" ht="14.5" x14ac:dyDescent="0.35">
      <c r="A733" s="27"/>
      <c r="B733" s="23"/>
    </row>
    <row r="734" spans="1:2" ht="14.5" x14ac:dyDescent="0.35">
      <c r="A734" s="27"/>
      <c r="B734" s="23"/>
    </row>
    <row r="735" spans="1:2" ht="14.5" x14ac:dyDescent="0.35">
      <c r="A735" s="27"/>
      <c r="B735" s="23"/>
    </row>
    <row r="736" spans="1:2" ht="14.5" x14ac:dyDescent="0.35">
      <c r="A736" s="27"/>
      <c r="B736" s="23"/>
    </row>
    <row r="737" spans="1:2" ht="14.5" x14ac:dyDescent="0.35">
      <c r="A737" s="27"/>
      <c r="B737" s="23"/>
    </row>
    <row r="738" spans="1:2" ht="14.5" x14ac:dyDescent="0.35">
      <c r="A738" s="27"/>
      <c r="B738" s="23"/>
    </row>
    <row r="739" spans="1:2" ht="14.5" x14ac:dyDescent="0.35">
      <c r="A739" s="27"/>
      <c r="B739" s="23"/>
    </row>
    <row r="740" spans="1:2" ht="14.5" x14ac:dyDescent="0.35">
      <c r="A740" s="27"/>
      <c r="B740" s="23"/>
    </row>
    <row r="741" spans="1:2" ht="14.5" x14ac:dyDescent="0.35">
      <c r="A741" s="27"/>
      <c r="B741" s="23"/>
    </row>
    <row r="742" spans="1:2" ht="14.5" x14ac:dyDescent="0.35">
      <c r="A742" s="27"/>
      <c r="B742" s="23"/>
    </row>
    <row r="743" spans="1:2" ht="14.5" x14ac:dyDescent="0.35">
      <c r="A743" s="27"/>
      <c r="B743" s="23"/>
    </row>
    <row r="744" spans="1:2" ht="14.5" x14ac:dyDescent="0.35">
      <c r="A744" s="27"/>
      <c r="B744" s="23"/>
    </row>
    <row r="745" spans="1:2" ht="14.5" x14ac:dyDescent="0.35">
      <c r="A745" s="27"/>
      <c r="B745" s="23"/>
    </row>
    <row r="746" spans="1:2" ht="14.5" x14ac:dyDescent="0.35">
      <c r="A746" s="27"/>
      <c r="B746" s="23"/>
    </row>
    <row r="747" spans="1:2" ht="14.5" x14ac:dyDescent="0.35">
      <c r="A747" s="27"/>
      <c r="B747" s="23"/>
    </row>
    <row r="748" spans="1:2" ht="14.5" x14ac:dyDescent="0.35">
      <c r="A748" s="27"/>
      <c r="B748" s="23"/>
    </row>
    <row r="749" spans="1:2" ht="14.5" x14ac:dyDescent="0.35">
      <c r="A749" s="27"/>
      <c r="B749" s="23"/>
    </row>
    <row r="750" spans="1:2" ht="14.5" x14ac:dyDescent="0.35">
      <c r="A750" s="27"/>
      <c r="B750" s="23"/>
    </row>
    <row r="751" spans="1:2" ht="14.5" x14ac:dyDescent="0.35">
      <c r="A751" s="27"/>
      <c r="B751" s="23"/>
    </row>
    <row r="752" spans="1:2" ht="14.5" x14ac:dyDescent="0.35">
      <c r="A752" s="27"/>
      <c r="B752" s="23"/>
    </row>
    <row r="753" spans="1:2" ht="14.5" x14ac:dyDescent="0.35">
      <c r="A753" s="27"/>
      <c r="B753" s="23"/>
    </row>
    <row r="754" spans="1:2" ht="14.5" x14ac:dyDescent="0.35">
      <c r="A754" s="27"/>
      <c r="B754" s="23"/>
    </row>
    <row r="755" spans="1:2" ht="14.5" x14ac:dyDescent="0.35">
      <c r="A755" s="27"/>
      <c r="B755" s="23"/>
    </row>
    <row r="756" spans="1:2" ht="14.5" x14ac:dyDescent="0.35">
      <c r="A756" s="27"/>
      <c r="B756" s="23"/>
    </row>
    <row r="757" spans="1:2" ht="14.5" x14ac:dyDescent="0.35">
      <c r="A757" s="27"/>
      <c r="B757" s="23"/>
    </row>
    <row r="758" spans="1:2" ht="14.5" x14ac:dyDescent="0.35">
      <c r="A758" s="27"/>
      <c r="B758" s="23"/>
    </row>
    <row r="759" spans="1:2" ht="14.5" x14ac:dyDescent="0.35">
      <c r="A759" s="27"/>
      <c r="B759" s="23"/>
    </row>
    <row r="760" spans="1:2" ht="14.5" x14ac:dyDescent="0.35">
      <c r="A760" s="27"/>
      <c r="B760" s="23"/>
    </row>
    <row r="761" spans="1:2" ht="14.5" x14ac:dyDescent="0.35">
      <c r="A761" s="27"/>
      <c r="B761" s="23"/>
    </row>
    <row r="762" spans="1:2" ht="14.5" x14ac:dyDescent="0.35">
      <c r="A762" s="27"/>
      <c r="B762" s="23"/>
    </row>
    <row r="763" spans="1:2" ht="14.5" x14ac:dyDescent="0.35">
      <c r="A763" s="27"/>
      <c r="B763" s="23"/>
    </row>
    <row r="764" spans="1:2" ht="14.5" x14ac:dyDescent="0.35">
      <c r="A764" s="27"/>
      <c r="B764" s="23"/>
    </row>
    <row r="765" spans="1:2" ht="14.5" x14ac:dyDescent="0.35">
      <c r="A765" s="27"/>
      <c r="B765" s="23"/>
    </row>
    <row r="766" spans="1:2" ht="14.5" x14ac:dyDescent="0.35">
      <c r="A766" s="27"/>
      <c r="B766" s="23"/>
    </row>
    <row r="767" spans="1:2" ht="14.5" x14ac:dyDescent="0.35">
      <c r="A767" s="27"/>
      <c r="B767" s="23"/>
    </row>
    <row r="768" spans="1:2" ht="14.5" x14ac:dyDescent="0.35">
      <c r="A768" s="27"/>
      <c r="B768" s="23"/>
    </row>
    <row r="769" spans="1:2" ht="14.5" x14ac:dyDescent="0.35">
      <c r="A769" s="27"/>
      <c r="B769" s="23"/>
    </row>
    <row r="770" spans="1:2" ht="14.5" x14ac:dyDescent="0.35">
      <c r="A770" s="27"/>
      <c r="B770" s="23"/>
    </row>
    <row r="771" spans="1:2" ht="14.5" x14ac:dyDescent="0.35">
      <c r="A771" s="27"/>
      <c r="B771" s="23"/>
    </row>
    <row r="772" spans="1:2" ht="14.5" x14ac:dyDescent="0.35">
      <c r="A772" s="27"/>
      <c r="B772" s="23"/>
    </row>
    <row r="773" spans="1:2" ht="14.5" x14ac:dyDescent="0.35">
      <c r="A773" s="27"/>
      <c r="B773" s="23"/>
    </row>
    <row r="774" spans="1:2" ht="14.5" x14ac:dyDescent="0.35">
      <c r="A774" s="27"/>
      <c r="B774" s="23"/>
    </row>
    <row r="775" spans="1:2" ht="14.5" x14ac:dyDescent="0.35">
      <c r="A775" s="27"/>
      <c r="B775" s="23"/>
    </row>
    <row r="776" spans="1:2" ht="14.5" x14ac:dyDescent="0.35">
      <c r="A776" s="27"/>
      <c r="B776" s="23"/>
    </row>
    <row r="777" spans="1:2" ht="14.5" x14ac:dyDescent="0.35">
      <c r="A777" s="27"/>
      <c r="B777" s="23"/>
    </row>
    <row r="778" spans="1:2" ht="14.5" x14ac:dyDescent="0.35">
      <c r="A778" s="27"/>
      <c r="B778" s="23"/>
    </row>
    <row r="779" spans="1:2" ht="14.5" x14ac:dyDescent="0.35">
      <c r="A779" s="27"/>
      <c r="B779" s="23"/>
    </row>
    <row r="780" spans="1:2" ht="14.5" x14ac:dyDescent="0.35">
      <c r="A780" s="27"/>
      <c r="B780" s="23"/>
    </row>
    <row r="781" spans="1:2" ht="14.5" x14ac:dyDescent="0.35">
      <c r="A781" s="27"/>
      <c r="B781" s="23"/>
    </row>
    <row r="782" spans="1:2" ht="14.5" x14ac:dyDescent="0.35">
      <c r="A782" s="27"/>
      <c r="B782" s="23"/>
    </row>
    <row r="783" spans="1:2" ht="14.5" x14ac:dyDescent="0.35">
      <c r="A783" s="27"/>
      <c r="B783" s="23"/>
    </row>
    <row r="784" spans="1:2" ht="14.5" x14ac:dyDescent="0.35">
      <c r="A784" s="27"/>
      <c r="B784" s="23"/>
    </row>
    <row r="785" spans="1:2" ht="14.5" x14ac:dyDescent="0.35">
      <c r="A785" s="27"/>
      <c r="B785" s="23"/>
    </row>
    <row r="786" spans="1:2" ht="14.5" x14ac:dyDescent="0.35">
      <c r="A786" s="27"/>
      <c r="B786" s="23"/>
    </row>
    <row r="787" spans="1:2" ht="14.5" x14ac:dyDescent="0.35">
      <c r="A787" s="27"/>
      <c r="B787" s="23"/>
    </row>
    <row r="788" spans="1:2" ht="14.5" x14ac:dyDescent="0.35">
      <c r="A788" s="27"/>
      <c r="B788" s="23"/>
    </row>
    <row r="789" spans="1:2" ht="14.5" x14ac:dyDescent="0.35">
      <c r="A789" s="27"/>
      <c r="B789" s="23"/>
    </row>
    <row r="790" spans="1:2" ht="14.5" x14ac:dyDescent="0.35">
      <c r="A790" s="27"/>
      <c r="B790" s="23"/>
    </row>
    <row r="791" spans="1:2" ht="14.5" x14ac:dyDescent="0.35">
      <c r="A791" s="27"/>
      <c r="B791" s="23"/>
    </row>
    <row r="792" spans="1:2" ht="14.5" x14ac:dyDescent="0.35">
      <c r="A792" s="27"/>
      <c r="B792" s="23"/>
    </row>
    <row r="793" spans="1:2" ht="14.5" x14ac:dyDescent="0.35">
      <c r="A793" s="27"/>
      <c r="B793" s="23"/>
    </row>
    <row r="794" spans="1:2" ht="14.5" x14ac:dyDescent="0.35">
      <c r="A794" s="27"/>
      <c r="B794" s="23"/>
    </row>
    <row r="795" spans="1:2" ht="14.5" x14ac:dyDescent="0.35">
      <c r="A795" s="27"/>
      <c r="B795" s="23"/>
    </row>
    <row r="796" spans="1:2" ht="14.5" x14ac:dyDescent="0.35">
      <c r="A796" s="27"/>
      <c r="B796" s="23"/>
    </row>
    <row r="797" spans="1:2" ht="14.5" x14ac:dyDescent="0.35">
      <c r="A797" s="27"/>
      <c r="B797" s="23"/>
    </row>
    <row r="798" spans="1:2" ht="14.5" x14ac:dyDescent="0.35">
      <c r="A798" s="27"/>
      <c r="B798" s="23"/>
    </row>
    <row r="799" spans="1:2" ht="14.5" x14ac:dyDescent="0.35">
      <c r="A799" s="27"/>
      <c r="B799" s="23"/>
    </row>
    <row r="800" spans="1:2" ht="14.5" x14ac:dyDescent="0.35">
      <c r="A800" s="27"/>
      <c r="B800" s="23"/>
    </row>
    <row r="801" spans="1:2" ht="14.5" x14ac:dyDescent="0.35">
      <c r="A801" s="27"/>
      <c r="B801" s="23"/>
    </row>
    <row r="802" spans="1:2" ht="14.5" x14ac:dyDescent="0.35">
      <c r="A802" s="27"/>
      <c r="B802" s="23"/>
    </row>
    <row r="803" spans="1:2" ht="14.5" x14ac:dyDescent="0.35">
      <c r="A803" s="27"/>
      <c r="B803" s="23"/>
    </row>
    <row r="804" spans="1:2" ht="14.5" x14ac:dyDescent="0.35">
      <c r="A804" s="27"/>
      <c r="B804" s="23"/>
    </row>
    <row r="805" spans="1:2" ht="14.5" x14ac:dyDescent="0.35">
      <c r="A805" s="27"/>
      <c r="B805" s="23"/>
    </row>
    <row r="806" spans="1:2" ht="14.5" x14ac:dyDescent="0.35">
      <c r="A806" s="27"/>
      <c r="B806" s="23"/>
    </row>
    <row r="807" spans="1:2" ht="14.5" x14ac:dyDescent="0.35">
      <c r="A807" s="27"/>
      <c r="B807" s="23"/>
    </row>
    <row r="808" spans="1:2" ht="14.5" x14ac:dyDescent="0.35">
      <c r="A808" s="27"/>
      <c r="B808" s="23"/>
    </row>
    <row r="809" spans="1:2" ht="14.5" x14ac:dyDescent="0.35">
      <c r="A809" s="27"/>
      <c r="B809" s="23"/>
    </row>
    <row r="810" spans="1:2" ht="14.5" x14ac:dyDescent="0.35">
      <c r="A810" s="27"/>
      <c r="B810" s="23"/>
    </row>
    <row r="811" spans="1:2" ht="14.5" x14ac:dyDescent="0.35">
      <c r="A811" s="27"/>
      <c r="B811" s="23"/>
    </row>
    <row r="812" spans="1:2" ht="14.5" x14ac:dyDescent="0.35">
      <c r="A812" s="27"/>
      <c r="B812" s="23"/>
    </row>
    <row r="813" spans="1:2" ht="14.5" x14ac:dyDescent="0.35">
      <c r="A813" s="27"/>
      <c r="B813" s="23"/>
    </row>
    <row r="814" spans="1:2" ht="14.5" x14ac:dyDescent="0.35">
      <c r="A814" s="27"/>
      <c r="B814" s="23"/>
    </row>
    <row r="815" spans="1:2" ht="14.5" x14ac:dyDescent="0.35">
      <c r="A815" s="27"/>
      <c r="B815" s="23"/>
    </row>
    <row r="816" spans="1:2" ht="14.5" x14ac:dyDescent="0.35">
      <c r="A816" s="27"/>
      <c r="B816" s="23"/>
    </row>
    <row r="817" spans="1:2" ht="14.5" x14ac:dyDescent="0.35">
      <c r="A817" s="27"/>
      <c r="B817" s="23"/>
    </row>
    <row r="818" spans="1:2" ht="14.5" x14ac:dyDescent="0.35">
      <c r="A818" s="27"/>
      <c r="B818" s="23"/>
    </row>
    <row r="819" spans="1:2" ht="14.5" x14ac:dyDescent="0.35">
      <c r="A819" s="27"/>
      <c r="B819" s="23"/>
    </row>
    <row r="820" spans="1:2" ht="14.5" x14ac:dyDescent="0.35">
      <c r="A820" s="27"/>
      <c r="B820" s="23"/>
    </row>
    <row r="821" spans="1:2" ht="14.5" x14ac:dyDescent="0.35">
      <c r="A821" s="27"/>
      <c r="B821" s="23"/>
    </row>
    <row r="822" spans="1:2" ht="14.5" x14ac:dyDescent="0.35">
      <c r="A822" s="27"/>
      <c r="B822" s="23"/>
    </row>
    <row r="823" spans="1:2" ht="14.5" x14ac:dyDescent="0.35">
      <c r="A823" s="27"/>
      <c r="B823" s="23"/>
    </row>
    <row r="824" spans="1:2" ht="14.5" x14ac:dyDescent="0.35">
      <c r="A824" s="27"/>
      <c r="B824" s="23"/>
    </row>
    <row r="825" spans="1:2" ht="14.5" x14ac:dyDescent="0.35">
      <c r="A825" s="27"/>
      <c r="B825" s="23"/>
    </row>
    <row r="826" spans="1:2" ht="14.5" x14ac:dyDescent="0.35">
      <c r="A826" s="27"/>
      <c r="B826" s="23"/>
    </row>
    <row r="827" spans="1:2" ht="14.5" x14ac:dyDescent="0.35">
      <c r="A827" s="27"/>
      <c r="B827" s="23"/>
    </row>
    <row r="828" spans="1:2" ht="14.5" x14ac:dyDescent="0.35">
      <c r="A828" s="27"/>
      <c r="B828" s="23"/>
    </row>
    <row r="829" spans="1:2" ht="14.5" x14ac:dyDescent="0.35">
      <c r="A829" s="27"/>
      <c r="B829" s="23"/>
    </row>
    <row r="830" spans="1:2" ht="14.5" x14ac:dyDescent="0.35">
      <c r="A830" s="27"/>
      <c r="B830" s="23"/>
    </row>
    <row r="831" spans="1:2" ht="14.5" x14ac:dyDescent="0.35">
      <c r="A831" s="27"/>
      <c r="B831" s="23"/>
    </row>
    <row r="832" spans="1:2" ht="14.5" x14ac:dyDescent="0.35">
      <c r="A832" s="27"/>
      <c r="B832" s="23"/>
    </row>
    <row r="833" spans="1:2" ht="14.5" x14ac:dyDescent="0.35">
      <c r="A833" s="27"/>
      <c r="B833" s="23"/>
    </row>
    <row r="834" spans="1:2" ht="14.5" x14ac:dyDescent="0.35">
      <c r="A834" s="27"/>
      <c r="B834" s="23"/>
    </row>
    <row r="835" spans="1:2" ht="14.5" x14ac:dyDescent="0.35">
      <c r="A835" s="27"/>
      <c r="B835" s="23"/>
    </row>
    <row r="836" spans="1:2" ht="14.5" x14ac:dyDescent="0.35">
      <c r="A836" s="27"/>
      <c r="B836" s="23"/>
    </row>
    <row r="837" spans="1:2" ht="14.5" x14ac:dyDescent="0.35">
      <c r="A837" s="27"/>
      <c r="B837" s="23"/>
    </row>
    <row r="838" spans="1:2" ht="14.5" x14ac:dyDescent="0.35">
      <c r="A838" s="27"/>
      <c r="B838" s="23"/>
    </row>
    <row r="839" spans="1:2" ht="14.5" x14ac:dyDescent="0.35">
      <c r="A839" s="27"/>
      <c r="B839" s="23"/>
    </row>
    <row r="840" spans="1:2" ht="14.5" x14ac:dyDescent="0.35">
      <c r="A840" s="27"/>
      <c r="B840" s="23"/>
    </row>
    <row r="841" spans="1:2" ht="14.5" x14ac:dyDescent="0.35">
      <c r="A841" s="27"/>
      <c r="B841" s="23"/>
    </row>
    <row r="842" spans="1:2" ht="14.5" x14ac:dyDescent="0.35">
      <c r="A842" s="27"/>
      <c r="B842" s="23"/>
    </row>
    <row r="843" spans="1:2" ht="14.5" x14ac:dyDescent="0.35">
      <c r="A843" s="27"/>
      <c r="B843" s="23"/>
    </row>
    <row r="844" spans="1:2" ht="14.5" x14ac:dyDescent="0.35">
      <c r="A844" s="27"/>
      <c r="B844" s="23"/>
    </row>
    <row r="845" spans="1:2" ht="14.5" x14ac:dyDescent="0.35">
      <c r="A845" s="27"/>
      <c r="B845" s="23"/>
    </row>
    <row r="846" spans="1:2" ht="14.5" x14ac:dyDescent="0.35">
      <c r="A846" s="27"/>
      <c r="B846" s="23"/>
    </row>
    <row r="847" spans="1:2" ht="14.5" x14ac:dyDescent="0.35">
      <c r="A847" s="27"/>
      <c r="B847" s="23"/>
    </row>
    <row r="848" spans="1:2" ht="14.5" x14ac:dyDescent="0.35">
      <c r="A848" s="27"/>
      <c r="B848" s="23"/>
    </row>
    <row r="849" spans="1:2" ht="14.5" x14ac:dyDescent="0.35">
      <c r="A849" s="27"/>
      <c r="B849" s="23"/>
    </row>
    <row r="850" spans="1:2" ht="14.5" x14ac:dyDescent="0.35">
      <c r="A850" s="27"/>
      <c r="B850" s="23"/>
    </row>
    <row r="851" spans="1:2" ht="14.5" x14ac:dyDescent="0.35">
      <c r="A851" s="27"/>
      <c r="B851" s="23"/>
    </row>
    <row r="852" spans="1:2" ht="14.5" x14ac:dyDescent="0.35">
      <c r="A852" s="27"/>
      <c r="B852" s="23"/>
    </row>
    <row r="853" spans="1:2" ht="14.5" x14ac:dyDescent="0.35">
      <c r="A853" s="27"/>
      <c r="B853" s="23"/>
    </row>
    <row r="854" spans="1:2" ht="14.5" x14ac:dyDescent="0.35">
      <c r="A854" s="27"/>
      <c r="B854" s="23"/>
    </row>
    <row r="855" spans="1:2" ht="14.5" x14ac:dyDescent="0.35">
      <c r="A855" s="27"/>
      <c r="B855" s="23"/>
    </row>
    <row r="856" spans="1:2" ht="14.5" x14ac:dyDescent="0.35">
      <c r="A856" s="27"/>
      <c r="B856" s="23"/>
    </row>
    <row r="857" spans="1:2" ht="14.5" x14ac:dyDescent="0.35">
      <c r="A857" s="27"/>
      <c r="B857" s="23"/>
    </row>
    <row r="858" spans="1:2" ht="14.5" x14ac:dyDescent="0.35">
      <c r="A858" s="27"/>
      <c r="B858" s="23"/>
    </row>
    <row r="859" spans="1:2" ht="14.5" x14ac:dyDescent="0.35">
      <c r="A859" s="27"/>
      <c r="B859" s="23"/>
    </row>
    <row r="860" spans="1:2" ht="14.5" x14ac:dyDescent="0.35">
      <c r="A860" s="27"/>
      <c r="B860" s="23"/>
    </row>
    <row r="861" spans="1:2" ht="14.5" x14ac:dyDescent="0.35">
      <c r="A861" s="27"/>
      <c r="B861" s="23"/>
    </row>
    <row r="862" spans="1:2" ht="14.5" x14ac:dyDescent="0.35">
      <c r="A862" s="27"/>
      <c r="B862" s="23"/>
    </row>
    <row r="863" spans="1:2" ht="14.5" x14ac:dyDescent="0.35">
      <c r="A863" s="27"/>
      <c r="B863" s="23"/>
    </row>
    <row r="864" spans="1:2" ht="14.5" x14ac:dyDescent="0.35">
      <c r="A864" s="27"/>
      <c r="B864" s="23"/>
    </row>
    <row r="865" spans="1:2" ht="14.5" x14ac:dyDescent="0.35">
      <c r="A865" s="27"/>
      <c r="B865" s="23"/>
    </row>
    <row r="866" spans="1:2" ht="14.5" x14ac:dyDescent="0.35">
      <c r="A866" s="27"/>
      <c r="B866" s="23"/>
    </row>
    <row r="867" spans="1:2" ht="14.5" x14ac:dyDescent="0.35">
      <c r="A867" s="27"/>
      <c r="B867" s="23"/>
    </row>
    <row r="868" spans="1:2" ht="14.5" x14ac:dyDescent="0.35">
      <c r="A868" s="27"/>
      <c r="B868" s="23"/>
    </row>
    <row r="869" spans="1:2" ht="14.5" x14ac:dyDescent="0.35">
      <c r="A869" s="27"/>
      <c r="B869" s="23"/>
    </row>
    <row r="870" spans="1:2" ht="14.5" x14ac:dyDescent="0.35">
      <c r="A870" s="27"/>
      <c r="B870" s="23"/>
    </row>
    <row r="871" spans="1:2" ht="14.5" x14ac:dyDescent="0.35">
      <c r="A871" s="27"/>
      <c r="B871" s="23"/>
    </row>
    <row r="872" spans="1:2" ht="14.5" x14ac:dyDescent="0.35">
      <c r="A872" s="27"/>
      <c r="B872" s="23"/>
    </row>
    <row r="873" spans="1:2" ht="14.5" x14ac:dyDescent="0.35">
      <c r="A873" s="27"/>
      <c r="B873" s="23"/>
    </row>
    <row r="874" spans="1:2" ht="14.5" x14ac:dyDescent="0.35">
      <c r="A874" s="27"/>
      <c r="B874" s="23"/>
    </row>
    <row r="875" spans="1:2" ht="14.5" x14ac:dyDescent="0.35">
      <c r="A875" s="27"/>
      <c r="B875" s="23"/>
    </row>
    <row r="876" spans="1:2" ht="14.5" x14ac:dyDescent="0.35">
      <c r="A876" s="27"/>
      <c r="B876" s="23"/>
    </row>
    <row r="877" spans="1:2" ht="14.5" x14ac:dyDescent="0.35">
      <c r="A877" s="27"/>
      <c r="B877" s="23"/>
    </row>
    <row r="878" spans="1:2" ht="14.5" x14ac:dyDescent="0.35">
      <c r="A878" s="27"/>
      <c r="B878" s="23"/>
    </row>
    <row r="879" spans="1:2" ht="14.5" x14ac:dyDescent="0.35">
      <c r="A879" s="27"/>
      <c r="B879" s="23"/>
    </row>
    <row r="880" spans="1:2" ht="14.5" x14ac:dyDescent="0.35">
      <c r="A880" s="27"/>
      <c r="B880" s="23"/>
    </row>
    <row r="881" spans="1:2" ht="14.5" x14ac:dyDescent="0.35">
      <c r="A881" s="27"/>
      <c r="B881" s="23"/>
    </row>
    <row r="882" spans="1:2" ht="14.5" x14ac:dyDescent="0.35">
      <c r="A882" s="27"/>
      <c r="B882" s="23"/>
    </row>
    <row r="883" spans="1:2" ht="14.5" x14ac:dyDescent="0.35">
      <c r="A883" s="27"/>
      <c r="B883" s="23"/>
    </row>
    <row r="884" spans="1:2" ht="14.5" x14ac:dyDescent="0.35">
      <c r="A884" s="27"/>
      <c r="B884" s="23"/>
    </row>
    <row r="885" spans="1:2" ht="14.5" x14ac:dyDescent="0.35">
      <c r="A885" s="27"/>
      <c r="B885" s="23"/>
    </row>
    <row r="886" spans="1:2" ht="14.5" x14ac:dyDescent="0.35">
      <c r="A886" s="27"/>
      <c r="B886" s="23"/>
    </row>
    <row r="887" spans="1:2" ht="14.5" x14ac:dyDescent="0.35">
      <c r="A887" s="27"/>
      <c r="B887" s="23"/>
    </row>
    <row r="888" spans="1:2" ht="14.5" x14ac:dyDescent="0.35">
      <c r="A888" s="27"/>
      <c r="B888" s="23"/>
    </row>
    <row r="889" spans="1:2" ht="14.5" x14ac:dyDescent="0.35">
      <c r="A889" s="27"/>
      <c r="B889" s="23"/>
    </row>
    <row r="890" spans="1:2" ht="14.5" x14ac:dyDescent="0.35">
      <c r="A890" s="27"/>
      <c r="B890" s="23"/>
    </row>
    <row r="891" spans="1:2" ht="14.5" x14ac:dyDescent="0.35">
      <c r="A891" s="27"/>
      <c r="B891" s="23"/>
    </row>
    <row r="892" spans="1:2" ht="14.5" x14ac:dyDescent="0.35">
      <c r="A892" s="27"/>
      <c r="B892" s="23"/>
    </row>
    <row r="893" spans="1:2" ht="14.5" x14ac:dyDescent="0.35">
      <c r="A893" s="27"/>
      <c r="B893" s="23"/>
    </row>
    <row r="894" spans="1:2" ht="14.5" x14ac:dyDescent="0.35">
      <c r="A894" s="27"/>
      <c r="B894" s="23"/>
    </row>
    <row r="895" spans="1:2" ht="14.5" x14ac:dyDescent="0.35">
      <c r="A895" s="27"/>
      <c r="B895" s="23"/>
    </row>
    <row r="896" spans="1:2" ht="14.5" x14ac:dyDescent="0.35">
      <c r="A896" s="27"/>
      <c r="B896" s="23"/>
    </row>
    <row r="897" spans="1:2" ht="14.5" x14ac:dyDescent="0.35">
      <c r="A897" s="27"/>
      <c r="B897" s="23"/>
    </row>
    <row r="898" spans="1:2" ht="14.5" x14ac:dyDescent="0.35">
      <c r="A898" s="27"/>
      <c r="B898" s="23"/>
    </row>
    <row r="899" spans="1:2" ht="14.5" x14ac:dyDescent="0.35">
      <c r="A899" s="27"/>
      <c r="B899" s="23"/>
    </row>
    <row r="900" spans="1:2" ht="14.5" x14ac:dyDescent="0.35">
      <c r="A900" s="27"/>
      <c r="B900" s="23"/>
    </row>
    <row r="901" spans="1:2" ht="14.5" x14ac:dyDescent="0.35">
      <c r="A901" s="27"/>
      <c r="B901" s="23"/>
    </row>
    <row r="902" spans="1:2" ht="14.5" x14ac:dyDescent="0.35">
      <c r="A902" s="27"/>
      <c r="B902" s="23"/>
    </row>
    <row r="903" spans="1:2" ht="14.5" x14ac:dyDescent="0.35">
      <c r="A903" s="27"/>
      <c r="B903" s="23"/>
    </row>
    <row r="904" spans="1:2" ht="14.5" x14ac:dyDescent="0.35">
      <c r="A904" s="27"/>
      <c r="B904" s="23"/>
    </row>
    <row r="905" spans="1:2" ht="14.5" x14ac:dyDescent="0.35">
      <c r="A905" s="27"/>
      <c r="B905" s="23"/>
    </row>
    <row r="906" spans="1:2" ht="14.5" x14ac:dyDescent="0.35">
      <c r="A906" s="27"/>
      <c r="B906" s="23"/>
    </row>
    <row r="907" spans="1:2" ht="14.5" x14ac:dyDescent="0.35">
      <c r="A907" s="27"/>
      <c r="B907" s="23"/>
    </row>
    <row r="908" spans="1:2" ht="14.5" x14ac:dyDescent="0.35">
      <c r="A908" s="27"/>
      <c r="B908" s="23"/>
    </row>
    <row r="909" spans="1:2" ht="14.5" x14ac:dyDescent="0.35">
      <c r="A909" s="27"/>
      <c r="B909" s="23"/>
    </row>
    <row r="910" spans="1:2" ht="14.5" x14ac:dyDescent="0.35">
      <c r="A910" s="27"/>
      <c r="B910" s="23"/>
    </row>
    <row r="911" spans="1:2" ht="14.5" x14ac:dyDescent="0.35">
      <c r="A911" s="27"/>
      <c r="B911" s="23"/>
    </row>
    <row r="912" spans="1:2" ht="14.5" x14ac:dyDescent="0.35">
      <c r="A912" s="27"/>
      <c r="B912" s="23"/>
    </row>
    <row r="913" spans="1:2" ht="14.5" x14ac:dyDescent="0.35">
      <c r="A913" s="27"/>
      <c r="B913" s="23"/>
    </row>
    <row r="914" spans="1:2" ht="14.5" x14ac:dyDescent="0.35">
      <c r="A914" s="27"/>
      <c r="B914" s="23"/>
    </row>
    <row r="915" spans="1:2" ht="14.5" x14ac:dyDescent="0.35">
      <c r="A915" s="27"/>
      <c r="B915" s="23"/>
    </row>
    <row r="916" spans="1:2" ht="14.5" x14ac:dyDescent="0.35">
      <c r="A916" s="27"/>
      <c r="B916" s="23"/>
    </row>
    <row r="917" spans="1:2" ht="14.5" x14ac:dyDescent="0.35">
      <c r="A917" s="27"/>
      <c r="B917" s="23"/>
    </row>
    <row r="918" spans="1:2" ht="14.5" x14ac:dyDescent="0.35">
      <c r="A918" s="27"/>
      <c r="B918" s="23"/>
    </row>
    <row r="919" spans="1:2" ht="14.5" x14ac:dyDescent="0.35">
      <c r="A919" s="27"/>
      <c r="B919" s="23"/>
    </row>
    <row r="920" spans="1:2" ht="14.5" x14ac:dyDescent="0.35">
      <c r="A920" s="27"/>
      <c r="B920" s="23"/>
    </row>
    <row r="921" spans="1:2" ht="14.5" x14ac:dyDescent="0.35">
      <c r="A921" s="27"/>
      <c r="B921" s="23"/>
    </row>
    <row r="922" spans="1:2" ht="14.5" x14ac:dyDescent="0.35">
      <c r="A922" s="27"/>
      <c r="B922" s="23"/>
    </row>
    <row r="923" spans="1:2" ht="14.5" x14ac:dyDescent="0.35">
      <c r="A923" s="27"/>
      <c r="B923" s="23"/>
    </row>
    <row r="924" spans="1:2" ht="14.5" x14ac:dyDescent="0.35">
      <c r="A924" s="27"/>
      <c r="B924" s="23"/>
    </row>
    <row r="925" spans="1:2" ht="14.5" x14ac:dyDescent="0.35">
      <c r="A925" s="27"/>
      <c r="B925" s="23"/>
    </row>
    <row r="926" spans="1:2" ht="14.5" x14ac:dyDescent="0.35">
      <c r="A926" s="27"/>
      <c r="B926" s="23"/>
    </row>
    <row r="927" spans="1:2" ht="14.5" x14ac:dyDescent="0.35">
      <c r="A927" s="27"/>
      <c r="B927" s="23"/>
    </row>
    <row r="928" spans="1:2" ht="14.5" x14ac:dyDescent="0.35">
      <c r="A928" s="27"/>
      <c r="B928" s="23"/>
    </row>
    <row r="929" spans="1:2" ht="14.5" x14ac:dyDescent="0.35">
      <c r="A929" s="27"/>
      <c r="B929" s="23"/>
    </row>
    <row r="930" spans="1:2" ht="14.5" x14ac:dyDescent="0.35">
      <c r="A930" s="27"/>
      <c r="B930" s="23"/>
    </row>
    <row r="931" spans="1:2" ht="14.5" x14ac:dyDescent="0.35">
      <c r="A931" s="27"/>
      <c r="B931" s="23"/>
    </row>
    <row r="932" spans="1:2" ht="14.5" x14ac:dyDescent="0.35">
      <c r="A932" s="27"/>
      <c r="B932" s="23"/>
    </row>
    <row r="933" spans="1:2" ht="14.5" x14ac:dyDescent="0.35">
      <c r="A933" s="27"/>
      <c r="B933" s="23"/>
    </row>
    <row r="934" spans="1:2" ht="14.5" x14ac:dyDescent="0.35">
      <c r="A934" s="27"/>
      <c r="B934" s="23"/>
    </row>
    <row r="935" spans="1:2" ht="14.5" x14ac:dyDescent="0.35">
      <c r="A935" s="27"/>
      <c r="B935" s="23"/>
    </row>
    <row r="936" spans="1:2" ht="14.5" x14ac:dyDescent="0.35">
      <c r="A936" s="27"/>
      <c r="B936" s="23"/>
    </row>
    <row r="937" spans="1:2" ht="14.5" x14ac:dyDescent="0.35">
      <c r="A937" s="27"/>
      <c r="B937" s="23"/>
    </row>
    <row r="938" spans="1:2" ht="14.5" x14ac:dyDescent="0.35">
      <c r="A938" s="27"/>
      <c r="B938" s="23"/>
    </row>
    <row r="939" spans="1:2" ht="14.5" x14ac:dyDescent="0.35">
      <c r="A939" s="27"/>
      <c r="B939" s="23"/>
    </row>
    <row r="940" spans="1:2" ht="14.5" x14ac:dyDescent="0.35">
      <c r="A940" s="27"/>
      <c r="B940" s="23"/>
    </row>
    <row r="941" spans="1:2" ht="14.5" x14ac:dyDescent="0.35">
      <c r="A941" s="27"/>
      <c r="B941" s="23"/>
    </row>
    <row r="942" spans="1:2" ht="14.5" x14ac:dyDescent="0.35">
      <c r="A942" s="27"/>
      <c r="B942" s="23"/>
    </row>
    <row r="943" spans="1:2" ht="14.5" x14ac:dyDescent="0.35">
      <c r="A943" s="27"/>
      <c r="B943" s="23"/>
    </row>
    <row r="944" spans="1:2" ht="14.5" x14ac:dyDescent="0.35">
      <c r="A944" s="27"/>
      <c r="B944" s="23"/>
    </row>
    <row r="945" spans="1:2" ht="14.5" x14ac:dyDescent="0.35">
      <c r="A945" s="27"/>
      <c r="B945" s="23"/>
    </row>
    <row r="946" spans="1:2" ht="14.5" x14ac:dyDescent="0.35">
      <c r="A946" s="27"/>
      <c r="B946" s="23"/>
    </row>
    <row r="947" spans="1:2" ht="14.5" x14ac:dyDescent="0.35">
      <c r="A947" s="27"/>
      <c r="B947" s="23"/>
    </row>
    <row r="948" spans="1:2" ht="14.5" x14ac:dyDescent="0.35">
      <c r="A948" s="27"/>
      <c r="B948" s="23"/>
    </row>
    <row r="949" spans="1:2" ht="14.5" x14ac:dyDescent="0.35">
      <c r="A949" s="27"/>
      <c r="B949" s="23"/>
    </row>
    <row r="950" spans="1:2" ht="14.5" x14ac:dyDescent="0.35">
      <c r="A950" s="27"/>
      <c r="B950" s="23"/>
    </row>
    <row r="951" spans="1:2" ht="14.5" x14ac:dyDescent="0.35">
      <c r="A951" s="27"/>
      <c r="B951" s="23"/>
    </row>
    <row r="952" spans="1:2" ht="14.5" x14ac:dyDescent="0.35">
      <c r="A952" s="27"/>
      <c r="B952" s="23"/>
    </row>
    <row r="953" spans="1:2" ht="14.5" x14ac:dyDescent="0.35">
      <c r="A953" s="27"/>
      <c r="B953" s="23"/>
    </row>
    <row r="954" spans="1:2" ht="14.5" x14ac:dyDescent="0.35">
      <c r="A954" s="27"/>
      <c r="B954" s="23"/>
    </row>
    <row r="955" spans="1:2" ht="14.5" x14ac:dyDescent="0.35">
      <c r="A955" s="27"/>
      <c r="B955" s="23"/>
    </row>
    <row r="956" spans="1:2" ht="14.5" x14ac:dyDescent="0.35">
      <c r="A956" s="27"/>
      <c r="B956" s="23"/>
    </row>
    <row r="957" spans="1:2" ht="14.5" x14ac:dyDescent="0.35">
      <c r="A957" s="27"/>
      <c r="B957" s="23"/>
    </row>
    <row r="958" spans="1:2" ht="14.5" x14ac:dyDescent="0.35">
      <c r="A958" s="27"/>
      <c r="B958" s="23"/>
    </row>
    <row r="959" spans="1:2" ht="14.5" x14ac:dyDescent="0.35">
      <c r="A959" s="27"/>
      <c r="B959" s="23"/>
    </row>
    <row r="960" spans="1:2" ht="14.5" x14ac:dyDescent="0.35">
      <c r="A960" s="27"/>
      <c r="B960" s="23"/>
    </row>
    <row r="961" spans="1:2" ht="14.5" x14ac:dyDescent="0.35">
      <c r="A961" s="27"/>
      <c r="B961" s="23"/>
    </row>
    <row r="962" spans="1:2" ht="14.5" x14ac:dyDescent="0.35">
      <c r="A962" s="27"/>
      <c r="B962" s="23"/>
    </row>
    <row r="963" spans="1:2" ht="14.5" x14ac:dyDescent="0.35">
      <c r="A963" s="27"/>
      <c r="B963" s="23"/>
    </row>
    <row r="964" spans="1:2" ht="14.5" x14ac:dyDescent="0.35">
      <c r="A964" s="27"/>
      <c r="B964" s="23"/>
    </row>
    <row r="965" spans="1:2" ht="14.5" x14ac:dyDescent="0.35">
      <c r="A965" s="27"/>
      <c r="B965" s="23"/>
    </row>
    <row r="966" spans="1:2" ht="14.5" x14ac:dyDescent="0.35">
      <c r="A966" s="27"/>
      <c r="B966" s="23"/>
    </row>
    <row r="967" spans="1:2" ht="14.5" x14ac:dyDescent="0.35">
      <c r="A967" s="27"/>
      <c r="B967" s="23"/>
    </row>
    <row r="968" spans="1:2" ht="14.5" x14ac:dyDescent="0.35">
      <c r="A968" s="27"/>
      <c r="B968" s="23"/>
    </row>
    <row r="969" spans="1:2" ht="14.5" x14ac:dyDescent="0.35">
      <c r="A969" s="27"/>
      <c r="B969" s="23"/>
    </row>
    <row r="970" spans="1:2" ht="14.5" x14ac:dyDescent="0.35">
      <c r="A970" s="27"/>
      <c r="B970" s="23"/>
    </row>
    <row r="971" spans="1:2" ht="14.5" x14ac:dyDescent="0.35">
      <c r="A971" s="27"/>
      <c r="B971" s="23"/>
    </row>
    <row r="972" spans="1:2" ht="14.5" x14ac:dyDescent="0.35">
      <c r="A972" s="27"/>
      <c r="B972" s="23"/>
    </row>
    <row r="973" spans="1:2" ht="14.5" x14ac:dyDescent="0.35">
      <c r="A973" s="27"/>
      <c r="B973" s="23"/>
    </row>
    <row r="974" spans="1:2" ht="14.5" x14ac:dyDescent="0.35">
      <c r="A974" s="27"/>
      <c r="B974" s="23"/>
    </row>
    <row r="975" spans="1:2" ht="14.5" x14ac:dyDescent="0.35">
      <c r="A975" s="27"/>
      <c r="B975" s="23"/>
    </row>
    <row r="976" spans="1:2" ht="14.5" x14ac:dyDescent="0.35">
      <c r="A976" s="27"/>
      <c r="B976" s="23"/>
    </row>
    <row r="977" spans="1:2" ht="14.5" x14ac:dyDescent="0.35">
      <c r="A977" s="27"/>
      <c r="B977" s="23"/>
    </row>
    <row r="978" spans="1:2" ht="14.5" x14ac:dyDescent="0.35">
      <c r="A978" s="27"/>
      <c r="B978" s="23"/>
    </row>
    <row r="979" spans="1:2" ht="14.5" x14ac:dyDescent="0.35">
      <c r="A979" s="27"/>
      <c r="B979" s="23"/>
    </row>
    <row r="980" spans="1:2" ht="14.5" x14ac:dyDescent="0.35">
      <c r="A980" s="27"/>
      <c r="B980" s="23"/>
    </row>
    <row r="981" spans="1:2" ht="14.5" x14ac:dyDescent="0.35">
      <c r="A981" s="27"/>
      <c r="B981" s="23"/>
    </row>
    <row r="982" spans="1:2" ht="14.5" x14ac:dyDescent="0.35">
      <c r="A982" s="27"/>
      <c r="B982" s="23"/>
    </row>
    <row r="983" spans="1:2" ht="14.5" x14ac:dyDescent="0.35">
      <c r="A983" s="27"/>
      <c r="B983" s="23"/>
    </row>
    <row r="984" spans="1:2" ht="14.5" x14ac:dyDescent="0.35">
      <c r="A984" s="27"/>
      <c r="B984" s="23"/>
    </row>
    <row r="985" spans="1:2" ht="14.5" x14ac:dyDescent="0.35">
      <c r="A985" s="27"/>
      <c r="B985" s="23"/>
    </row>
    <row r="986" spans="1:2" ht="14.5" x14ac:dyDescent="0.35">
      <c r="A986" s="27"/>
      <c r="B986" s="23"/>
    </row>
    <row r="987" spans="1:2" ht="14.5" x14ac:dyDescent="0.35">
      <c r="A987" s="27"/>
      <c r="B987" s="23"/>
    </row>
    <row r="988" spans="1:2" ht="14.5" x14ac:dyDescent="0.35">
      <c r="A988" s="27"/>
      <c r="B988" s="23"/>
    </row>
    <row r="989" spans="1:2" ht="14.5" x14ac:dyDescent="0.35">
      <c r="A989" s="27"/>
      <c r="B989" s="23"/>
    </row>
    <row r="990" spans="1:2" ht="14.5" x14ac:dyDescent="0.35">
      <c r="A990" s="27"/>
      <c r="B990" s="23"/>
    </row>
    <row r="991" spans="1:2" ht="14.5" x14ac:dyDescent="0.35">
      <c r="A991" s="27"/>
      <c r="B991" s="23"/>
    </row>
    <row r="992" spans="1:2" ht="14.5" x14ac:dyDescent="0.35">
      <c r="A992" s="27"/>
      <c r="B992" s="23"/>
    </row>
    <row r="993" spans="1:2" ht="14.5" x14ac:dyDescent="0.35">
      <c r="A993" s="27"/>
      <c r="B993" s="23"/>
    </row>
    <row r="994" spans="1:2" ht="14.5" x14ac:dyDescent="0.35">
      <c r="A994" s="27"/>
      <c r="B994" s="23"/>
    </row>
    <row r="995" spans="1:2" ht="14.5" x14ac:dyDescent="0.35">
      <c r="A995" s="27"/>
      <c r="B995" s="23"/>
    </row>
    <row r="996" spans="1:2" ht="14.5" x14ac:dyDescent="0.35">
      <c r="A996" s="27"/>
      <c r="B996" s="23"/>
    </row>
    <row r="997" spans="1:2" ht="14.5" x14ac:dyDescent="0.35">
      <c r="A997" s="27"/>
      <c r="B997" s="23"/>
    </row>
    <row r="998" spans="1:2" ht="14.5" x14ac:dyDescent="0.35">
      <c r="A998" s="27"/>
      <c r="B998" s="23"/>
    </row>
    <row r="999" spans="1:2" ht="14.5" x14ac:dyDescent="0.35">
      <c r="A999" s="27"/>
      <c r="B999" s="23"/>
    </row>
    <row r="1000" spans="1:2" ht="14.5" x14ac:dyDescent="0.35">
      <c r="A1000" s="27"/>
      <c r="B1000" s="23"/>
    </row>
    <row r="1001" spans="1:2" ht="14.5" x14ac:dyDescent="0.35">
      <c r="A1001" s="27"/>
      <c r="B1001" s="23"/>
    </row>
    <row r="1002" spans="1:2" ht="14.5" x14ac:dyDescent="0.35">
      <c r="A1002" s="27"/>
      <c r="B1002" s="23"/>
    </row>
    <row r="1003" spans="1:2" ht="14.5" x14ac:dyDescent="0.35">
      <c r="A1003" s="27"/>
      <c r="B1003" s="23"/>
    </row>
    <row r="1004" spans="1:2" ht="14.5" x14ac:dyDescent="0.35">
      <c r="A1004" s="27"/>
      <c r="B1004" s="23"/>
    </row>
    <row r="1005" spans="1:2" ht="14.5" x14ac:dyDescent="0.35">
      <c r="A1005" s="27"/>
      <c r="B1005" s="23"/>
    </row>
    <row r="1006" spans="1:2" ht="14.5" x14ac:dyDescent="0.35">
      <c r="A1006" s="27"/>
      <c r="B1006" s="23"/>
    </row>
    <row r="1007" spans="1:2" ht="14.5" x14ac:dyDescent="0.35">
      <c r="A1007" s="27"/>
      <c r="B1007" s="23"/>
    </row>
    <row r="1008" spans="1:2" ht="14.5" x14ac:dyDescent="0.35">
      <c r="A1008" s="27"/>
      <c r="B1008" s="23"/>
    </row>
    <row r="1009" spans="1:2" ht="14.5" x14ac:dyDescent="0.35">
      <c r="A1009" s="27"/>
      <c r="B1009" s="23"/>
    </row>
    <row r="1010" spans="1:2" ht="14.5" x14ac:dyDescent="0.35">
      <c r="A1010" s="27"/>
      <c r="B1010" s="23"/>
    </row>
    <row r="1011" spans="1:2" ht="14.5" x14ac:dyDescent="0.35">
      <c r="A1011" s="27"/>
      <c r="B1011" s="23"/>
    </row>
    <row r="1012" spans="1:2" ht="14.5" x14ac:dyDescent="0.35">
      <c r="A1012" s="27"/>
      <c r="B1012" s="23"/>
    </row>
    <row r="1013" spans="1:2" ht="14.5" x14ac:dyDescent="0.35">
      <c r="A1013" s="27"/>
      <c r="B1013" s="23"/>
    </row>
    <row r="1014" spans="1:2" ht="14.5" x14ac:dyDescent="0.35">
      <c r="A1014" s="27"/>
      <c r="B1014" s="23"/>
    </row>
    <row r="1015" spans="1:2" ht="14.5" x14ac:dyDescent="0.35">
      <c r="A1015" s="27"/>
      <c r="B1015" s="23"/>
    </row>
    <row r="1016" spans="1:2" ht="14.5" x14ac:dyDescent="0.35">
      <c r="A1016" s="27"/>
      <c r="B1016" s="23"/>
    </row>
    <row r="1017" spans="1:2" ht="14.5" x14ac:dyDescent="0.35">
      <c r="A1017" s="27"/>
      <c r="B1017" s="23"/>
    </row>
    <row r="1018" spans="1:2" ht="14.5" x14ac:dyDescent="0.35">
      <c r="A1018" s="27"/>
      <c r="B1018" s="23"/>
    </row>
    <row r="1019" spans="1:2" ht="14.5" x14ac:dyDescent="0.35">
      <c r="A1019" s="27"/>
      <c r="B1019" s="23"/>
    </row>
    <row r="1020" spans="1:2" ht="14.5" x14ac:dyDescent="0.35">
      <c r="A1020" s="27"/>
      <c r="B1020" s="23"/>
    </row>
    <row r="1021" spans="1:2" ht="14.5" x14ac:dyDescent="0.35">
      <c r="A1021" s="27"/>
      <c r="B1021" s="23"/>
    </row>
    <row r="1022" spans="1:2" ht="14.5" x14ac:dyDescent="0.35">
      <c r="A1022" s="27"/>
      <c r="B1022" s="23"/>
    </row>
    <row r="1023" spans="1:2" ht="14.5" x14ac:dyDescent="0.35">
      <c r="A1023" s="27"/>
      <c r="B1023" s="23"/>
    </row>
    <row r="1024" spans="1:2" ht="14.5" x14ac:dyDescent="0.35">
      <c r="A1024" s="27"/>
      <c r="B1024" s="23"/>
    </row>
    <row r="1025" spans="1:2" ht="14.5" x14ac:dyDescent="0.35">
      <c r="A1025" s="27"/>
      <c r="B1025" s="23"/>
    </row>
    <row r="1026" spans="1:2" ht="14.5" x14ac:dyDescent="0.35">
      <c r="A1026" s="27"/>
      <c r="B1026" s="23"/>
    </row>
    <row r="1027" spans="1:2" ht="14.5" x14ac:dyDescent="0.35">
      <c r="A1027" s="27"/>
      <c r="B1027" s="23"/>
    </row>
    <row r="1028" spans="1:2" ht="14.5" x14ac:dyDescent="0.35">
      <c r="A1028" s="27"/>
      <c r="B1028" s="23"/>
    </row>
    <row r="1029" spans="1:2" ht="14.5" x14ac:dyDescent="0.35">
      <c r="A1029" s="27"/>
      <c r="B1029" s="23"/>
    </row>
    <row r="1030" spans="1:2" ht="14.5" x14ac:dyDescent="0.35">
      <c r="A1030" s="27"/>
      <c r="B1030" s="23"/>
    </row>
    <row r="1031" spans="1:2" ht="14.5" x14ac:dyDescent="0.35">
      <c r="A1031" s="27"/>
      <c r="B1031" s="23"/>
    </row>
    <row r="1032" spans="1:2" ht="14.5" x14ac:dyDescent="0.35">
      <c r="A1032" s="27"/>
      <c r="B1032" s="23"/>
    </row>
    <row r="1033" spans="1:2" ht="14.5" x14ac:dyDescent="0.35">
      <c r="A1033" s="27"/>
      <c r="B1033" s="23"/>
    </row>
    <row r="1034" spans="1:2" ht="14.5" x14ac:dyDescent="0.35">
      <c r="A1034" s="27"/>
      <c r="B1034" s="23"/>
    </row>
    <row r="1035" spans="1:2" ht="14.5" x14ac:dyDescent="0.35">
      <c r="A1035" s="27"/>
      <c r="B1035" s="23"/>
    </row>
  </sheetData>
  <mergeCells count="1">
    <mergeCell ref="A1:H1"/>
  </mergeCells>
  <conditionalFormatting sqref="D2:D1048576">
    <cfRule type="containsText" dxfId="181" priority="1" operator="containsText" text="REK">
      <formula>NOT(ISERROR(SEARCH("REK",D2)))</formula>
    </cfRule>
    <cfRule type="containsText" dxfId="180" priority="2" operator="containsText" text="OBS">
      <formula>NOT(ISERROR(SEARCH("OBS",D2)))</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499984740745262"/>
  </sheetPr>
  <dimension ref="A1:G1254"/>
  <sheetViews>
    <sheetView tabSelected="1" zoomScale="95" zoomScaleNormal="95" workbookViewId="0">
      <pane ySplit="2" topLeftCell="A15" activePane="bottomLeft" state="frozen"/>
      <selection pane="bottomLeft" activeCell="C27" sqref="C27"/>
    </sheetView>
  </sheetViews>
  <sheetFormatPr defaultColWidth="15.1796875" defaultRowHeight="14.5" x14ac:dyDescent="0.35"/>
  <cols>
    <col min="1" max="1" width="18.1796875" style="29" customWidth="1"/>
    <col min="2" max="3" width="8.36328125" style="28" customWidth="1"/>
    <col min="4" max="4" width="11.81640625" style="20" customWidth="1"/>
    <col min="5" max="5" width="28.81640625" style="119" customWidth="1"/>
    <col min="6" max="6" width="64.81640625" style="119" customWidth="1"/>
    <col min="7" max="7" width="52.453125" style="119" customWidth="1"/>
    <col min="8" max="16384" width="15.1796875" style="20"/>
  </cols>
  <sheetData>
    <row r="1" spans="1:7" ht="59" customHeight="1" x14ac:dyDescent="0.35">
      <c r="A1" s="156" t="s">
        <v>96</v>
      </c>
      <c r="B1" s="156"/>
      <c r="C1" s="156"/>
      <c r="D1" s="156"/>
    </row>
    <row r="2" spans="1:7" x14ac:dyDescent="0.35">
      <c r="A2" s="24" t="s">
        <v>83</v>
      </c>
      <c r="B2" s="25" t="s">
        <v>78</v>
      </c>
      <c r="C2" s="25" t="s">
        <v>52</v>
      </c>
      <c r="D2" s="22" t="s">
        <v>154</v>
      </c>
      <c r="E2" s="120" t="s">
        <v>53</v>
      </c>
      <c r="F2" s="120" t="s">
        <v>152</v>
      </c>
      <c r="G2" s="120" t="s">
        <v>153</v>
      </c>
    </row>
    <row r="3" spans="1:7" ht="26" x14ac:dyDescent="0.35">
      <c r="A3" s="45" t="s">
        <v>16</v>
      </c>
      <c r="B3" s="47">
        <v>1</v>
      </c>
      <c r="C3" s="50" t="str">
        <f>IF(Tabell410134[[#This Row],[ID]]="","",INDEX(Tabell1[Kategori (REK/OBS
FRL/REH)],MATCH(Tabell410134[[#This Row],[ID]],Tabell1[ID],0)))</f>
        <v>OBS</v>
      </c>
      <c r="D3" s="48">
        <v>1</v>
      </c>
      <c r="E3" s="119" t="str">
        <f>VLOOKUP(Tabell410134[[#This Row],[ICD10]],TabellDiagnoser[[ICD10]:[Diagnostext]],2)</f>
        <v>Bipolär sjukdom</v>
      </c>
      <c r="F3" s="119" t="str">
        <f>VLOOKUP(Tabell410134[[#This Row],[ID]],Tabell1[[ID]:[Webcert_rubrik]],3)</f>
        <v>Utreda samsjuklighet inklusive alkohol- och droganamnes</v>
      </c>
      <c r="G3" s="119" t="str">
        <f>VLOOKUP(Tabell410134[[#This Row],[ID]],Tabell1[[ID]:[Webcert_beskrivning]],4)</f>
        <v>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v>
      </c>
    </row>
    <row r="4" spans="1:7" ht="26" x14ac:dyDescent="0.35">
      <c r="A4" s="53" t="s">
        <v>16</v>
      </c>
      <c r="B4" s="50">
        <v>103</v>
      </c>
      <c r="C4" s="50" t="str">
        <f>IF(Tabell410134[[#This Row],[ID]]="","",INDEX(Tabell1[Kategori (REK/OBS
FRL/REH)],MATCH(Tabell410134[[#This Row],[ID]],Tabell1[ID],0)))</f>
        <v>OBS</v>
      </c>
      <c r="D4" s="52">
        <v>2</v>
      </c>
      <c r="E4" s="152" t="str">
        <f>VLOOKUP(Tabell410134[[#This Row],[ICD10]],TabellDiagnoser[[ICD10]:[Diagnostext]],2)</f>
        <v>Bipolär sjukdom</v>
      </c>
      <c r="F4" s="152" t="str">
        <f>VLOOKUP(Tabell410134[[#This Row],[ID]],Tabell1[[ID]:[Webcert_rubrik]],3)</f>
        <v>Suicidrisken hos patienter med bipolär sjukdom är upp till 20 gånger högre än hos normalbefolkningen</v>
      </c>
      <c r="G4" s="152" t="str">
        <f>VLOOKUP(Tabell410134[[#This Row],[ID]],Tabell1[[ID]:[Webcert_beskrivning]],4)</f>
        <v>Risken för olycksfall är också stor i denna patientgrupp.</v>
      </c>
    </row>
    <row r="5" spans="1:7" ht="26" x14ac:dyDescent="0.35">
      <c r="A5" s="45" t="s">
        <v>16</v>
      </c>
      <c r="B5" s="50">
        <v>2</v>
      </c>
      <c r="C5" s="50" t="str">
        <f>IF(Tabell410134[[#This Row],[ID]]="","",INDEX(Tabell1[Kategori (REK/OBS
FRL/REH)],MATCH(Tabell410134[[#This Row],[ID]],Tabell1[ID],0)))</f>
        <v>OBS</v>
      </c>
      <c r="D5" s="52">
        <v>3</v>
      </c>
      <c r="E5" s="119" t="str">
        <f>VLOOKUP(Tabell410134[[#This Row],[ICD10]],TabellDiagnoser[[ICD10]:[Diagnostext]],2)</f>
        <v>Bipolär sjukdom</v>
      </c>
      <c r="F5" s="119" t="str">
        <f>VLOOKUP(Tabell410134[[#This Row],[ID]],Tabell1[[ID]:[Webcert_rubrik]],3)</f>
        <v>Personer med bipolär sjukdom skall ha regelbunden kontakt och behandlas inom specialistvården.</v>
      </c>
      <c r="G5" s="119" t="str">
        <f>VLOOKUP(Tabell410134[[#This Row],[ID]],Tabell1[[ID]:[Webcert_beskrivning]],4)</f>
        <v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v>
      </c>
    </row>
    <row r="6" spans="1:7" ht="26" x14ac:dyDescent="0.35">
      <c r="A6" s="45" t="s">
        <v>16</v>
      </c>
      <c r="B6" s="50">
        <v>3</v>
      </c>
      <c r="C6" s="50" t="str">
        <f>IF(Tabell410134[[#This Row],[ID]]="","",INDEX(Tabell1[Kategori (REK/OBS
FRL/REH)],MATCH(Tabell410134[[#This Row],[ID]],Tabell1[ID],0)))</f>
        <v>OBS</v>
      </c>
      <c r="D6" s="52">
        <v>4</v>
      </c>
      <c r="E6" s="119" t="str">
        <f>VLOOKUP(Tabell410134[[#This Row],[ICD10]],TabellDiagnoser[[ICD10]:[Diagnostext]],2)</f>
        <v>Bipolär sjukdom</v>
      </c>
      <c r="F6" s="119" t="str">
        <f>VLOOKUP(Tabell410134[[#This Row],[ID]],Tabell1[[ID]:[Webcert_rubrik]],3)</f>
        <v>Arbeten som medför förhöjd stressnivå, oregelbunden livsföring och som stör normal dygnsrytm är olämpliga</v>
      </c>
      <c r="G6" s="119" t="str">
        <f>VLOOKUP(Tabell410134[[#This Row],[ID]],Tabell1[[ID]:[Webcert_beskrivning]],4)</f>
        <v>Vid bipolär sjukdom är det mycket viktigt med regelbunden livsföring. Vid arbeten med hög stressnivå och nattarbete bör arbetsbyte diskuteras.</v>
      </c>
    </row>
    <row r="7" spans="1:7" ht="26" x14ac:dyDescent="0.35">
      <c r="A7" s="45" t="s">
        <v>16</v>
      </c>
      <c r="B7" s="50">
        <v>8</v>
      </c>
      <c r="C7" s="50" t="str">
        <f>IF(Tabell410134[[#This Row],[ID]]="","",INDEX(Tabell1[Kategori (REK/OBS
FRL/REH)],MATCH(Tabell410134[[#This Row],[ID]],Tabell1[ID],0)))</f>
        <v>REK</v>
      </c>
      <c r="D7" s="48">
        <v>1</v>
      </c>
      <c r="E7" s="119" t="str">
        <f>VLOOKUP(Tabell410134[[#This Row],[ICD10]],TabellDiagnoser[[ICD10]:[Diagnostext]],2)</f>
        <v>Bipolär sjukdom</v>
      </c>
      <c r="F7" s="119" t="str">
        <f>VLOOKUP(Tabell410134[[#This Row],[ID]],Tabell1[[ID]:[Webcert_rubrik]],3)</f>
        <v>Patient- och anhörigutbildning ,via specialistmottagning</v>
      </c>
      <c r="G7" s="119" t="str">
        <f>VLOOKUP(Tabell410134[[#This Row],[ID]],Tabell1[[ID]:[Webcert_beskrivning]],4)</f>
        <v xml:space="preserve">Alla patienter med bipolär sjukdom bör erbjudas grundläggande psykoedukation (PPI) med anhörigmedverkan innehållande kunskap om sjukdomen, vad man behöver för att må så bra som möjligt, hur man undviker återfall samt en krisplan vid eventuell försämring. </v>
      </c>
    </row>
    <row r="8" spans="1:7" ht="26" x14ac:dyDescent="0.35">
      <c r="A8" s="45" t="s">
        <v>16</v>
      </c>
      <c r="B8" s="50">
        <v>9</v>
      </c>
      <c r="C8" s="50" t="str">
        <f>IF(Tabell410134[[#This Row],[ID]]="","",INDEX(Tabell1[Kategori (REK/OBS
FRL/REH)],MATCH(Tabell410134[[#This Row],[ID]],Tabell1[ID],0)))</f>
        <v>REK</v>
      </c>
      <c r="D8" s="48">
        <v>2</v>
      </c>
      <c r="E8" s="119" t="str">
        <f>VLOOKUP(Tabell410134[[#This Row],[ICD10]],TabellDiagnoser[[ICD10]:[Diagnostext]],2)</f>
        <v>Bipolär sjukdom</v>
      </c>
      <c r="F8" s="119" t="str">
        <f>VLOOKUP(Tabell410134[[#This Row],[ID]],Tabell1[[ID]:[Webcert_rubrik]],3)</f>
        <v xml:space="preserve">Rehabkoordinering och plan för återgång i arbete, via rehabiliteringskoordinator eller vårdsamordnare </v>
      </c>
      <c r="G8" s="119" t="str">
        <f>VLOOKUP(Tabell410134[[#This Row],[ID]],Tabell1[[ID]:[Webcert_beskrivning]],4)</f>
        <v xml:space="preserve">Rehabkoordinator bör kontaktas i ett tidigt skede vid risk för långvarig sjukskrivning. </v>
      </c>
    </row>
    <row r="9" spans="1:7" s="31" customFormat="1" ht="26" x14ac:dyDescent="0.35">
      <c r="A9" s="45" t="s">
        <v>16</v>
      </c>
      <c r="B9" s="50">
        <v>10</v>
      </c>
      <c r="C9" s="50" t="str">
        <f>IF(Tabell410134[[#This Row],[ID]]="","",INDEX(Tabell1[Kategori (REK/OBS
FRL/REH)],MATCH(Tabell410134[[#This Row],[ID]],Tabell1[ID],0)))</f>
        <v>REK</v>
      </c>
      <c r="D9" s="48">
        <v>3</v>
      </c>
      <c r="E9" s="119" t="str">
        <f>VLOOKUP(Tabell410134[[#This Row],[ICD10]],TabellDiagnoser[[ICD10]:[Diagnostext]],2)</f>
        <v>Bipolär sjukdom</v>
      </c>
      <c r="F9" s="119" t="str">
        <f>VLOOKUP(Tabell410134[[#This Row],[ID]],Tabell1[[ID]:[Webcert_rubrik]],3)</f>
        <v>Arbetsanpassning, via arbetsgivare och ev. företagshälsovård</v>
      </c>
      <c r="G9"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0" spans="1:7" ht="26" x14ac:dyDescent="0.35">
      <c r="A10" s="45" t="s">
        <v>16</v>
      </c>
      <c r="B10" s="50">
        <v>11</v>
      </c>
      <c r="C10" s="50" t="str">
        <f>IF(Tabell410134[[#This Row],[ID]]="","",INDEX(Tabell1[Kategori (REK/OBS
FRL/REH)],MATCH(Tabell410134[[#This Row],[ID]],Tabell1[ID],0)))</f>
        <v>REK</v>
      </c>
      <c r="D10" s="52">
        <v>4</v>
      </c>
      <c r="E10" s="119" t="str">
        <f>VLOOKUP(Tabell410134[[#This Row],[ICD10]],TabellDiagnoser[[ICD10]:[Diagnostext]],2)</f>
        <v>Bipolär sjukdom</v>
      </c>
      <c r="F10" s="119" t="str">
        <f>VLOOKUP(Tabell410134[[#This Row],[ID]],Tabell1[[ID]:[Webcert_rubrik]],3)</f>
        <v>Säkerställ kontakt med specialistmottagning för psykologisk behandling eller specifik psykoterapi.</v>
      </c>
      <c r="G10" s="119" t="str">
        <f>VLOOKUP(Tabell410134[[#This Row],[ID]],Tabell1[[ID]:[Webcert_beskrivning]],4)</f>
        <v xml:space="preserve">För de patienter med bipolär sjukdom som förutom läkemedel och psykoedukation(PPI) är i behov av annan psykologisk behandling eller specifik psykoterapi rekommenderas kontakt med specialistmottagning. </v>
      </c>
    </row>
    <row r="11" spans="1:7" ht="26" x14ac:dyDescent="0.35">
      <c r="A11" s="45" t="s">
        <v>16</v>
      </c>
      <c r="B11" s="50">
        <v>12</v>
      </c>
      <c r="C11" s="50" t="str">
        <f>IF(Tabell410134[[#This Row],[ID]]="","",INDEX(Tabell1[Kategori (REK/OBS
FRL/REH)],MATCH(Tabell410134[[#This Row],[ID]],Tabell1[ID],0)))</f>
        <v>REK</v>
      </c>
      <c r="D11" s="52">
        <v>5</v>
      </c>
      <c r="E11" s="119" t="str">
        <f>VLOOKUP(Tabell410134[[#This Row],[ICD10]],TabellDiagnoser[[ICD10]:[Diagnostext]],2)</f>
        <v>Bipolär sjukdom</v>
      </c>
      <c r="F11" s="119" t="str">
        <f>VLOOKUP(Tabell410134[[#This Row],[ID]],Tabell1[[ID]:[Webcert_rubrik]],3)</f>
        <v xml:space="preserve">FaR, Fysisk aktivitet på recept, via FaR-förskrivare,(all legitimerad HoS-personal), FaR-ledare </v>
      </c>
      <c r="G11" s="119" t="str">
        <f>VLOOKUP(Tabell410134[[#This Row],[ID]],Tabell1[[ID]:[Webcert_beskrivning]],4)</f>
        <v>Fysisk aktivitet är en viktig komponent för att minska risken för försämring.</v>
      </c>
    </row>
    <row r="12" spans="1:7" ht="26" x14ac:dyDescent="0.35">
      <c r="A12" s="53" t="s">
        <v>13</v>
      </c>
      <c r="B12" s="50">
        <v>13</v>
      </c>
      <c r="C12" s="50" t="str">
        <f>IF(Tabell410134[[#This Row],[ID]]="","",INDEX(Tabell1[Kategori (REK/OBS
FRL/REH)],MATCH(Tabell410134[[#This Row],[ID]],Tabell1[ID],0)))</f>
        <v>OBS</v>
      </c>
      <c r="D12" s="52">
        <v>1</v>
      </c>
      <c r="E12" s="119" t="str">
        <f>VLOOKUP(Tabell410134[[#This Row],[ICD10]],TabellDiagnoser[[ICD10]:[Diagnostext]],2)</f>
        <v>Depressiv episod</v>
      </c>
      <c r="F12" s="119" t="str">
        <f>VLOOKUP(Tabell410134[[#This Row],[ID]],Tabell1[[ID]:[Webcert_rubrik]],3)</f>
        <v>Grundlig utredning av patientens hälsa är viktigt för att bedöma svårighetsgrad av besvären, ställa diagnos och för att ge rätt behandling.</v>
      </c>
      <c r="G12" s="119"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13" spans="1:7" ht="26" x14ac:dyDescent="0.35">
      <c r="A13" s="53" t="s">
        <v>13</v>
      </c>
      <c r="B13" s="50">
        <v>14</v>
      </c>
      <c r="C13" s="50" t="str">
        <f>IF(Tabell410134[[#This Row],[ID]]="","",INDEX(Tabell1[Kategori (REK/OBS
FRL/REH)],MATCH(Tabell410134[[#This Row],[ID]],Tabell1[ID],0)))</f>
        <v>OBS</v>
      </c>
      <c r="D13" s="48">
        <v>2</v>
      </c>
      <c r="E13" s="119" t="str">
        <f>VLOOKUP(Tabell410134[[#This Row],[ICD10]],TabellDiagnoser[[ICD10]:[Diagnostext]],2)</f>
        <v>Depressiv episod</v>
      </c>
      <c r="F13" s="119" t="str">
        <f>VLOOKUP(Tabell410134[[#This Row],[ID]],Tabell1[[ID]:[Webcert_rubrik]],3)</f>
        <v>Vid svår depression remittera patienten för snar psykiatrisk bedömning</v>
      </c>
      <c r="G13" s="119" t="str">
        <f>VLOOKUP(Tabell410134[[#This Row],[ID]],Tabell1[[ID]:[Webcert_beskrivning]],4)</f>
        <v>Vid svår depression bör patienten remitteras för snar psykiatrisk bedömning då behandling av denna grupp ofta innebär behov av specialpsykiatrisk insats.</v>
      </c>
    </row>
    <row r="14" spans="1:7" ht="26" x14ac:dyDescent="0.35">
      <c r="A14" s="53" t="s">
        <v>13</v>
      </c>
      <c r="B14" s="50">
        <v>15</v>
      </c>
      <c r="C14" s="50" t="str">
        <f>IF(Tabell410134[[#This Row],[ID]]="","",INDEX(Tabell1[Kategori (REK/OBS
FRL/REH)],MATCH(Tabell410134[[#This Row],[ID]],Tabell1[ID],0)))</f>
        <v>OBS</v>
      </c>
      <c r="D14" s="48">
        <v>3</v>
      </c>
      <c r="E14" s="119" t="str">
        <f>VLOOKUP(Tabell410134[[#This Row],[ICD10]],TabellDiagnoser[[ICD10]:[Diagnostext]],2)</f>
        <v>Depressiv episod</v>
      </c>
      <c r="F14" s="119" t="str">
        <f>VLOOKUP(Tabell410134[[#This Row],[ID]],Tabell1[[ID]:[Webcert_rubrik]],3)</f>
        <v xml:space="preserve">Heltidssjukskrivning ökar risken för långtidssjukskrivning </v>
      </c>
      <c r="G14" s="119" t="str">
        <f>VLOOKUP(Tabell410134[[#This Row],[ID]],Tabell1[[ID]:[Webcert_beskrivning]],4)</f>
        <v>Försök att undvika sjukskrivning vid lindrig förstagångsdepression. Om sjukskrivning inte kan undvikas, välj om möjligt deltidssjukskrivning. Deltidssjukskrivning gör att medarbetaren bibehåller kontakt med kollegor och chef, behåller sin yrkesidentitet och motverkar känsla av utanförskap.</v>
      </c>
    </row>
    <row r="15" spans="1:7" ht="26" x14ac:dyDescent="0.35">
      <c r="A15" s="53" t="s">
        <v>13</v>
      </c>
      <c r="B15" s="50">
        <v>16</v>
      </c>
      <c r="C15" s="50" t="str">
        <f>IF(Tabell410134[[#This Row],[ID]]="","",INDEX(Tabell1[Kategori (REK/OBS
FRL/REH)],MATCH(Tabell410134[[#This Row],[ID]],Tabell1[ID],0)))</f>
        <v>OBS</v>
      </c>
      <c r="D15" s="48">
        <v>4</v>
      </c>
      <c r="E15" s="119" t="str">
        <f>VLOOKUP(Tabell410134[[#This Row],[ICD10]],TabellDiagnoser[[ICD10]:[Diagnostext]],2)</f>
        <v>Depressiv episod</v>
      </c>
      <c r="F15" s="119" t="str">
        <f>VLOOKUP(Tabell410134[[#This Row],[ID]],Tabell1[[ID]:[Webcert_rubrik]],3)</f>
        <v xml:space="preserve">Besök på arbetsplatsen är viktigt och underlättar vid återgång i arbete </v>
      </c>
      <c r="G15" s="119" t="str">
        <f>VLOOKUP(Tabell410134[[#This Row],[ID]],Tabell1[[ID]:[Webcert_beskrivning]],4)</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row>
    <row r="16" spans="1:7" ht="26" x14ac:dyDescent="0.35">
      <c r="A16" s="54" t="s">
        <v>13</v>
      </c>
      <c r="B16" s="50">
        <v>9</v>
      </c>
      <c r="C16" s="50" t="s">
        <v>50</v>
      </c>
      <c r="D16" s="48">
        <v>1</v>
      </c>
      <c r="E16" s="119" t="str">
        <f>VLOOKUP(Tabell410134[[#This Row],[ICD10]],TabellDiagnoser[[ICD10]:[Diagnostext]],2)</f>
        <v>Depressiv episod</v>
      </c>
      <c r="F16" s="119" t="str">
        <f>VLOOKUP(Tabell410134[[#This Row],[ID]],Tabell1[[ID]:[Webcert_rubrik]],3)</f>
        <v xml:space="preserve">Rehabkoordinering och plan för återgång i arbete, via rehabiliteringskoordinator eller vårdsamordnare </v>
      </c>
      <c r="G16" s="119" t="str">
        <f>VLOOKUP(Tabell410134[[#This Row],[ID]],Tabell1[[ID]:[Webcert_beskrivning]],4)</f>
        <v xml:space="preserve">Rehabkoordinator bör kontaktas i ett tidigt skede vid risk för långvarig sjukskrivning. </v>
      </c>
    </row>
    <row r="17" spans="1:7" ht="26" x14ac:dyDescent="0.35">
      <c r="A17" s="54" t="s">
        <v>13</v>
      </c>
      <c r="B17" s="50">
        <v>10</v>
      </c>
      <c r="C17" s="50" t="s">
        <v>50</v>
      </c>
      <c r="D17" s="48">
        <v>2</v>
      </c>
      <c r="E17" s="119" t="str">
        <f>VLOOKUP(Tabell410134[[#This Row],[ICD10]],TabellDiagnoser[[ICD10]:[Diagnostext]],2)</f>
        <v>Depressiv episod</v>
      </c>
      <c r="F17" s="119" t="str">
        <f>VLOOKUP(Tabell410134[[#This Row],[ID]],Tabell1[[ID]:[Webcert_rubrik]],3)</f>
        <v>Arbetsanpassning, via arbetsgivare och ev. företagshälsovård</v>
      </c>
      <c r="G17"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8" spans="1:7" ht="26" x14ac:dyDescent="0.35">
      <c r="A18" s="54" t="s">
        <v>13</v>
      </c>
      <c r="B18" s="50">
        <v>20</v>
      </c>
      <c r="C18" s="50" t="s">
        <v>50</v>
      </c>
      <c r="D18" s="48">
        <v>3</v>
      </c>
      <c r="E18" s="119" t="str">
        <f>VLOOKUP(Tabell410134[[#This Row],[ICD10]],TabellDiagnoser[[ICD10]:[Diagnostext]],2)</f>
        <v>Depressiv episod</v>
      </c>
      <c r="F18" s="119" t="str">
        <f>VLOOKUP(Tabell410134[[#This Row],[ID]],Tabell1[[ID]:[Webcert_rubrik]],3)</f>
        <v>Kognitiv beteendeterapi, via primärvård, företagshälsovård, internetförmedlad KBT eller specialistmottagning</v>
      </c>
      <c r="G18" s="119"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19" spans="1:7" ht="26" x14ac:dyDescent="0.35">
      <c r="A19" s="54" t="s">
        <v>13</v>
      </c>
      <c r="B19" s="50">
        <v>12</v>
      </c>
      <c r="C19" s="50" t="s">
        <v>50</v>
      </c>
      <c r="D19" s="48">
        <v>4</v>
      </c>
      <c r="E19" s="119" t="str">
        <f>VLOOKUP(Tabell410134[[#This Row],[ICD10]],TabellDiagnoser[[ICD10]:[Diagnostext]],2)</f>
        <v>Depressiv episod</v>
      </c>
      <c r="F19" s="119" t="str">
        <f>VLOOKUP(Tabell410134[[#This Row],[ID]],Tabell1[[ID]:[Webcert_rubrik]],3)</f>
        <v xml:space="preserve">FaR, Fysisk aktivitet på recept, via FaR-förskrivare,(all legitimerad HoS-personal), FaR-ledare </v>
      </c>
      <c r="G19" s="119" t="str">
        <f>VLOOKUP(Tabell410134[[#This Row],[ID]],Tabell1[[ID]:[Webcert_beskrivning]],4)</f>
        <v>Fysisk aktivitet är en viktig komponent för att minska risken för försämring.</v>
      </c>
    </row>
    <row r="20" spans="1:7" ht="26" x14ac:dyDescent="0.35">
      <c r="A20" s="54" t="s">
        <v>13</v>
      </c>
      <c r="B20" s="50">
        <v>21</v>
      </c>
      <c r="C20" s="50" t="s">
        <v>50</v>
      </c>
      <c r="D20" s="48">
        <v>5</v>
      </c>
      <c r="E20" s="119" t="str">
        <f>VLOOKUP(Tabell410134[[#This Row],[ICD10]],TabellDiagnoser[[ICD10]:[Diagnostext]],2)</f>
        <v>Depressiv episod</v>
      </c>
      <c r="F20" s="119" t="str">
        <f>VLOOKUP(Tabell410134[[#This Row],[ID]],Tabell1[[ID]:[Webcert_rubrik]],3)</f>
        <v>Specialistbedömning , via specialistpsykiatri</v>
      </c>
      <c r="G20" s="119" t="str">
        <f>VLOOKUP(Tabell410134[[#This Row],[ID]],Tabell1[[ID]:[Webcert_beskrivning]],4)</f>
        <v xml:space="preserve">För patienter där insatta åtgärder i primärvården inte givit önskad effekt bör patienten remitteras till specialistvård för bedömning och vidare behandling. </v>
      </c>
    </row>
    <row r="21" spans="1:7" ht="26" x14ac:dyDescent="0.35">
      <c r="A21" s="45" t="s">
        <v>14</v>
      </c>
      <c r="B21" s="50">
        <v>22</v>
      </c>
      <c r="C21" s="50" t="str">
        <f>IF(Tabell410134[[#This Row],[ID]]="","",INDEX(Tabell1[Kategori (REK/OBS
FRL/REH)],MATCH(Tabell410134[[#This Row],[ID]],Tabell1[ID],0)))</f>
        <v>OBS</v>
      </c>
      <c r="D21" s="48">
        <v>1</v>
      </c>
      <c r="E21" s="119" t="str">
        <f>VLOOKUP(Tabell410134[[#This Row],[ICD10]],TabellDiagnoser[[ICD10]:[Diagnostext]],2)</f>
        <v>Recidiverande depression</v>
      </c>
      <c r="F21" s="119" t="str">
        <f>VLOOKUP(Tabell410134[[#This Row],[ID]],Tabell1[[ID]:[Webcert_rubrik]],3)</f>
        <v>Överväga bakomliggande sjukdomar och personlighetsstörning</v>
      </c>
      <c r="G21" s="119" t="str">
        <f>VLOOKUP(Tabell410134[[#This Row],[ID]],Tabell1[[ID]:[Webcert_beskrivning]],4)</f>
        <v xml:space="preserve">Tänk på att utreda samsjuklighet med annan psykisk sjukdom. Exempelvis emotionellt instabil personlighetsstörning (EIPS) och neuropsykiatriska sjukdomar kan ibland förväxlas med eller leda till långvariga recidiverande depressioner. </v>
      </c>
    </row>
    <row r="22" spans="1:7" ht="26" x14ac:dyDescent="0.35">
      <c r="A22" s="45" t="s">
        <v>14</v>
      </c>
      <c r="B22" s="50">
        <v>14</v>
      </c>
      <c r="C22" s="50" t="str">
        <f>IF(Tabell410134[[#This Row],[ID]]="","",INDEX(Tabell1[Kategori (REK/OBS
FRL/REH)],MATCH(Tabell410134[[#This Row],[ID]],Tabell1[ID],0)))</f>
        <v>OBS</v>
      </c>
      <c r="D22" s="48">
        <v>2</v>
      </c>
      <c r="E22" s="119" t="str">
        <f>VLOOKUP(Tabell410134[[#This Row],[ICD10]],TabellDiagnoser[[ICD10]:[Diagnostext]],2)</f>
        <v>Recidiverande depression</v>
      </c>
      <c r="F22" s="119" t="str">
        <f>VLOOKUP(Tabell410134[[#This Row],[ID]],Tabell1[[ID]:[Webcert_rubrik]],3)</f>
        <v>Vid svår depression remittera patienten för snar psykiatrisk bedömning</v>
      </c>
      <c r="G22" s="119" t="str">
        <f>VLOOKUP(Tabell410134[[#This Row],[ID]],Tabell1[[ID]:[Webcert_beskrivning]],4)</f>
        <v>Vid svår depression bör patienten remitteras för snar psykiatrisk bedömning då behandling av denna grupp ofta innebär behov av specialpsykiatrisk insats.</v>
      </c>
    </row>
    <row r="23" spans="1:7" ht="26" x14ac:dyDescent="0.35">
      <c r="A23" s="45" t="s">
        <v>14</v>
      </c>
      <c r="B23" s="50">
        <v>17</v>
      </c>
      <c r="C23" s="50" t="str">
        <f>IF(Tabell410134[[#This Row],[ID]]="","",INDEX(Tabell1[Kategori (REK/OBS
FRL/REH)],MATCH(Tabell410134[[#This Row],[ID]],Tabell1[ID],0)))</f>
        <v>OBS</v>
      </c>
      <c r="D23" s="48">
        <v>3</v>
      </c>
      <c r="E23" s="119" t="str">
        <f>VLOOKUP(Tabell410134[[#This Row],[ICD10]],TabellDiagnoser[[ICD10]:[Diagnostext]],2)</f>
        <v>Recidiverande depression</v>
      </c>
      <c r="F23" s="119" t="str">
        <f>VLOOKUP(Tabell410134[[#This Row],[ID]],Tabell1[[ID]:[Webcert_rubrik]],3)</f>
        <v xml:space="preserve">Diskutera hur patienten kan minska risken för återinsjuknande </v>
      </c>
      <c r="G23" s="121" t="str">
        <f>VLOOKUP(Tabell410134[[#This Row],[ID]],Tabell1[[ID]:[Webcert_beskrivning]],4)</f>
        <v>Cirka 75–80 procent av patienter med en tidigare depressiv episod drabbas av återinsjuknanden. Stress, skadligt substansbruk (alkohol, tabletter, droger) och sömnbrist ökar risken för återinsjuknande och även för självmord. Diskussion bör föras kring hur patienten kan förbättra sin situation.</v>
      </c>
    </row>
    <row r="24" spans="1:7" ht="26" x14ac:dyDescent="0.35">
      <c r="A24" s="45" t="s">
        <v>14</v>
      </c>
      <c r="B24" s="50">
        <v>16</v>
      </c>
      <c r="C24" s="50" t="str">
        <f>IF(Tabell410134[[#This Row],[ID]]="","",INDEX(Tabell1[Kategori (REK/OBS
FRL/REH)],MATCH(Tabell410134[[#This Row],[ID]],Tabell1[ID],0)))</f>
        <v>OBS</v>
      </c>
      <c r="D24" s="48">
        <v>4</v>
      </c>
      <c r="E24" s="119" t="str">
        <f>VLOOKUP(Tabell410134[[#This Row],[ICD10]],TabellDiagnoser[[ICD10]:[Diagnostext]],2)</f>
        <v>Recidiverande depression</v>
      </c>
      <c r="F24" s="119" t="str">
        <f>VLOOKUP(Tabell410134[[#This Row],[ID]],Tabell1[[ID]:[Webcert_rubrik]],3)</f>
        <v xml:space="preserve">Besök på arbetsplatsen är viktigt och underlättar vid återgång i arbete </v>
      </c>
      <c r="G24" s="119" t="str">
        <f>VLOOKUP(Tabell410134[[#This Row],[ID]],Tabell1[[ID]:[Webcert_beskrivning]],4)</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row>
    <row r="25" spans="1:7" ht="26" x14ac:dyDescent="0.35">
      <c r="A25" s="45" t="s">
        <v>14</v>
      </c>
      <c r="B25" s="50">
        <v>9</v>
      </c>
      <c r="C25" s="50" t="s">
        <v>50</v>
      </c>
      <c r="D25" s="48">
        <v>1</v>
      </c>
      <c r="E25" s="119" t="str">
        <f>VLOOKUP(Tabell410134[[#This Row],[ICD10]],TabellDiagnoser[[ICD10]:[Diagnostext]],2)</f>
        <v>Recidiverande depression</v>
      </c>
      <c r="F25" s="119" t="str">
        <f>VLOOKUP(Tabell410134[[#This Row],[ID]],Tabell1[[ID]:[Webcert_rubrik]],3)</f>
        <v xml:space="preserve">Rehabkoordinering och plan för återgång i arbete, via rehabiliteringskoordinator eller vårdsamordnare </v>
      </c>
      <c r="G25" s="119" t="str">
        <f>VLOOKUP(Tabell410134[[#This Row],[ID]],Tabell1[[ID]:[Webcert_beskrivning]],4)</f>
        <v xml:space="preserve">Rehabkoordinator bör kontaktas i ett tidigt skede vid risk för långvarig sjukskrivning. </v>
      </c>
    </row>
    <row r="26" spans="1:7" ht="26" x14ac:dyDescent="0.35">
      <c r="A26" s="45" t="s">
        <v>14</v>
      </c>
      <c r="B26" s="50">
        <v>10</v>
      </c>
      <c r="C26" s="50" t="str">
        <f>IF(Tabell410134[[#This Row],[ID]]="","",INDEX(Tabell1[Kategori (REK/OBS
FRL/REH)],MATCH(Tabell410134[[#This Row],[ID]],Tabell1[ID],0)))</f>
        <v>REK</v>
      </c>
      <c r="D26" s="48">
        <v>2</v>
      </c>
      <c r="E26" s="119" t="str">
        <f>VLOOKUP(Tabell410134[[#This Row],[ICD10]],TabellDiagnoser[[ICD10]:[Diagnostext]],2)</f>
        <v>Recidiverande depression</v>
      </c>
      <c r="F26" s="119" t="str">
        <f>VLOOKUP(Tabell410134[[#This Row],[ID]],Tabell1[[ID]:[Webcert_rubrik]],3)</f>
        <v>Arbetsanpassning, via arbetsgivare och ev. företagshälsovård</v>
      </c>
      <c r="G26"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7" spans="1:7" ht="26" x14ac:dyDescent="0.35">
      <c r="A27" s="45" t="s">
        <v>14</v>
      </c>
      <c r="B27" s="50">
        <v>20</v>
      </c>
      <c r="C27" s="50" t="str">
        <f>IF(Tabell410134[[#This Row],[ID]]="","",INDEX(Tabell1[Kategori (REK/OBS
FRL/REH)],MATCH(Tabell410134[[#This Row],[ID]],Tabell1[ID],0)))</f>
        <v>REK</v>
      </c>
      <c r="D27" s="48">
        <v>3</v>
      </c>
      <c r="E27" s="119" t="str">
        <f>VLOOKUP(Tabell410134[[#This Row],[ICD10]],TabellDiagnoser[[ICD10]:[Diagnostext]],2)</f>
        <v>Recidiverande depression</v>
      </c>
      <c r="F27" s="119" t="str">
        <f>VLOOKUP(Tabell410134[[#This Row],[ID]],Tabell1[[ID]:[Webcert_rubrik]],3)</f>
        <v>Kognitiv beteendeterapi, via primärvård, företagshälsovård, internetförmedlad KBT eller specialistmottagning</v>
      </c>
      <c r="G27" s="119"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28" spans="1:7" ht="26" x14ac:dyDescent="0.35">
      <c r="A28" s="45" t="s">
        <v>14</v>
      </c>
      <c r="B28" s="50">
        <v>24</v>
      </c>
      <c r="C28" s="50" t="str">
        <f>IF(Tabell410134[[#This Row],[ID]]="","",INDEX(Tabell1[Kategori (REK/OBS
FRL/REH)],MATCH(Tabell410134[[#This Row],[ID]],Tabell1[ID],0)))</f>
        <v>REK</v>
      </c>
      <c r="D28" s="48">
        <v>4</v>
      </c>
      <c r="E28" s="119" t="str">
        <f>VLOOKUP(Tabell410134[[#This Row],[ICD10]],TabellDiagnoser[[ICD10]:[Diagnostext]],2)</f>
        <v>Recidiverande depression</v>
      </c>
      <c r="F28" s="119" t="str">
        <f>VLOOKUP(Tabell410134[[#This Row],[ID]],Tabell1[[ID]:[Webcert_rubrik]],3)</f>
        <v xml:space="preserve">Psykoterapi, via primärvård, företagshälsovård eller specialistmottagning </v>
      </c>
      <c r="G28" s="119" t="str">
        <f>VLOOKUP(Tabell410134[[#This Row],[ID]],Tabell1[[ID]:[Webcert_beskrivning]],4)</f>
        <v>Även interpersonell psykoterapi(IPT) har visat sig vara verksamt liksom psykodynamisk korttidsterapi(ISTDP).</v>
      </c>
    </row>
    <row r="29" spans="1:7" ht="26" x14ac:dyDescent="0.35">
      <c r="A29" s="45" t="s">
        <v>14</v>
      </c>
      <c r="B29" s="50">
        <v>12</v>
      </c>
      <c r="C29" s="50" t="str">
        <f>IF(Tabell410134[[#This Row],[ID]]="","",INDEX(Tabell1[Kategori (REK/OBS
FRL/REH)],MATCH(Tabell410134[[#This Row],[ID]],Tabell1[ID],0)))</f>
        <v>REK</v>
      </c>
      <c r="D29" s="48">
        <v>5</v>
      </c>
      <c r="E29" s="119" t="str">
        <f>VLOOKUP(Tabell410134[[#This Row],[ICD10]],TabellDiagnoser[[ICD10]:[Diagnostext]],2)</f>
        <v>Recidiverande depression</v>
      </c>
      <c r="F29" s="119" t="str">
        <f>VLOOKUP(Tabell410134[[#This Row],[ID]],Tabell1[[ID]:[Webcert_rubrik]],3)</f>
        <v xml:space="preserve">FaR, Fysisk aktivitet på recept, via FaR-förskrivare,(all legitimerad HoS-personal), FaR-ledare </v>
      </c>
      <c r="G29" s="119" t="str">
        <f>VLOOKUP(Tabell410134[[#This Row],[ID]],Tabell1[[ID]:[Webcert_beskrivning]],4)</f>
        <v>Fysisk aktivitet är en viktig komponent för att minska risken för försämring.</v>
      </c>
    </row>
    <row r="30" spans="1:7" ht="26" x14ac:dyDescent="0.35">
      <c r="A30" s="45" t="s">
        <v>14</v>
      </c>
      <c r="B30" s="50">
        <v>21</v>
      </c>
      <c r="C30" s="50" t="str">
        <f>IF(Tabell410134[[#This Row],[ID]]="","",INDEX(Tabell1[Kategori (REK/OBS
FRL/REH)],MATCH(Tabell410134[[#This Row],[ID]],Tabell1[ID],0)))</f>
        <v>REK</v>
      </c>
      <c r="D30" s="48">
        <v>6</v>
      </c>
      <c r="E30" s="119" t="str">
        <f>VLOOKUP(Tabell410134[[#This Row],[ICD10]],TabellDiagnoser[[ICD10]:[Diagnostext]],2)</f>
        <v>Recidiverande depression</v>
      </c>
      <c r="F30" s="119" t="str">
        <f>VLOOKUP(Tabell410134[[#This Row],[ID]],Tabell1[[ID]:[Webcert_rubrik]],3)</f>
        <v>Specialistbedömning , via specialistpsykiatri</v>
      </c>
      <c r="G30" s="119" t="str">
        <f>VLOOKUP(Tabell410134[[#This Row],[ID]],Tabell1[[ID]:[Webcert_beskrivning]],4)</f>
        <v xml:space="preserve">För patienter där insatta åtgärder i primärvården inte givit önskad effekt bör patienten remitteras till specialistvård för bedömning och vidare behandling. </v>
      </c>
    </row>
    <row r="31" spans="1:7" ht="26" x14ac:dyDescent="0.35">
      <c r="A31" s="53" t="s">
        <v>11</v>
      </c>
      <c r="B31" s="50">
        <v>104</v>
      </c>
      <c r="C31" s="50" t="str">
        <f>IF(Tabell410134[[#This Row],[ID]]="","",INDEX(Tabell1[Kategori (REK/OBS
FRL/REH)],MATCH(Tabell410134[[#This Row],[ID]],Tabell1[ID],0)))</f>
        <v>OBS</v>
      </c>
      <c r="D31" s="48">
        <v>1</v>
      </c>
      <c r="E31" s="152" t="str">
        <f>VLOOKUP(Tabell410134[[#This Row],[ICD10]],TabellDiagnoser[[ICD10]:[Diagnostext]],2)</f>
        <v>Andra ångestsyndrom</v>
      </c>
      <c r="F31" s="152" t="str">
        <f>VLOOKUP(Tabell410134[[#This Row],[ID]],Tabell1[[ID]:[Webcert_rubrik]],3)</f>
        <v>Erbjuda en strukturerad första bedömning och utreda samsjuklighet med andra psykiska och kroppsliga sjukdomar</v>
      </c>
      <c r="G31" s="152" t="str">
        <f>VLOOKUP(Tabell410134[[#This Row],[ID]],Tabell1[[ID]:[Webcert_beskrivning]],4)</f>
        <v xml:space="preserve">Det är viktigt att skilja på ångest som symtom och specifika, definierade ångestsyndrom. Det är vanligt med samsjuklighet med andra psykiska eller somatiska sjukdomar. De allra flesta patienter kan diagnostiseras med specifika diagnoser. </v>
      </c>
    </row>
    <row r="32" spans="1:7" ht="26" x14ac:dyDescent="0.35">
      <c r="A32" s="53" t="s">
        <v>11</v>
      </c>
      <c r="B32" s="50">
        <v>105</v>
      </c>
      <c r="C32" s="50" t="str">
        <f>IF(Tabell410134[[#This Row],[ID]]="","",INDEX(Tabell1[Kategori (REK/OBS
FRL/REH)],MATCH(Tabell410134[[#This Row],[ID]],Tabell1[ID],0)))</f>
        <v>OBS</v>
      </c>
      <c r="D32" s="48">
        <v>2</v>
      </c>
      <c r="E32" s="152" t="str">
        <f>VLOOKUP(Tabell410134[[#This Row],[ICD10]],TabellDiagnoser[[ICD10]:[Diagnostext]],2)</f>
        <v>Andra ångestsyndrom</v>
      </c>
      <c r="F32" s="152" t="str">
        <f>VLOOKUP(Tabell410134[[#This Row],[ID]],Tabell1[[ID]:[Webcert_rubrik]],3)</f>
        <v xml:space="preserve">Försöka undvika sjukskrivning, om det inte är möjligt – välj deltidssjukskrivning </v>
      </c>
      <c r="G32" s="152" t="str">
        <f>VLOOKUP(Tabell410134[[#This Row],[ID]],Tabell1[[ID]:[Webcert_beskrivning]],4)</f>
        <v xml:space="preserve">Vid GAD, paniksyndrom och social fobi bör sjukskrivning undvikas helt för att inte befästa och förstärka undvikandebeteendet. </v>
      </c>
    </row>
    <row r="33" spans="1:7" ht="26" x14ac:dyDescent="0.35">
      <c r="A33" s="53" t="s">
        <v>11</v>
      </c>
      <c r="B33" s="50">
        <v>106</v>
      </c>
      <c r="C33" s="50" t="str">
        <f>IF(Tabell410134[[#This Row],[ID]]="","",INDEX(Tabell1[Kategori (REK/OBS
FRL/REH)],MATCH(Tabell410134[[#This Row],[ID]],Tabell1[ID],0)))</f>
        <v>OBS</v>
      </c>
      <c r="D33" s="48">
        <v>3</v>
      </c>
      <c r="E33" s="152" t="str">
        <f>VLOOKUP(Tabell410134[[#This Row],[ICD10]],TabellDiagnoser[[ICD10]:[Diagnostext]],2)</f>
        <v>Andra ångestsyndrom</v>
      </c>
      <c r="F33" s="152" t="str">
        <f>VLOOKUP(Tabell410134[[#This Row],[ID]],Tabell1[[ID]:[Webcert_rubrik]],3)</f>
        <v xml:space="preserve">Information om tillståndet utgör grunden i all behandling </v>
      </c>
      <c r="G33" s="152" t="str">
        <f>VLOOKUP(Tabell410134[[#This Row],[ID]],Tabell1[[ID]:[Webcert_beskrivning]],4)</f>
        <v xml:space="preserve">Grundlig information om tillståndet och dess behandling kan i sig vara ångestdämpande. Muntlig information bör alltid kompletteras med skriftlig information med hänvisning till relevanta webbplatser, t ex 1177.se </v>
      </c>
    </row>
    <row r="34" spans="1:7" ht="26" x14ac:dyDescent="0.35">
      <c r="A34" s="53" t="s">
        <v>11</v>
      </c>
      <c r="B34" s="50">
        <v>107</v>
      </c>
      <c r="C34" s="50" t="str">
        <f>IF(Tabell410134[[#This Row],[ID]]="","",INDEX(Tabell1[Kategori (REK/OBS
FRL/REH)],MATCH(Tabell410134[[#This Row],[ID]],Tabell1[ID],0)))</f>
        <v>OBS</v>
      </c>
      <c r="D34" s="48">
        <v>4</v>
      </c>
      <c r="E34" s="152" t="str">
        <f>VLOOKUP(Tabell410134[[#This Row],[ICD10]],TabellDiagnoser[[ICD10]:[Diagnostext]],2)</f>
        <v>Andra ångestsyndrom</v>
      </c>
      <c r="F34" s="152" t="str">
        <f>VLOOKUP(Tabell410134[[#This Row],[ID]],Tabell1[[ID]:[Webcert_rubrik]],3)</f>
        <v>Undvika bensodiazepiner, pga. risk för beroende och kognitiva nedsättningar</v>
      </c>
      <c r="G34" s="152" t="str">
        <f>VLOOKUP(Tabell410134[[#This Row],[ID]],Tabell1[[ID]:[Webcert_beskrivning]],4)</f>
        <v xml:space="preserve">För långvariga ångestsyndrom som generaliserat ångestsyndrom (GAD), paniksyndrom och social fobi finns annan effektiv behandling såsom psykologisk behandling eller behandling med antidepressiva läkemedel. </v>
      </c>
    </row>
    <row r="35" spans="1:7" ht="26" x14ac:dyDescent="0.35">
      <c r="A35" s="53" t="s">
        <v>11</v>
      </c>
      <c r="B35" s="50">
        <v>10</v>
      </c>
      <c r="C35" s="50" t="str">
        <f>IF(Tabell410134[[#This Row],[ID]]="","",INDEX(Tabell1[Kategori (REK/OBS
FRL/REH)],MATCH(Tabell410134[[#This Row],[ID]],Tabell1[ID],0)))</f>
        <v>REK</v>
      </c>
      <c r="D35" s="48">
        <v>1</v>
      </c>
      <c r="E35" s="152" t="str">
        <f>VLOOKUP(Tabell410134[[#This Row],[ICD10]],TabellDiagnoser[[ICD10]:[Diagnostext]],2)</f>
        <v>Andra ångestsyndrom</v>
      </c>
      <c r="F35" s="152" t="str">
        <f>VLOOKUP(Tabell410134[[#This Row],[ID]],Tabell1[[ID]:[Webcert_rubrik]],3)</f>
        <v>Arbetsanpassning, via arbetsgivare och ev. företagshälsovård</v>
      </c>
      <c r="G35"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6" spans="1:7" ht="26" x14ac:dyDescent="0.35">
      <c r="A36" s="53" t="s">
        <v>11</v>
      </c>
      <c r="B36" s="50">
        <v>20</v>
      </c>
      <c r="C36" s="50" t="str">
        <f>IF(Tabell410134[[#This Row],[ID]]="","",INDEX(Tabell1[Kategori (REK/OBS
FRL/REH)],MATCH(Tabell410134[[#This Row],[ID]],Tabell1[ID],0)))</f>
        <v>REK</v>
      </c>
      <c r="D36" s="48">
        <v>2</v>
      </c>
      <c r="E36" s="152" t="str">
        <f>VLOOKUP(Tabell410134[[#This Row],[ICD10]],TabellDiagnoser[[ICD10]:[Diagnostext]],2)</f>
        <v>Andra ångestsyndrom</v>
      </c>
      <c r="F36" s="152" t="str">
        <f>VLOOKUP(Tabell410134[[#This Row],[ID]],Tabell1[[ID]:[Webcert_rubrik]],3)</f>
        <v>Kognitiv beteendeterapi, via primärvård, företagshälsovård, internetförmedlad KBT eller specialistmottagning</v>
      </c>
      <c r="G36" s="152"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37" spans="1:7" ht="26" x14ac:dyDescent="0.35">
      <c r="A37" s="53" t="s">
        <v>11</v>
      </c>
      <c r="B37" s="50">
        <v>38</v>
      </c>
      <c r="C37" s="50" t="str">
        <f>IF(Tabell410134[[#This Row],[ID]]="","",INDEX(Tabell1[Kategori (REK/OBS
FRL/REH)],MATCH(Tabell410134[[#This Row],[ID]],Tabell1[ID],0)))</f>
        <v>REK</v>
      </c>
      <c r="D37" s="48">
        <v>3</v>
      </c>
      <c r="E37" s="152" t="str">
        <f>VLOOKUP(Tabell410134[[#This Row],[ICD10]],TabellDiagnoser[[ICD10]:[Diagnostext]],2)</f>
        <v>Andra ångestsyndrom</v>
      </c>
      <c r="F37" s="152" t="str">
        <f>VLOOKUP(Tabell410134[[#This Row],[ID]],Tabell1[[ID]:[Webcert_rubrik]],3)</f>
        <v xml:space="preserve">FaR, Fysisk aktivitet på recept, via FaR-förskrivare,(all legitimerad HoS-personal) </v>
      </c>
      <c r="G37" s="152" t="str">
        <f>VLOOKUP(Tabell410134[[#This Row],[ID]],Tabell1[[ID]:[Webcert_beskrivning]],4)</f>
        <v>FaR kan ordineras till patienter i både öppen-och slutenvård, som bedöms klara av att utföra aktiviteten utanför sjukvårdens regi.</v>
      </c>
    </row>
    <row r="38" spans="1:7" ht="26" x14ac:dyDescent="0.35">
      <c r="A38" s="53" t="s">
        <v>5</v>
      </c>
      <c r="B38" s="50">
        <v>13</v>
      </c>
      <c r="C38" s="50" t="str">
        <f>IF(Tabell410134[[#This Row],[ID]]="","",INDEX(Tabell1[Kategori (REK/OBS
FRL/REH)],MATCH(Tabell410134[[#This Row],[ID]],Tabell1[ID],0)))</f>
        <v>OBS</v>
      </c>
      <c r="D38" s="48">
        <v>1</v>
      </c>
      <c r="E38" s="152" t="str">
        <f>VLOOKUP(Tabell410134[[#This Row],[ICD10]],TabellDiagnoser[[ICD10]:[Diagnostext]],2)</f>
        <v>Anpassningsstörningar och reaktion på svår stress</v>
      </c>
      <c r="F38" s="152" t="str">
        <f>VLOOKUP(Tabell410134[[#This Row],[ID]],Tabell1[[ID]:[Webcert_rubrik]],3)</f>
        <v>Grundlig utredning av patientens hälsa är viktigt för att bedöma svårighetsgrad av besvären, ställa diagnos och för att ge rätt behandling.</v>
      </c>
      <c r="G38" s="152"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39" spans="1:7" ht="26" x14ac:dyDescent="0.35">
      <c r="A39" s="53" t="s">
        <v>5</v>
      </c>
      <c r="B39" s="50">
        <v>109</v>
      </c>
      <c r="C39" s="50" t="str">
        <f>IF(Tabell410134[[#This Row],[ID]]="","",INDEX(Tabell1[Kategori (REK/OBS
FRL/REH)],MATCH(Tabell410134[[#This Row],[ID]],Tabell1[ID],0)))</f>
        <v>OBS</v>
      </c>
      <c r="D39" s="48">
        <v>2</v>
      </c>
      <c r="E39" s="152" t="str">
        <f>VLOOKUP(Tabell410134[[#This Row],[ICD10]],TabellDiagnoser[[ICD10]:[Diagnostext]],2)</f>
        <v>Anpassningsstörningar och reaktion på svår stress</v>
      </c>
      <c r="F39" s="152" t="str">
        <f>VLOOKUP(Tabell410134[[#This Row],[ID]],Tabell1[[ID]:[Webcert_rubrik]],3)</f>
        <v>Stötta patienten i att identifiera och använda egna hälsofrämjande åtgärder för att hantera stress</v>
      </c>
      <c r="G39" s="152" t="str">
        <f>VLOOKUP(Tabell410134[[#This Row],[ID]],Tabell1[[ID]:[Webcert_beskrivning]],4)</f>
        <v xml:space="preserve">Det är viktigt att diskutera potentiella stressfaktorer och hur patienten själv kan hantera dessa genom egna åtgärder. Regelbundna rutiner avseende sömn, kost och fysisk aktivitet liksom tid för återhämtning, både på arbetet och privat är viktiga faktorer för att klara stressiga perioder. </v>
      </c>
    </row>
    <row r="40" spans="1:7" ht="26" x14ac:dyDescent="0.35">
      <c r="A40" s="53" t="s">
        <v>5</v>
      </c>
      <c r="B40" s="50">
        <v>110</v>
      </c>
      <c r="C40" s="50" t="str">
        <f>IF(Tabell410134[[#This Row],[ID]]="","",INDEX(Tabell1[Kategori (REK/OBS
FRL/REH)],MATCH(Tabell410134[[#This Row],[ID]],Tabell1[ID],0)))</f>
        <v>OBS</v>
      </c>
      <c r="D40" s="48">
        <v>3</v>
      </c>
      <c r="E40" s="152" t="str">
        <f>VLOOKUP(Tabell410134[[#This Row],[ICD10]],TabellDiagnoser[[ICD10]:[Diagnostext]],2)</f>
        <v>Anpassningsstörningar och reaktion på svår stress</v>
      </c>
      <c r="F40" s="152" t="str">
        <f>VLOOKUP(Tabell410134[[#This Row],[ID]],Tabell1[[ID]:[Webcert_rubrik]],3)</f>
        <v xml:space="preserve">Heltidssjukskrivning ökar risken för långtidssjukskrivning </v>
      </c>
      <c r="G40" s="152" t="str">
        <f>VLOOKUP(Tabell410134[[#This Row],[ID]],Tabell1[[ID]:[Webcert_beskrivning]],4)</f>
        <v xml:space="preserve">Försök att undvika sjukskrivning, välj om möjligt deltidssjukskrivning. Informera om att kortvarig stress är normalt, och att prognosen är god. Studier tyder på att bibehållen kontakt med arbetsgivare och arbetskamrater är gynnsamt och kan främja läkningen. </v>
      </c>
    </row>
    <row r="41" spans="1:7" ht="26" x14ac:dyDescent="0.35">
      <c r="A41" s="53" t="s">
        <v>5</v>
      </c>
      <c r="B41" s="50">
        <v>5</v>
      </c>
      <c r="C41" s="50" t="str">
        <f>IF(Tabell410134[[#This Row],[ID]]="","",INDEX(Tabell1[Kategori (REK/OBS
FRL/REH)],MATCH(Tabell410134[[#This Row],[ID]],Tabell1[ID],0)))</f>
        <v>OBS</v>
      </c>
      <c r="D41" s="48">
        <v>4</v>
      </c>
      <c r="E41" s="152" t="str">
        <f>VLOOKUP(Tabell410134[[#This Row],[ICD10]],TabellDiagnoser[[ICD10]:[Diagnostext]],2)</f>
        <v>Anpassningsstörningar och reaktion på svår stress</v>
      </c>
      <c r="F41" s="152" t="str">
        <f>VLOOKUP(Tabell410134[[#This Row],[ID]],Tabell1[[ID]:[Webcert_rubrik]],3)</f>
        <v>Beakta barns behov av information, råd och stöd, enligt barnperspektivet.</v>
      </c>
      <c r="G41" s="152" t="str">
        <f>VLOOKUP(Tabell410134[[#This Row],[ID]],Tabell1[[ID]:[Webcert_beskrivning]],4)</f>
        <v>Forskning visar att förebyggande insatser, såsom information, råd och stöd, kan förhindra ohälsa hos barn till sjuka föräldrar.</v>
      </c>
    </row>
    <row r="42" spans="1:7" ht="26" x14ac:dyDescent="0.35">
      <c r="A42" s="53" t="s">
        <v>5</v>
      </c>
      <c r="B42" s="50">
        <v>10</v>
      </c>
      <c r="C42" s="50" t="str">
        <f>IF(Tabell410134[[#This Row],[ID]]="","",INDEX(Tabell1[Kategori (REK/OBS
FRL/REH)],MATCH(Tabell410134[[#This Row],[ID]],Tabell1[ID],0)))</f>
        <v>REK</v>
      </c>
      <c r="D42" s="48">
        <v>1</v>
      </c>
      <c r="E42" s="152" t="str">
        <f>VLOOKUP(Tabell410134[[#This Row],[ICD10]],TabellDiagnoser[[ICD10]:[Diagnostext]],2)</f>
        <v>Anpassningsstörningar och reaktion på svår stress</v>
      </c>
      <c r="F42" s="152" t="str">
        <f>VLOOKUP(Tabell410134[[#This Row],[ID]],Tabell1[[ID]:[Webcert_rubrik]],3)</f>
        <v>Arbetsanpassning, via arbetsgivare och ev. företagshälsovård</v>
      </c>
      <c r="G42"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43" spans="1:7" ht="26" x14ac:dyDescent="0.35">
      <c r="A43" s="53" t="s">
        <v>5</v>
      </c>
      <c r="B43" s="50">
        <v>9</v>
      </c>
      <c r="C43" s="50" t="str">
        <f>IF(Tabell410134[[#This Row],[ID]]="","",INDEX(Tabell1[Kategori (REK/OBS
FRL/REH)],MATCH(Tabell410134[[#This Row],[ID]],Tabell1[ID],0)))</f>
        <v>REK</v>
      </c>
      <c r="D43" s="48">
        <v>2</v>
      </c>
      <c r="E43" s="152" t="str">
        <f>VLOOKUP(Tabell410134[[#This Row],[ICD10]],TabellDiagnoser[[ICD10]:[Diagnostext]],2)</f>
        <v>Anpassningsstörningar och reaktion på svår stress</v>
      </c>
      <c r="F43" s="152" t="str">
        <f>VLOOKUP(Tabell410134[[#This Row],[ID]],Tabell1[[ID]:[Webcert_rubrik]],3)</f>
        <v xml:space="preserve">Rehabkoordinering och plan för återgång i arbete, via rehabiliteringskoordinator eller vårdsamordnare </v>
      </c>
      <c r="G43" s="152" t="str">
        <f>VLOOKUP(Tabell410134[[#This Row],[ID]],Tabell1[[ID]:[Webcert_beskrivning]],4)</f>
        <v xml:space="preserve">Rehabkoordinator bör kontaktas i ett tidigt skede vid risk för långvarig sjukskrivning. </v>
      </c>
    </row>
    <row r="44" spans="1:7" ht="26" x14ac:dyDescent="0.35">
      <c r="A44" s="53" t="s">
        <v>5</v>
      </c>
      <c r="B44" s="50">
        <v>38</v>
      </c>
      <c r="C44" s="50" t="str">
        <f>IF(Tabell410134[[#This Row],[ID]]="","",INDEX(Tabell1[Kategori (REK/OBS
FRL/REH)],MATCH(Tabell410134[[#This Row],[ID]],Tabell1[ID],0)))</f>
        <v>REK</v>
      </c>
      <c r="D44" s="48">
        <v>3</v>
      </c>
      <c r="E44" s="152" t="str">
        <f>VLOOKUP(Tabell410134[[#This Row],[ICD10]],TabellDiagnoser[[ICD10]:[Diagnostext]],2)</f>
        <v>Anpassningsstörningar och reaktion på svår stress</v>
      </c>
      <c r="F44" s="152" t="str">
        <f>VLOOKUP(Tabell410134[[#This Row],[ID]],Tabell1[[ID]:[Webcert_rubrik]],3)</f>
        <v xml:space="preserve">FaR, Fysisk aktivitet på recept, via FaR-förskrivare,(all legitimerad HoS-personal) </v>
      </c>
      <c r="G44" s="152" t="str">
        <f>VLOOKUP(Tabell410134[[#This Row],[ID]],Tabell1[[ID]:[Webcert_beskrivning]],4)</f>
        <v>FaR kan ordineras till patienter i både öppen-och slutenvård, som bedöms klara av att utföra aktiviteten utanför sjukvårdens regi.</v>
      </c>
    </row>
    <row r="45" spans="1:7" ht="26" x14ac:dyDescent="0.35">
      <c r="A45" s="53" t="s">
        <v>5</v>
      </c>
      <c r="B45" s="50">
        <v>111</v>
      </c>
      <c r="C45" s="50" t="str">
        <f>IF(Tabell410134[[#This Row],[ID]]="","",INDEX(Tabell1[Kategori (REK/OBS
FRL/REH)],MATCH(Tabell410134[[#This Row],[ID]],Tabell1[ID],0)))</f>
        <v>REK</v>
      </c>
      <c r="D45" s="48">
        <v>4</v>
      </c>
      <c r="E45" s="152" t="str">
        <f>VLOOKUP(Tabell410134[[#This Row],[ICD10]],TabellDiagnoser[[ICD10]:[Diagnostext]],2)</f>
        <v>Anpassningsstörningar och reaktion på svår stress</v>
      </c>
      <c r="F45" s="152" t="str">
        <f>VLOOKUP(Tabell410134[[#This Row],[ID]],Tabell1[[ID]:[Webcert_rubrik]],3)</f>
        <v>Samtalsstöd, via primärvård eller företagshälsovård.</v>
      </c>
      <c r="G45" s="152" t="str">
        <f>VLOOKUP(Tabell410134[[#This Row],[ID]],Tabell1[[ID]:[Webcert_beskrivning]],4)</f>
        <v>Samtalsstöd kan för vissa patienter behövas för stöd i att normalisera livsföringen, alltifrån att komma tillbaka till regelbundna rutiner avseende sömn, kost och fysisk aktivitet, till att få bearbeta det som utlöst stressreaktionen.</v>
      </c>
    </row>
    <row r="46" spans="1:7" ht="26" x14ac:dyDescent="0.35">
      <c r="A46" s="53" t="s">
        <v>5</v>
      </c>
      <c r="B46" s="50">
        <v>112</v>
      </c>
      <c r="C46" s="50" t="str">
        <f>IF(Tabell410134[[#This Row],[ID]]="","",INDEX(Tabell1[Kategori (REK/OBS
FRL/REH)],MATCH(Tabell410134[[#This Row],[ID]],Tabell1[ID],0)))</f>
        <v>REK</v>
      </c>
      <c r="D46" s="48">
        <v>5</v>
      </c>
      <c r="E46" s="152" t="str">
        <f>VLOOKUP(Tabell410134[[#This Row],[ICD10]],TabellDiagnoser[[ICD10]:[Diagnostext]],2)</f>
        <v>Anpassningsstörningar och reaktion på svår stress</v>
      </c>
      <c r="F46" s="152" t="str">
        <f>VLOOKUP(Tabell410134[[#This Row],[ID]],Tabell1[[ID]:[Webcert_rubrik]],3)</f>
        <v>Stresshanteringskurs, via primärvård, företagshälsovård eller internet.</v>
      </c>
      <c r="G46" s="152" t="str">
        <f>VLOOKUP(Tabell410134[[#This Row],[ID]],Tabell1[[ID]:[Webcert_beskrivning]],4)</f>
        <v xml:space="preserve">Stresshantering är ett sätt att lära sig känna av och minska den stress man upplever. Det är viktigt att känna igen symptom och göra något åt dem. En stresshanteringskurs ger förutom denna kunskap också patienten verktyg att genomföra förändringar som krävs för ett bättre mående. </v>
      </c>
    </row>
    <row r="47" spans="1:7" ht="26" x14ac:dyDescent="0.35">
      <c r="A47" s="53" t="s">
        <v>5</v>
      </c>
      <c r="B47" s="50">
        <v>20</v>
      </c>
      <c r="C47" s="50" t="str">
        <f>IF(Tabell410134[[#This Row],[ID]]="","",INDEX(Tabell1[Kategori (REK/OBS
FRL/REH)],MATCH(Tabell410134[[#This Row],[ID]],Tabell1[ID],0)))</f>
        <v>REK</v>
      </c>
      <c r="D47" s="48">
        <v>6</v>
      </c>
      <c r="E47" s="152" t="str">
        <f>VLOOKUP(Tabell410134[[#This Row],[ICD10]],TabellDiagnoser[[ICD10]:[Diagnostext]],2)</f>
        <v>Anpassningsstörningar och reaktion på svår stress</v>
      </c>
      <c r="F47" s="152" t="str">
        <f>VLOOKUP(Tabell410134[[#This Row],[ID]],Tabell1[[ID]:[Webcert_rubrik]],3)</f>
        <v>Kognitiv beteendeterapi, via primärvård, företagshälsovård, internetförmedlad KBT eller specialistmottagning</v>
      </c>
      <c r="G47" s="152"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48" spans="1:7" ht="26" x14ac:dyDescent="0.35">
      <c r="A48" s="53" t="s">
        <v>5</v>
      </c>
      <c r="B48" s="50">
        <v>113</v>
      </c>
      <c r="C48" s="50" t="str">
        <f>IF(Tabell410134[[#This Row],[ID]]="","",INDEX(Tabell1[Kategori (REK/OBS
FRL/REH)],MATCH(Tabell410134[[#This Row],[ID]],Tabell1[ID],0)))</f>
        <v>REK</v>
      </c>
      <c r="D48" s="48">
        <v>7</v>
      </c>
      <c r="E48" s="152" t="str">
        <f>VLOOKUP(Tabell410134[[#This Row],[ICD10]],TabellDiagnoser[[ICD10]:[Diagnostext]],2)</f>
        <v>Anpassningsstörningar och reaktion på svår stress</v>
      </c>
      <c r="F48" s="152" t="str">
        <f>VLOOKUP(Tabell410134[[#This Row],[ID]],Tabell1[[ID]:[Webcert_rubrik]],3)</f>
        <v>Multimodal rehabilitering, via Stressmottagning eller rehabiliteringsmedicinsk klinik</v>
      </c>
      <c r="G48" s="152" t="str">
        <f>VLOOKUP(Tabell410134[[#This Row],[ID]],Tabell1[[ID]:[Webcert_beskrivning]],4)</f>
        <v>Vid långvarig stress och utmattningssyndrom där patientens tillstånd ej har förbättrats av tidigare insatta åtgärder bör remiss för multimodal rehabilitering övervägas.</v>
      </c>
    </row>
    <row r="49" spans="1:7" ht="26" x14ac:dyDescent="0.35">
      <c r="A49" s="53" t="s">
        <v>112</v>
      </c>
      <c r="B49" s="50">
        <v>13</v>
      </c>
      <c r="C49" s="50" t="str">
        <f>IF(Tabell410134[[#This Row],[ID]]="","",INDEX(Tabell1[Kategori (REK/OBS
FRL/REH)],MATCH(Tabell410134[[#This Row],[ID]],Tabell1[ID],0)))</f>
        <v>OBS</v>
      </c>
      <c r="D49" s="48">
        <v>1</v>
      </c>
      <c r="E49" s="152" t="str">
        <f>VLOOKUP(Tabell410134[[#This Row],[ICD10]],TabellDiagnoser[[ICD10]:[Diagnostext]],2)</f>
        <v>Akut stressreaktion</v>
      </c>
      <c r="F49" s="152" t="str">
        <f>VLOOKUP(Tabell410134[[#This Row],[ID]],Tabell1[[ID]:[Webcert_rubrik]],3)</f>
        <v>Grundlig utredning av patientens hälsa är viktigt för att bedöma svårighetsgrad av besvären, ställa diagnos och för att ge rätt behandling.</v>
      </c>
      <c r="G49" s="152"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50" spans="1:7" ht="26" x14ac:dyDescent="0.35">
      <c r="A50" s="53" t="s">
        <v>112</v>
      </c>
      <c r="B50" s="50">
        <v>114</v>
      </c>
      <c r="C50" s="50" t="str">
        <f>IF(Tabell410134[[#This Row],[ID]]="","",INDEX(Tabell1[Kategori (REK/OBS
FRL/REH)],MATCH(Tabell410134[[#This Row],[ID]],Tabell1[ID],0)))</f>
        <v>OBS</v>
      </c>
      <c r="D50" s="48">
        <v>2</v>
      </c>
      <c r="E50" s="152" t="str">
        <f>VLOOKUP(Tabell410134[[#This Row],[ICD10]],TabellDiagnoser[[ICD10]:[Diagnostext]],2)</f>
        <v>Akut stressreaktion</v>
      </c>
      <c r="F50" s="152" t="str">
        <f>VLOOKUP(Tabell410134[[#This Row],[ID]],Tabell1[[ID]:[Webcert_rubrik]],3)</f>
        <v>Diagnosen Akut stressreaktion ska inte användas mer än 4 veckor efter ett trauma, och har en betydande självläkningspotential</v>
      </c>
      <c r="G50" s="152" t="str">
        <f>VLOOKUP(Tabell410134[[#This Row],[ID]],Tabell1[[ID]:[Webcert_beskrivning]],4)</f>
        <v xml:space="preserve">Akut stressreaktion är en övergående reaktion på en traumatisk händelse, hos en person som inte visar tecken på annan psykisk sjukdom. </v>
      </c>
    </row>
    <row r="51" spans="1:7" ht="26" x14ac:dyDescent="0.35">
      <c r="A51" s="53" t="s">
        <v>112</v>
      </c>
      <c r="B51" s="50">
        <v>115</v>
      </c>
      <c r="C51" s="50" t="str">
        <f>IF(Tabell410134[[#This Row],[ID]]="","",INDEX(Tabell1[Kategori (REK/OBS
FRL/REH)],MATCH(Tabell410134[[#This Row],[ID]],Tabell1[ID],0)))</f>
        <v>OBS</v>
      </c>
      <c r="D51" s="48">
        <v>3</v>
      </c>
      <c r="E51" s="152" t="str">
        <f>VLOOKUP(Tabell410134[[#This Row],[ICD10]],TabellDiagnoser[[ICD10]:[Diagnostext]],2)</f>
        <v>Akut stressreaktion</v>
      </c>
      <c r="F51" s="152" t="str">
        <f>VLOOKUP(Tabell410134[[#This Row],[ID]],Tabell1[[ID]:[Webcert_rubrik]],3)</f>
        <v>Försök att undvika sjukskrivning</v>
      </c>
      <c r="G51" s="152" t="str">
        <f>VLOOKUP(Tabell410134[[#This Row],[ID]],Tabell1[[ID]:[Webcert_beskrivning]],4)</f>
        <v>Att undvika sjukskrivning kan förhindra att stigmatisera det som utlöst reaktionen. Om det inte är möjligt att undvika sjukskrivning helt, välj om möjligt deltidssjukskrivning .</v>
      </c>
    </row>
    <row r="52" spans="1:7" ht="26" x14ac:dyDescent="0.35">
      <c r="A52" s="53" t="s">
        <v>112</v>
      </c>
      <c r="B52" s="50">
        <v>116</v>
      </c>
      <c r="C52" s="50" t="str">
        <f>IF(Tabell410134[[#This Row],[ID]]="","",INDEX(Tabell1[Kategori (REK/OBS
FRL/REH)],MATCH(Tabell410134[[#This Row],[ID]],Tabell1[ID],0)))</f>
        <v>OBS</v>
      </c>
      <c r="D52" s="48">
        <v>4</v>
      </c>
      <c r="E52" s="152" t="str">
        <f>VLOOKUP(Tabell410134[[#This Row],[ICD10]],TabellDiagnoser[[ICD10]:[Diagnostext]],2)</f>
        <v>Akut stressreaktion</v>
      </c>
      <c r="F52" s="152" t="str">
        <f>VLOOKUP(Tabell410134[[#This Row],[ID]],Tabell1[[ID]:[Webcert_rubrik]],3)</f>
        <v xml:space="preserve">Utreda behov av samtalsstöd </v>
      </c>
      <c r="G52" s="152" t="str">
        <f>VLOOKUP(Tabell410134[[#This Row],[ID]],Tabell1[[ID]:[Webcert_beskrivning]],4)</f>
        <v>Vid medelsvår/svår akut stressreaktion kan en kortare (6-10 ggr) psykoterapeutisk intervention vara indicerad.</v>
      </c>
    </row>
    <row r="53" spans="1:7" ht="26" x14ac:dyDescent="0.35">
      <c r="A53" s="53" t="s">
        <v>112</v>
      </c>
      <c r="B53" s="50">
        <v>10</v>
      </c>
      <c r="C53" s="50" t="str">
        <f>IF(Tabell410134[[#This Row],[ID]]="","",INDEX(Tabell1[Kategori (REK/OBS
FRL/REH)],MATCH(Tabell410134[[#This Row],[ID]],Tabell1[ID],0)))</f>
        <v>REK</v>
      </c>
      <c r="D53" s="48">
        <v>1</v>
      </c>
      <c r="E53" s="152" t="str">
        <f>VLOOKUP(Tabell410134[[#This Row],[ICD10]],TabellDiagnoser[[ICD10]:[Diagnostext]],2)</f>
        <v>Akut stressreaktion</v>
      </c>
      <c r="F53" s="152" t="str">
        <f>VLOOKUP(Tabell410134[[#This Row],[ID]],Tabell1[[ID]:[Webcert_rubrik]],3)</f>
        <v>Arbetsanpassning, via arbetsgivare och ev. företagshälsovård</v>
      </c>
      <c r="G53"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54" spans="1:7" ht="26" x14ac:dyDescent="0.35">
      <c r="A54" s="53" t="s">
        <v>112</v>
      </c>
      <c r="B54" s="50">
        <v>111</v>
      </c>
      <c r="C54" s="50" t="str">
        <f>IF(Tabell410134[[#This Row],[ID]]="","",INDEX(Tabell1[Kategori (REK/OBS
FRL/REH)],MATCH(Tabell410134[[#This Row],[ID]],Tabell1[ID],0)))</f>
        <v>REK</v>
      </c>
      <c r="D54" s="48">
        <v>2</v>
      </c>
      <c r="E54" s="152" t="str">
        <f>VLOOKUP(Tabell410134[[#This Row],[ICD10]],TabellDiagnoser[[ICD10]:[Diagnostext]],2)</f>
        <v>Akut stressreaktion</v>
      </c>
      <c r="F54" s="152" t="str">
        <f>VLOOKUP(Tabell410134[[#This Row],[ID]],Tabell1[[ID]:[Webcert_rubrik]],3)</f>
        <v>Samtalsstöd, via primärvård eller företagshälsovård.</v>
      </c>
      <c r="G54" s="152" t="str">
        <f>VLOOKUP(Tabell410134[[#This Row],[ID]],Tabell1[[ID]:[Webcert_beskrivning]],4)</f>
        <v>Samtalsstöd kan för vissa patienter behövas för stöd i att normalisera livsföringen, alltifrån att komma tillbaka till regelbundna rutiner avseende sömn, kost och fysisk aktivitet, till att få bearbeta det som utlöst stressreaktionen.</v>
      </c>
    </row>
    <row r="55" spans="1:7" ht="26" x14ac:dyDescent="0.35">
      <c r="A55" s="53" t="s">
        <v>112</v>
      </c>
      <c r="B55" s="50">
        <v>38</v>
      </c>
      <c r="C55" s="50" t="str">
        <f>IF(Tabell410134[[#This Row],[ID]]="","",INDEX(Tabell1[Kategori (REK/OBS
FRL/REH)],MATCH(Tabell410134[[#This Row],[ID]],Tabell1[ID],0)))</f>
        <v>REK</v>
      </c>
      <c r="D55" s="48">
        <v>3</v>
      </c>
      <c r="E55" s="152" t="str">
        <f>VLOOKUP(Tabell410134[[#This Row],[ICD10]],TabellDiagnoser[[ICD10]:[Diagnostext]],2)</f>
        <v>Akut stressreaktion</v>
      </c>
      <c r="F55" s="152" t="str">
        <f>VLOOKUP(Tabell410134[[#This Row],[ID]],Tabell1[[ID]:[Webcert_rubrik]],3)</f>
        <v xml:space="preserve">FaR, Fysisk aktivitet på recept, via FaR-förskrivare,(all legitimerad HoS-personal) </v>
      </c>
      <c r="G55" s="152" t="str">
        <f>VLOOKUP(Tabell410134[[#This Row],[ID]],Tabell1[[ID]:[Webcert_beskrivning]],4)</f>
        <v>FaR kan ordineras till patienter i både öppen-och slutenvård, som bedöms klara av att utföra aktiviteten utanför sjukvårdens regi.</v>
      </c>
    </row>
    <row r="56" spans="1:7" ht="26" x14ac:dyDescent="0.35">
      <c r="A56" s="53" t="s">
        <v>114</v>
      </c>
      <c r="B56" s="50">
        <v>13</v>
      </c>
      <c r="C56" s="50" t="str">
        <f>IF(Tabell410134[[#This Row],[ID]]="","",INDEX(Tabell1[Kategori (REK/OBS
FRL/REH)],MATCH(Tabell410134[[#This Row],[ID]],Tabell1[ID],0)))</f>
        <v>OBS</v>
      </c>
      <c r="D56" s="48">
        <v>1</v>
      </c>
      <c r="E56" s="152" t="str">
        <f>VLOOKUP(Tabell410134[[#This Row],[ICD10]],TabellDiagnoser[[ICD10]:[Diagnostext]],2)</f>
        <v>Posttraumatiskt stressyndrom</v>
      </c>
      <c r="F56" s="152" t="str">
        <f>VLOOKUP(Tabell410134[[#This Row],[ID]],Tabell1[[ID]:[Webcert_rubrik]],3)</f>
        <v>Grundlig utredning av patientens hälsa är viktigt för att bedöma svårighetsgrad av besvären, ställa diagnos och för att ge rätt behandling.</v>
      </c>
      <c r="G56" s="152"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57" spans="1:7" ht="26" x14ac:dyDescent="0.35">
      <c r="A57" s="53" t="s">
        <v>114</v>
      </c>
      <c r="B57" s="50">
        <v>117</v>
      </c>
      <c r="C57" s="50" t="str">
        <f>IF(Tabell410134[[#This Row],[ID]]="","",INDEX(Tabell1[Kategori (REK/OBS
FRL/REH)],MATCH(Tabell410134[[#This Row],[ID]],Tabell1[ID],0)))</f>
        <v>OBS</v>
      </c>
      <c r="D57" s="48">
        <v>2</v>
      </c>
      <c r="E57" s="152" t="str">
        <f>VLOOKUP(Tabell410134[[#This Row],[ICD10]],TabellDiagnoser[[ICD10]:[Diagnostext]],2)</f>
        <v>Posttraumatiskt stressyndrom</v>
      </c>
      <c r="F57" s="152" t="str">
        <f>VLOOKUP(Tabell410134[[#This Row],[ID]],Tabell1[[ID]:[Webcert_rubrik]],3)</f>
        <v xml:space="preserve">Symtomen uppstår ofta inom 6 månader efter en skrämmande händelse t ex. flykt, förlust av närstående, sexuella övergrepp eller våld </v>
      </c>
      <c r="G57" s="152" t="str">
        <f>VLOOKUP(Tabell410134[[#This Row],[ID]],Tabell1[[ID]:[Webcert_beskrivning]],4)</f>
        <v xml:space="preserve">Oftast uppstår symtomen inom sex månader efter en skrämmande händelse, ibland längre tid, upp till årtionden efter traumat. </v>
      </c>
    </row>
    <row r="58" spans="1:7" ht="26" x14ac:dyDescent="0.35">
      <c r="A58" s="53" t="s">
        <v>114</v>
      </c>
      <c r="B58" s="50">
        <v>118</v>
      </c>
      <c r="C58" s="50" t="str">
        <f>IF(Tabell410134[[#This Row],[ID]]="","",INDEX(Tabell1[Kategori (REK/OBS
FRL/REH)],MATCH(Tabell410134[[#This Row],[ID]],Tabell1[ID],0)))</f>
        <v>OBS</v>
      </c>
      <c r="D58" s="48">
        <v>3</v>
      </c>
      <c r="E58" s="152" t="str">
        <f>VLOOKUP(Tabell410134[[#This Row],[ICD10]],TabellDiagnoser[[ICD10]:[Diagnostext]],2)</f>
        <v>Posttraumatiskt stressyndrom</v>
      </c>
      <c r="F58" s="152" t="str">
        <f>VLOOKUP(Tabell410134[[#This Row],[ID]],Tabell1[[ID]:[Webcert_rubrik]],3)</f>
        <v xml:space="preserve">Samsjuklighet med andra psykiatriska sjukdomar samt somatiska symtom är vanligt </v>
      </c>
      <c r="G58" s="152" t="str">
        <f>VLOOKUP(Tabell410134[[#This Row],[ID]],Tabell1[[ID]:[Webcert_beskrivning]],4)</f>
        <v>PTSD kännetecknas i hög grad av samsjuklighet med framförallt depression, olika ångestsyndrom, alkohol-och tablettberoende och inte sällan fysiska besvär såsom huvudvärk, kronisk smärta, magbesvär och hjärtklappning.</v>
      </c>
    </row>
    <row r="59" spans="1:7" ht="26" x14ac:dyDescent="0.35">
      <c r="A59" s="53" t="s">
        <v>114</v>
      </c>
      <c r="B59" s="50">
        <v>119</v>
      </c>
      <c r="C59" s="50" t="str">
        <f>IF(Tabell410134[[#This Row],[ID]]="","",INDEX(Tabell1[Kategori (REK/OBS
FRL/REH)],MATCH(Tabell410134[[#This Row],[ID]],Tabell1[ID],0)))</f>
        <v>OBS</v>
      </c>
      <c r="D59" s="48">
        <v>4</v>
      </c>
      <c r="E59" s="152" t="str">
        <f>VLOOKUP(Tabell410134[[#This Row],[ICD10]],TabellDiagnoser[[ICD10]:[Diagnostext]],2)</f>
        <v>Posttraumatiskt stressyndrom</v>
      </c>
      <c r="F59" s="152" t="str">
        <f>VLOOKUP(Tabell410134[[#This Row],[ID]],Tabell1[[ID]:[Webcert_rubrik]],3)</f>
        <v xml:space="preserve">Överväga deltidssjukskrivning istället för heltidssjukskrivning </v>
      </c>
      <c r="G59" s="152" t="str">
        <f>VLOOKUP(Tabell410134[[#This Row],[ID]],Tabell1[[ID]:[Webcert_beskrivning]],4)</f>
        <v xml:space="preserve">Vid lindrig eller inte fullt utvecklat PTSD kan det vara bra att undvika sjukskrivning helt, i alla fall om arbetet utgör ett socialt stöd. </v>
      </c>
    </row>
    <row r="60" spans="1:7" ht="26" x14ac:dyDescent="0.35">
      <c r="A60" s="53" t="s">
        <v>114</v>
      </c>
      <c r="B60" s="50">
        <v>9</v>
      </c>
      <c r="C60" s="50" t="str">
        <f>IF(Tabell410134[[#This Row],[ID]]="","",INDEX(Tabell1[Kategori (REK/OBS
FRL/REH)],MATCH(Tabell410134[[#This Row],[ID]],Tabell1[ID],0)))</f>
        <v>REK</v>
      </c>
      <c r="D60" s="48">
        <v>1</v>
      </c>
      <c r="E60" s="152" t="str">
        <f>VLOOKUP(Tabell410134[[#This Row],[ICD10]],TabellDiagnoser[[ICD10]:[Diagnostext]],2)</f>
        <v>Posttraumatiskt stressyndrom</v>
      </c>
      <c r="F60" s="152" t="str">
        <f>VLOOKUP(Tabell410134[[#This Row],[ID]],Tabell1[[ID]:[Webcert_rubrik]],3)</f>
        <v xml:space="preserve">Rehabkoordinering och plan för återgång i arbete, via rehabiliteringskoordinator eller vårdsamordnare </v>
      </c>
      <c r="G60" s="152" t="str">
        <f>VLOOKUP(Tabell410134[[#This Row],[ID]],Tabell1[[ID]:[Webcert_beskrivning]],4)</f>
        <v xml:space="preserve">Rehabkoordinator bör kontaktas i ett tidigt skede vid risk för långvarig sjukskrivning. </v>
      </c>
    </row>
    <row r="61" spans="1:7" ht="26" x14ac:dyDescent="0.35">
      <c r="A61" s="53" t="s">
        <v>114</v>
      </c>
      <c r="B61" s="50">
        <v>10</v>
      </c>
      <c r="C61" s="50" t="str">
        <f>IF(Tabell410134[[#This Row],[ID]]="","",INDEX(Tabell1[Kategori (REK/OBS
FRL/REH)],MATCH(Tabell410134[[#This Row],[ID]],Tabell1[ID],0)))</f>
        <v>REK</v>
      </c>
      <c r="D61" s="48">
        <v>2</v>
      </c>
      <c r="E61" s="152" t="str">
        <f>VLOOKUP(Tabell410134[[#This Row],[ICD10]],TabellDiagnoser[[ICD10]:[Diagnostext]],2)</f>
        <v>Posttraumatiskt stressyndrom</v>
      </c>
      <c r="F61" s="152" t="str">
        <f>VLOOKUP(Tabell410134[[#This Row],[ID]],Tabell1[[ID]:[Webcert_rubrik]],3)</f>
        <v>Arbetsanpassning, via arbetsgivare och ev. företagshälsovård</v>
      </c>
      <c r="G61"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62" spans="1:7" ht="26" x14ac:dyDescent="0.35">
      <c r="A62" s="53" t="s">
        <v>114</v>
      </c>
      <c r="B62" s="50">
        <v>121</v>
      </c>
      <c r="C62" s="50" t="str">
        <f>IF(Tabell410134[[#This Row],[ID]]="","",INDEX(Tabell1[Kategori (REK/OBS
FRL/REH)],MATCH(Tabell410134[[#This Row],[ID]],Tabell1[ID],0)))</f>
        <v>REK</v>
      </c>
      <c r="D62" s="48">
        <v>3</v>
      </c>
      <c r="E62" s="152" t="str">
        <f>VLOOKUP(Tabell410134[[#This Row],[ICD10]],TabellDiagnoser[[ICD10]:[Diagnostext]],2)</f>
        <v>Posttraumatiskt stressyndrom</v>
      </c>
      <c r="F62" s="152" t="str">
        <f>VLOOKUP(Tabell410134[[#This Row],[ID]],Tabell1[[ID]:[Webcert_rubrik]],3)</f>
        <v>Traumaterapi, via specialistpsykiatri eller primärvård</v>
      </c>
      <c r="G62" s="152" t="str">
        <f>VLOOKUP(Tabell410134[[#This Row],[ID]],Tabell1[[ID]:[Webcert_beskrivning]],4)</f>
        <v>Det finns inget som hindrar att behandlingsförsök görs inom primärvården, om vårdpersonalen har tillräcklig kunskap om behandlingen.</v>
      </c>
    </row>
    <row r="63" spans="1:7" ht="26" x14ac:dyDescent="0.35">
      <c r="A63" s="53" t="s">
        <v>114</v>
      </c>
      <c r="B63" s="50">
        <v>122</v>
      </c>
      <c r="C63" s="50" t="str">
        <f>IF(Tabell410134[[#This Row],[ID]]="","",INDEX(Tabell1[Kategori (REK/OBS
FRL/REH)],MATCH(Tabell410134[[#This Row],[ID]],Tabell1[ID],0)))</f>
        <v>REK</v>
      </c>
      <c r="D63" s="48">
        <v>4</v>
      </c>
      <c r="E63" s="152" t="str">
        <f>VLOOKUP(Tabell410134[[#This Row],[ICD10]],TabellDiagnoser[[ICD10]:[Diagnostext]],2)</f>
        <v>Posttraumatiskt stressyndrom</v>
      </c>
      <c r="F63" s="152" t="str">
        <f>VLOOKUP(Tabell410134[[#This Row],[ID]],Tabell1[[ID]:[Webcert_rubrik]],3)</f>
        <v>Bedömning och behandling, via Specialistpsykiatri</v>
      </c>
      <c r="G63" s="152" t="str">
        <f>VLOOKUP(Tabell410134[[#This Row],[ID]],Tabell1[[ID]:[Webcert_beskrivning]],4)</f>
        <v xml:space="preserve">Om behandling i primärvård inte ger önskad effekt eller vid svårare former (hög grad av samsjuklighet och låg funktionsnivå) av PTSD , bör patienten remitteras till specialistpsykiatrin. </v>
      </c>
    </row>
    <row r="64" spans="1:7" ht="26" x14ac:dyDescent="0.35">
      <c r="A64" s="53" t="s">
        <v>115</v>
      </c>
      <c r="B64" s="50">
        <v>13</v>
      </c>
      <c r="C64" s="50" t="str">
        <f>IF(Tabell410134[[#This Row],[ID]]="","",INDEX(Tabell1[Kategori (REK/OBS
FRL/REH)],MATCH(Tabell410134[[#This Row],[ID]],Tabell1[ID],0)))</f>
        <v>OBS</v>
      </c>
      <c r="D64" s="48">
        <v>1</v>
      </c>
      <c r="E64" s="152" t="str">
        <f>VLOOKUP(Tabell410134[[#This Row],[ICD10]],TabellDiagnoser[[ICD10]:[Diagnostext]],2)</f>
        <v>Anpassningsstörning (livskris, sorgreaktion)</v>
      </c>
      <c r="F64" s="152" t="str">
        <f>VLOOKUP(Tabell410134[[#This Row],[ID]],Tabell1[[ID]:[Webcert_rubrik]],3)</f>
        <v>Grundlig utredning av patientens hälsa är viktigt för att bedöma svårighetsgrad av besvären, ställa diagnos och för att ge rätt behandling.</v>
      </c>
      <c r="G64" s="152"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65" spans="1:7" ht="26" x14ac:dyDescent="0.35">
      <c r="A65" s="53" t="s">
        <v>115</v>
      </c>
      <c r="B65" s="50">
        <v>123</v>
      </c>
      <c r="C65" s="50" t="str">
        <f>IF(Tabell410134[[#This Row],[ID]]="","",INDEX(Tabell1[Kategori (REK/OBS
FRL/REH)],MATCH(Tabell410134[[#This Row],[ID]],Tabell1[ID],0)))</f>
        <v>OBS</v>
      </c>
      <c r="D65" s="48">
        <v>2</v>
      </c>
      <c r="E65" s="152" t="str">
        <f>VLOOKUP(Tabell410134[[#This Row],[ICD10]],TabellDiagnoser[[ICD10]:[Diagnostext]],2)</f>
        <v>Anpassningsstörning (livskris, sorgreaktion)</v>
      </c>
      <c r="F65" s="152" t="str">
        <f>VLOOKUP(Tabell410134[[#This Row],[ID]],Tabell1[[ID]:[Webcert_rubrik]],3)</f>
        <v>Ge Information om tillståndet och den goda prognosen för att undvika medikalisering</v>
      </c>
      <c r="G65" s="152" t="str">
        <f>VLOOKUP(Tabell410134[[#This Row],[ID]],Tabell1[[ID]:[Webcert_beskrivning]],4)</f>
        <v xml:space="preserve">Sorg är en normal känslomässig reaktion på en förlust av något slag, tex efter dödsfall, separation, förlust av arbete eller sjukdom. </v>
      </c>
    </row>
    <row r="66" spans="1:7" ht="26" x14ac:dyDescent="0.35">
      <c r="A66" s="53" t="s">
        <v>115</v>
      </c>
      <c r="B66" s="50">
        <v>115</v>
      </c>
      <c r="C66" s="50" t="str">
        <f>IF(Tabell410134[[#This Row],[ID]]="","",INDEX(Tabell1[Kategori (REK/OBS
FRL/REH)],MATCH(Tabell410134[[#This Row],[ID]],Tabell1[ID],0)))</f>
        <v>OBS</v>
      </c>
      <c r="D66" s="48">
        <v>3</v>
      </c>
      <c r="E66" s="152" t="str">
        <f>VLOOKUP(Tabell410134[[#This Row],[ICD10]],TabellDiagnoser[[ICD10]:[Diagnostext]],2)</f>
        <v>Anpassningsstörning (livskris, sorgreaktion)</v>
      </c>
      <c r="F66" s="152" t="str">
        <f>VLOOKUP(Tabell410134[[#This Row],[ID]],Tabell1[[ID]:[Webcert_rubrik]],3)</f>
        <v>Försök att undvika sjukskrivning</v>
      </c>
      <c r="G66" s="152" t="str">
        <f>VLOOKUP(Tabell410134[[#This Row],[ID]],Tabell1[[ID]:[Webcert_beskrivning]],4)</f>
        <v>Att undvika sjukskrivning kan förhindra att stigmatisera det som utlöst reaktionen. Om det inte är möjligt att undvika sjukskrivning helt, välj om möjligt deltidssjukskrivning .</v>
      </c>
    </row>
    <row r="67" spans="1:7" ht="26" x14ac:dyDescent="0.35">
      <c r="A67" s="53" t="s">
        <v>115</v>
      </c>
      <c r="B67" s="50">
        <v>124</v>
      </c>
      <c r="C67" s="50" t="str">
        <f>IF(Tabell410134[[#This Row],[ID]]="","",INDEX(Tabell1[Kategori (REK/OBS
FRL/REH)],MATCH(Tabell410134[[#This Row],[ID]],Tabell1[ID],0)))</f>
        <v>OBS</v>
      </c>
      <c r="D67" s="48">
        <v>4</v>
      </c>
      <c r="E67" s="152" t="str">
        <f>VLOOKUP(Tabell410134[[#This Row],[ICD10]],TabellDiagnoser[[ICD10]:[Diagnostext]],2)</f>
        <v>Anpassningsstörning (livskris, sorgreaktion)</v>
      </c>
      <c r="F67" s="152" t="str">
        <f>VLOOKUP(Tabell410134[[#This Row],[ID]],Tabell1[[ID]:[Webcert_rubrik]],3)</f>
        <v>Det är viktigt med ett bra omhändertagande i inledningsfasen</v>
      </c>
      <c r="G67" s="152" t="str">
        <f>VLOOKUP(Tabell410134[[#This Row],[ID]],Tabell1[[ID]:[Webcert_beskrivning]],4)</f>
        <v xml:space="preserve">Ett bra omhändertagande underlättar återhämtningen. Symtomen är olika för olika personer och kan vara både psykologiska och fysiska. </v>
      </c>
    </row>
    <row r="68" spans="1:7" ht="26" x14ac:dyDescent="0.35">
      <c r="A68" s="53" t="s">
        <v>115</v>
      </c>
      <c r="B68" s="50">
        <v>10</v>
      </c>
      <c r="C68" s="50" t="str">
        <f>IF(Tabell410134[[#This Row],[ID]]="","",INDEX(Tabell1[Kategori (REK/OBS
FRL/REH)],MATCH(Tabell410134[[#This Row],[ID]],Tabell1[ID],0)))</f>
        <v>REK</v>
      </c>
      <c r="D68" s="48">
        <v>1</v>
      </c>
      <c r="E68" s="152" t="str">
        <f>VLOOKUP(Tabell410134[[#This Row],[ICD10]],TabellDiagnoser[[ICD10]:[Diagnostext]],2)</f>
        <v>Anpassningsstörning (livskris, sorgreaktion)</v>
      </c>
      <c r="F68" s="152" t="str">
        <f>VLOOKUP(Tabell410134[[#This Row],[ID]],Tabell1[[ID]:[Webcert_rubrik]],3)</f>
        <v>Arbetsanpassning, via arbetsgivare och ev. företagshälsovård</v>
      </c>
      <c r="G68"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69" spans="1:7" ht="26" x14ac:dyDescent="0.35">
      <c r="A69" s="53" t="s">
        <v>115</v>
      </c>
      <c r="B69" s="50">
        <v>126</v>
      </c>
      <c r="C69" s="50" t="str">
        <f>IF(Tabell410134[[#This Row],[ID]]="","",INDEX(Tabell1[Kategori (REK/OBS
FRL/REH)],MATCH(Tabell410134[[#This Row],[ID]],Tabell1[ID],0)))</f>
        <v>REK</v>
      </c>
      <c r="D69" s="48">
        <v>2</v>
      </c>
      <c r="E69" s="152" t="str">
        <f>VLOOKUP(Tabell410134[[#This Row],[ICD10]],TabellDiagnoser[[ICD10]:[Diagnostext]],2)</f>
        <v>Anpassningsstörning (livskris, sorgreaktion)</v>
      </c>
      <c r="F69" s="152" t="str">
        <f>VLOOKUP(Tabell410134[[#This Row],[ID]],Tabell1[[ID]:[Webcert_rubrik]],3)</f>
        <v>Samtalsstöd, via primärvård eller företagshälsovård</v>
      </c>
      <c r="G69" s="152" t="str">
        <f>VLOOKUP(Tabell410134[[#This Row],[ID]],Tabell1[[ID]:[Webcert_beskrivning]],4)</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row>
    <row r="70" spans="1:7" ht="26" x14ac:dyDescent="0.35">
      <c r="A70" s="53" t="s">
        <v>115</v>
      </c>
      <c r="B70" s="50">
        <v>38</v>
      </c>
      <c r="C70" s="50" t="str">
        <f>IF(Tabell410134[[#This Row],[ID]]="","",INDEX(Tabell1[Kategori (REK/OBS
FRL/REH)],MATCH(Tabell410134[[#This Row],[ID]],Tabell1[ID],0)))</f>
        <v>REK</v>
      </c>
      <c r="D70" s="48">
        <v>3</v>
      </c>
      <c r="E70" s="152" t="str">
        <f>VLOOKUP(Tabell410134[[#This Row],[ICD10]],TabellDiagnoser[[ICD10]:[Diagnostext]],2)</f>
        <v>Anpassningsstörning (livskris, sorgreaktion)</v>
      </c>
      <c r="F70" s="152" t="str">
        <f>VLOOKUP(Tabell410134[[#This Row],[ID]],Tabell1[[ID]:[Webcert_rubrik]],3)</f>
        <v xml:space="preserve">FaR, Fysisk aktivitet på recept, via FaR-förskrivare,(all legitimerad HoS-personal) </v>
      </c>
      <c r="G70" s="152" t="str">
        <f>VLOOKUP(Tabell410134[[#This Row],[ID]],Tabell1[[ID]:[Webcert_beskrivning]],4)</f>
        <v>FaR kan ordineras till patienter i både öppen-och slutenvård, som bedöms klara av att utföra aktiviteten utanför sjukvårdens regi.</v>
      </c>
    </row>
    <row r="71" spans="1:7" ht="26" x14ac:dyDescent="0.35">
      <c r="A71" s="53" t="s">
        <v>115</v>
      </c>
      <c r="B71" s="50">
        <v>9</v>
      </c>
      <c r="C71" s="50" t="str">
        <f>IF(Tabell410134[[#This Row],[ID]]="","",INDEX(Tabell1[Kategori (REK/OBS
FRL/REH)],MATCH(Tabell410134[[#This Row],[ID]],Tabell1[ID],0)))</f>
        <v>REK</v>
      </c>
      <c r="D71" s="48">
        <v>4</v>
      </c>
      <c r="E71" s="152" t="str">
        <f>VLOOKUP(Tabell410134[[#This Row],[ICD10]],TabellDiagnoser[[ICD10]:[Diagnostext]],2)</f>
        <v>Anpassningsstörning (livskris, sorgreaktion)</v>
      </c>
      <c r="F71" s="152" t="str">
        <f>VLOOKUP(Tabell410134[[#This Row],[ID]],Tabell1[[ID]:[Webcert_rubrik]],3)</f>
        <v xml:space="preserve">Rehabkoordinering och plan för återgång i arbete, via rehabiliteringskoordinator eller vårdsamordnare </v>
      </c>
      <c r="G71" s="152" t="str">
        <f>VLOOKUP(Tabell410134[[#This Row],[ID]],Tabell1[[ID]:[Webcert_beskrivning]],4)</f>
        <v xml:space="preserve">Rehabkoordinator bör kontaktas i ett tidigt skede vid risk för långvarig sjukskrivning. </v>
      </c>
    </row>
    <row r="72" spans="1:7" ht="26" x14ac:dyDescent="0.35">
      <c r="A72" s="53" t="s">
        <v>7</v>
      </c>
      <c r="B72" s="50">
        <v>13</v>
      </c>
      <c r="C72" s="50" t="str">
        <f>IF(Tabell410134[[#This Row],[ID]]="","",INDEX(Tabell1[Kategori (REK/OBS
FRL/REH)],MATCH(Tabell410134[[#This Row],[ID]],Tabell1[ID],0)))</f>
        <v>OBS</v>
      </c>
      <c r="D72" s="48">
        <v>1</v>
      </c>
      <c r="E72" s="152" t="str">
        <f>VLOOKUP(Tabell410134[[#This Row],[ICD10]],TabellDiagnoser[[ICD10]:[Diagnostext]],2)</f>
        <v>Andra specificerade reaktioner på svår stress</v>
      </c>
      <c r="F72" s="152" t="str">
        <f>VLOOKUP(Tabell410134[[#This Row],[ID]],Tabell1[[ID]:[Webcert_rubrik]],3)</f>
        <v>Grundlig utredning av patientens hälsa är viktigt för att bedöma svårighetsgrad av besvären, ställa diagnos och för att ge rätt behandling.</v>
      </c>
      <c r="G72" s="152"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73" spans="1:7" ht="26" x14ac:dyDescent="0.35">
      <c r="A73" s="53" t="s">
        <v>7</v>
      </c>
      <c r="B73" s="50">
        <v>127</v>
      </c>
      <c r="C73" s="50" t="str">
        <f>IF(Tabell410134[[#This Row],[ID]]="","",INDEX(Tabell1[Kategori (REK/OBS
FRL/REH)],MATCH(Tabell410134[[#This Row],[ID]],Tabell1[ID],0)))</f>
        <v>OBS</v>
      </c>
      <c r="D73" s="48">
        <v>2</v>
      </c>
      <c r="E73" s="152" t="str">
        <f>VLOOKUP(Tabell410134[[#This Row],[ICD10]],TabellDiagnoser[[ICD10]:[Diagnostext]],2)</f>
        <v>Andra specificerade reaktioner på svår stress</v>
      </c>
      <c r="F73" s="152" t="str">
        <f>VLOOKUP(Tabell410134[[#This Row],[ID]],Tabell1[[ID]:[Webcert_rubrik]],3)</f>
        <v>Diskutera potentiella arbetsrelaterade och/eller socialt belastande stressfaktorer och hur patienten kan bli avlastad dessa</v>
      </c>
      <c r="G73" s="152" t="str">
        <f>VLOOKUP(Tabell410134[[#This Row],[ID]],Tabell1[[ID]:[Webcert_beskrivning]],4)</f>
        <v xml:space="preserve">Den vanligaste orsaken till utmattningssyndrom är en kombination av stressfaktorer på arbetet och privat samt brist på återhämtning. </v>
      </c>
    </row>
    <row r="74" spans="1:7" ht="26" x14ac:dyDescent="0.35">
      <c r="A74" s="53" t="s">
        <v>7</v>
      </c>
      <c r="B74" s="50">
        <v>128</v>
      </c>
      <c r="C74" s="50" t="str">
        <f>IF(Tabell410134[[#This Row],[ID]]="","",INDEX(Tabell1[Kategori (REK/OBS
FRL/REH)],MATCH(Tabell410134[[#This Row],[ID]],Tabell1[ID],0)))</f>
        <v>OBS</v>
      </c>
      <c r="D74" s="48">
        <v>3</v>
      </c>
      <c r="E74" s="152" t="str">
        <f>VLOOKUP(Tabell410134[[#This Row],[ICD10]],TabellDiagnoser[[ICD10]:[Diagnostext]],2)</f>
        <v>Andra specificerade reaktioner på svår stress</v>
      </c>
      <c r="F74" s="152" t="str">
        <f>VLOOKUP(Tabell410134[[#This Row],[ID]],Tabell1[[ID]:[Webcert_rubrik]],3)</f>
        <v>Vila och återhämtning är av stor vikt i den akuta fasen</v>
      </c>
      <c r="G74" s="152" t="str">
        <f>VLOOKUP(Tabell410134[[#This Row],[ID]],Tabell1[[ID]:[Webcert_beskrivning]],4)</f>
        <v>Beroende på tillståndets svårighetsgrad kan den akuta fasen ta olika lång tid. Det är viktigt med regelbunden kontakt och uppföljning för bedömning om och när det är aktuellt att starta upp åtgärder för normalisering av livsföring och gradvis återgång i arbete.</v>
      </c>
    </row>
    <row r="75" spans="1:7" ht="26" x14ac:dyDescent="0.35">
      <c r="A75" s="53" t="s">
        <v>7</v>
      </c>
      <c r="B75" s="50">
        <v>129</v>
      </c>
      <c r="C75" s="50" t="str">
        <f>IF(Tabell410134[[#This Row],[ID]]="","",INDEX(Tabell1[Kategori (REK/OBS
FRL/REH)],MATCH(Tabell410134[[#This Row],[ID]],Tabell1[ID],0)))</f>
        <v>OBS</v>
      </c>
      <c r="D75" s="48">
        <v>4</v>
      </c>
      <c r="E75" s="152" t="str">
        <f>VLOOKUP(Tabell410134[[#This Row],[ICD10]],TabellDiagnoser[[ICD10]:[Diagnostext]],2)</f>
        <v>Andra specificerade reaktioner på svår stress</v>
      </c>
      <c r="F75" s="152" t="str">
        <f>VLOOKUP(Tabell410134[[#This Row],[ID]],Tabell1[[ID]:[Webcert_rubrik]],3)</f>
        <v>Patientens egen medverkan gällande livsstilsförändring och stresshantering är en viktigt del i rehabiliteringen och första steget till förbättring</v>
      </c>
      <c r="G75" s="152" t="str">
        <f>VLOOKUP(Tabell410134[[#This Row],[ID]],Tabell1[[ID]:[Webcert_beskrivning]],4)</f>
        <v xml:space="preserve">Rehabiliteringen vid utmattningssyndrom innefattar livsstilsförändring, stresshantering och gradvis återgång i normaliserad livsföring. </v>
      </c>
    </row>
    <row r="76" spans="1:7" ht="26" x14ac:dyDescent="0.35">
      <c r="A76" s="53" t="s">
        <v>7</v>
      </c>
      <c r="B76" s="50">
        <v>9</v>
      </c>
      <c r="C76" s="50" t="str">
        <f>IF(Tabell410134[[#This Row],[ID]]="","",INDEX(Tabell1[Kategori (REK/OBS
FRL/REH)],MATCH(Tabell410134[[#This Row],[ID]],Tabell1[ID],0)))</f>
        <v>REK</v>
      </c>
      <c r="D76" s="48">
        <v>1</v>
      </c>
      <c r="E76" s="152" t="str">
        <f>VLOOKUP(Tabell410134[[#This Row],[ICD10]],TabellDiagnoser[[ICD10]:[Diagnostext]],2)</f>
        <v>Andra specificerade reaktioner på svår stress</v>
      </c>
      <c r="F76" s="152" t="str">
        <f>VLOOKUP(Tabell410134[[#This Row],[ID]],Tabell1[[ID]:[Webcert_rubrik]],3)</f>
        <v xml:space="preserve">Rehabkoordinering och plan för återgång i arbete, via rehabiliteringskoordinator eller vårdsamordnare </v>
      </c>
      <c r="G76" s="152" t="str">
        <f>VLOOKUP(Tabell410134[[#This Row],[ID]],Tabell1[[ID]:[Webcert_beskrivning]],4)</f>
        <v xml:space="preserve">Rehabkoordinator bör kontaktas i ett tidigt skede vid risk för långvarig sjukskrivning. </v>
      </c>
    </row>
    <row r="77" spans="1:7" ht="26" x14ac:dyDescent="0.35">
      <c r="A77" s="53" t="s">
        <v>7</v>
      </c>
      <c r="B77" s="50">
        <v>10</v>
      </c>
      <c r="C77" s="50" t="str">
        <f>IF(Tabell410134[[#This Row],[ID]]="","",INDEX(Tabell1[Kategori (REK/OBS
FRL/REH)],MATCH(Tabell410134[[#This Row],[ID]],Tabell1[ID],0)))</f>
        <v>REK</v>
      </c>
      <c r="D77" s="48">
        <v>2</v>
      </c>
      <c r="E77" s="152" t="str">
        <f>VLOOKUP(Tabell410134[[#This Row],[ICD10]],TabellDiagnoser[[ICD10]:[Diagnostext]],2)</f>
        <v>Andra specificerade reaktioner på svår stress</v>
      </c>
      <c r="F77" s="152" t="str">
        <f>VLOOKUP(Tabell410134[[#This Row],[ID]],Tabell1[[ID]:[Webcert_rubrik]],3)</f>
        <v>Arbetsanpassning, via arbetsgivare och ev. företagshälsovård</v>
      </c>
      <c r="G77"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78" spans="1:7" ht="26" x14ac:dyDescent="0.35">
      <c r="A78" s="53" t="s">
        <v>7</v>
      </c>
      <c r="B78" s="50">
        <v>133</v>
      </c>
      <c r="C78" s="50" t="str">
        <f>IF(Tabell410134[[#This Row],[ID]]="","",INDEX(Tabell1[Kategori (REK/OBS
FRL/REH)],MATCH(Tabell410134[[#This Row],[ID]],Tabell1[ID],0)))</f>
        <v>REK</v>
      </c>
      <c r="D78" s="48">
        <v>3</v>
      </c>
      <c r="E78" s="152" t="str">
        <f>VLOOKUP(Tabell410134[[#This Row],[ICD10]],TabellDiagnoser[[ICD10]:[Diagnostext]],2)</f>
        <v>Andra specificerade reaktioner på svår stress</v>
      </c>
      <c r="F78" s="152" t="str">
        <f>VLOOKUP(Tabell410134[[#This Row],[ID]],Tabell1[[ID]:[Webcert_rubrik]],3)</f>
        <v xml:space="preserve">Psykosocial behandling eller psykoterapi, via primärvård, företagshälsovård eller specialistmottagning </v>
      </c>
      <c r="G78" s="152" t="str">
        <f>VLOOKUP(Tabell410134[[#This Row],[ID]],Tabell1[[ID]:[Webcert_beskrivning]],4)</f>
        <v xml:space="preserve">Många patienter behöver hjälp att förändra sin livssituation och sina beteenden. Det finns både sömnskolor och olika typer av stresshanteringskurser. Ofta fungerar det bra med behandling i grupp, men ibland kan även individuellt stöd behövas. </v>
      </c>
    </row>
    <row r="79" spans="1:7" ht="26" x14ac:dyDescent="0.35">
      <c r="A79" s="53" t="s">
        <v>7</v>
      </c>
      <c r="B79" s="50">
        <v>134</v>
      </c>
      <c r="C79" s="50" t="str">
        <f>IF(Tabell410134[[#This Row],[ID]]="","",INDEX(Tabell1[Kategori (REK/OBS
FRL/REH)],MATCH(Tabell410134[[#This Row],[ID]],Tabell1[ID],0)))</f>
        <v>REK</v>
      </c>
      <c r="D79" s="48">
        <v>4</v>
      </c>
      <c r="E79" s="152" t="str">
        <f>VLOOKUP(Tabell410134[[#This Row],[ICD10]],TabellDiagnoser[[ICD10]:[Diagnostext]],2)</f>
        <v>Andra specificerade reaktioner på svår stress</v>
      </c>
      <c r="F79" s="152" t="str">
        <f>VLOOKUP(Tabell410134[[#This Row],[ID]],Tabell1[[ID]:[Webcert_rubrik]],3)</f>
        <v>Avslappningsträning, via fysioterapeut</v>
      </c>
      <c r="G79" s="152" t="str">
        <f>VLOOKUP(Tabell410134[[#This Row],[ID]],Tabell1[[ID]:[Webcert_beskrivning]],4)</f>
        <v xml:space="preserve">Hos fysioterapeuten kan patienten få råd och instruktioner om olika avspänningstekniker för avslappning. </v>
      </c>
    </row>
    <row r="80" spans="1:7" ht="26" x14ac:dyDescent="0.35">
      <c r="A80" s="53" t="s">
        <v>7</v>
      </c>
      <c r="B80" s="50">
        <v>38</v>
      </c>
      <c r="C80" s="50" t="str">
        <f>IF(Tabell410134[[#This Row],[ID]]="","",INDEX(Tabell1[Kategori (REK/OBS
FRL/REH)],MATCH(Tabell410134[[#This Row],[ID]],Tabell1[ID],0)))</f>
        <v>REK</v>
      </c>
      <c r="D80" s="48">
        <v>5</v>
      </c>
      <c r="E80" s="152" t="str">
        <f>VLOOKUP(Tabell410134[[#This Row],[ICD10]],TabellDiagnoser[[ICD10]:[Diagnostext]],2)</f>
        <v>Andra specificerade reaktioner på svår stress</v>
      </c>
      <c r="F80" s="152" t="str">
        <f>VLOOKUP(Tabell410134[[#This Row],[ID]],Tabell1[[ID]:[Webcert_rubrik]],3)</f>
        <v xml:space="preserve">FaR, Fysisk aktivitet på recept, via FaR-förskrivare,(all legitimerad HoS-personal) </v>
      </c>
      <c r="G80" s="152" t="str">
        <f>VLOOKUP(Tabell410134[[#This Row],[ID]],Tabell1[[ID]:[Webcert_beskrivning]],4)</f>
        <v>FaR kan ordineras till patienter i både öppen-och slutenvård, som bedöms klara av att utföra aktiviteten utanför sjukvårdens regi.</v>
      </c>
    </row>
    <row r="81" spans="1:7" ht="26" x14ac:dyDescent="0.35">
      <c r="A81" s="53" t="s">
        <v>7</v>
      </c>
      <c r="B81" s="50">
        <v>135</v>
      </c>
      <c r="C81" s="50" t="str">
        <f>IF(Tabell410134[[#This Row],[ID]]="","",INDEX(Tabell1[Kategori (REK/OBS
FRL/REH)],MATCH(Tabell410134[[#This Row],[ID]],Tabell1[ID],0)))</f>
        <v>REK</v>
      </c>
      <c r="D81" s="48">
        <v>6</v>
      </c>
      <c r="E81" s="152" t="str">
        <f>VLOOKUP(Tabell410134[[#This Row],[ICD10]],TabellDiagnoser[[ICD10]:[Diagnostext]],2)</f>
        <v>Andra specificerade reaktioner på svår stress</v>
      </c>
      <c r="F81" s="152" t="str">
        <f>VLOOKUP(Tabell410134[[#This Row],[ID]],Tabell1[[ID]:[Webcert_rubrik]],3)</f>
        <v>Multimodal rehabilitering, via stressmottagning eller rehabiliteringsmedicinsk klinik</v>
      </c>
      <c r="G81" s="152" t="str">
        <f>VLOOKUP(Tabell410134[[#This Row],[ID]],Tabell1[[ID]:[Webcert_beskrivning]],4)</f>
        <v>Vid uttalat utmattningssyndrom där tidigare åtgärder inte givit någon förbättring bör patienten remitteras till multimodal rehabilitering.</v>
      </c>
    </row>
    <row r="82" spans="1:7" ht="26" x14ac:dyDescent="0.35">
      <c r="A82" s="53" t="s">
        <v>7</v>
      </c>
      <c r="B82" s="50">
        <v>94</v>
      </c>
      <c r="C82" s="50" t="str">
        <f>IF(Tabell410134[[#This Row],[ID]]="","",INDEX(Tabell1[Kategori (REK/OBS
FRL/REH)],MATCH(Tabell410134[[#This Row],[ID]],Tabell1[ID],0)))</f>
        <v>REK</v>
      </c>
      <c r="D82" s="48">
        <v>7</v>
      </c>
      <c r="E82" s="152" t="str">
        <f>VLOOKUP(Tabell410134[[#This Row],[ICD10]],TabellDiagnoser[[ICD10]:[Diagnostext]],2)</f>
        <v>Andra specificerade reaktioner på svår stress</v>
      </c>
      <c r="F82" s="152" t="str">
        <f>VLOOKUP(Tabell410134[[#This Row],[ID]],Tabell1[[ID]:[Webcert_rubrik]],3)</f>
        <v xml:space="preserve">Arbetsträning, via arbetsgivare och Försäkringskassan </v>
      </c>
      <c r="G82" s="152"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83" spans="1:7" ht="26" x14ac:dyDescent="0.35">
      <c r="A83" s="53" t="s">
        <v>3</v>
      </c>
      <c r="B83" s="50">
        <v>13</v>
      </c>
      <c r="C83" s="50" t="str">
        <f>IF(Tabell410134[[#This Row],[ID]]="","",INDEX(Tabell1[Kategori (REK/OBS
FRL/REH)],MATCH(Tabell410134[[#This Row],[ID]],Tabell1[ID],0)))</f>
        <v>OBS</v>
      </c>
      <c r="D83" s="48">
        <v>1</v>
      </c>
      <c r="E83" s="152" t="str">
        <f>VLOOKUP(Tabell410134[[#This Row],[ICD10]],TabellDiagnoser[[ICD10]:[Diagnostext]],2)</f>
        <v>Utmattningssyndrom</v>
      </c>
      <c r="F83" s="152" t="str">
        <f>VLOOKUP(Tabell410134[[#This Row],[ID]],Tabell1[[ID]:[Webcert_rubrik]],3)</f>
        <v>Grundlig utredning av patientens hälsa är viktigt för att bedöma svårighetsgrad av besvären, ställa diagnos och för att ge rätt behandling.</v>
      </c>
      <c r="G83" s="152"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84" spans="1:7" ht="26" x14ac:dyDescent="0.35">
      <c r="A84" s="53" t="s">
        <v>3</v>
      </c>
      <c r="B84" s="50">
        <v>127</v>
      </c>
      <c r="C84" s="50" t="str">
        <f>IF(Tabell410134[[#This Row],[ID]]="","",INDEX(Tabell1[Kategori (REK/OBS
FRL/REH)],MATCH(Tabell410134[[#This Row],[ID]],Tabell1[ID],0)))</f>
        <v>OBS</v>
      </c>
      <c r="D84" s="48">
        <v>2</v>
      </c>
      <c r="E84" s="152" t="str">
        <f>VLOOKUP(Tabell410134[[#This Row],[ICD10]],TabellDiagnoser[[ICD10]:[Diagnostext]],2)</f>
        <v>Utmattningssyndrom</v>
      </c>
      <c r="F84" s="152" t="str">
        <f>VLOOKUP(Tabell410134[[#This Row],[ID]],Tabell1[[ID]:[Webcert_rubrik]],3)</f>
        <v>Diskutera potentiella arbetsrelaterade och/eller socialt belastande stressfaktorer och hur patienten kan bli avlastad dessa</v>
      </c>
      <c r="G84" s="152" t="str">
        <f>VLOOKUP(Tabell410134[[#This Row],[ID]],Tabell1[[ID]:[Webcert_beskrivning]],4)</f>
        <v xml:space="preserve">Den vanligaste orsaken till utmattningssyndrom är en kombination av stressfaktorer på arbetet och privat samt brist på återhämtning. </v>
      </c>
    </row>
    <row r="85" spans="1:7" ht="26" x14ac:dyDescent="0.35">
      <c r="A85" s="53" t="s">
        <v>3</v>
      </c>
      <c r="B85" s="50">
        <v>128</v>
      </c>
      <c r="C85" s="50" t="str">
        <f>IF(Tabell410134[[#This Row],[ID]]="","",INDEX(Tabell1[Kategori (REK/OBS
FRL/REH)],MATCH(Tabell410134[[#This Row],[ID]],Tabell1[ID],0)))</f>
        <v>OBS</v>
      </c>
      <c r="D85" s="48">
        <v>3</v>
      </c>
      <c r="E85" s="152" t="str">
        <f>VLOOKUP(Tabell410134[[#This Row],[ICD10]],TabellDiagnoser[[ICD10]:[Diagnostext]],2)</f>
        <v>Utmattningssyndrom</v>
      </c>
      <c r="F85" s="152" t="str">
        <f>VLOOKUP(Tabell410134[[#This Row],[ID]],Tabell1[[ID]:[Webcert_rubrik]],3)</f>
        <v>Vila och återhämtning är av stor vikt i den akuta fasen</v>
      </c>
      <c r="G85" s="152" t="str">
        <f>VLOOKUP(Tabell410134[[#This Row],[ID]],Tabell1[[ID]:[Webcert_beskrivning]],4)</f>
        <v>Beroende på tillståndets svårighetsgrad kan den akuta fasen ta olika lång tid. Det är viktigt med regelbunden kontakt och uppföljning för bedömning om och när det är aktuellt att starta upp åtgärder för normalisering av livsföring och gradvis återgång i arbete.</v>
      </c>
    </row>
    <row r="86" spans="1:7" ht="26" x14ac:dyDescent="0.35">
      <c r="A86" s="53" t="s">
        <v>3</v>
      </c>
      <c r="B86" s="50">
        <v>129</v>
      </c>
      <c r="C86" s="50" t="str">
        <f>IF(Tabell410134[[#This Row],[ID]]="","",INDEX(Tabell1[Kategori (REK/OBS
FRL/REH)],MATCH(Tabell410134[[#This Row],[ID]],Tabell1[ID],0)))</f>
        <v>OBS</v>
      </c>
      <c r="D86" s="48">
        <v>4</v>
      </c>
      <c r="E86" s="152" t="str">
        <f>VLOOKUP(Tabell410134[[#This Row],[ICD10]],TabellDiagnoser[[ICD10]:[Diagnostext]],2)</f>
        <v>Utmattningssyndrom</v>
      </c>
      <c r="F86" s="152" t="str">
        <f>VLOOKUP(Tabell410134[[#This Row],[ID]],Tabell1[[ID]:[Webcert_rubrik]],3)</f>
        <v>Patientens egen medverkan gällande livsstilsförändring och stresshantering är en viktigt del i rehabiliteringen och första steget till förbättring</v>
      </c>
      <c r="G86" s="152" t="str">
        <f>VLOOKUP(Tabell410134[[#This Row],[ID]],Tabell1[[ID]:[Webcert_beskrivning]],4)</f>
        <v xml:space="preserve">Rehabiliteringen vid utmattningssyndrom innefattar livsstilsförändring, stresshantering och gradvis återgång i normaliserad livsföring. </v>
      </c>
    </row>
    <row r="87" spans="1:7" ht="26" x14ac:dyDescent="0.35">
      <c r="A87" s="53" t="s">
        <v>3</v>
      </c>
      <c r="B87" s="50">
        <v>9</v>
      </c>
      <c r="C87" s="50" t="str">
        <f>IF(Tabell410134[[#This Row],[ID]]="","",INDEX(Tabell1[Kategori (REK/OBS
FRL/REH)],MATCH(Tabell410134[[#This Row],[ID]],Tabell1[ID],0)))</f>
        <v>REK</v>
      </c>
      <c r="D87" s="48">
        <v>1</v>
      </c>
      <c r="E87" s="152" t="str">
        <f>VLOOKUP(Tabell410134[[#This Row],[ICD10]],TabellDiagnoser[[ICD10]:[Diagnostext]],2)</f>
        <v>Utmattningssyndrom</v>
      </c>
      <c r="F87" s="152" t="str">
        <f>VLOOKUP(Tabell410134[[#This Row],[ID]],Tabell1[[ID]:[Webcert_rubrik]],3)</f>
        <v xml:space="preserve">Rehabkoordinering och plan för återgång i arbete, via rehabiliteringskoordinator eller vårdsamordnare </v>
      </c>
      <c r="G87" s="152" t="str">
        <f>VLOOKUP(Tabell410134[[#This Row],[ID]],Tabell1[[ID]:[Webcert_beskrivning]],4)</f>
        <v xml:space="preserve">Rehabkoordinator bör kontaktas i ett tidigt skede vid risk för långvarig sjukskrivning. </v>
      </c>
    </row>
    <row r="88" spans="1:7" ht="26" x14ac:dyDescent="0.35">
      <c r="A88" s="53" t="s">
        <v>3</v>
      </c>
      <c r="B88" s="50">
        <v>10</v>
      </c>
      <c r="C88" s="50" t="str">
        <f>IF(Tabell410134[[#This Row],[ID]]="","",INDEX(Tabell1[Kategori (REK/OBS
FRL/REH)],MATCH(Tabell410134[[#This Row],[ID]],Tabell1[ID],0)))</f>
        <v>REK</v>
      </c>
      <c r="D88" s="48">
        <v>2</v>
      </c>
      <c r="E88" s="152" t="str">
        <f>VLOOKUP(Tabell410134[[#This Row],[ICD10]],TabellDiagnoser[[ICD10]:[Diagnostext]],2)</f>
        <v>Utmattningssyndrom</v>
      </c>
      <c r="F88" s="152" t="str">
        <f>VLOOKUP(Tabell410134[[#This Row],[ID]],Tabell1[[ID]:[Webcert_rubrik]],3)</f>
        <v>Arbetsanpassning, via arbetsgivare och ev. företagshälsovård</v>
      </c>
      <c r="G88"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89" spans="1:7" ht="26" x14ac:dyDescent="0.35">
      <c r="A89" s="53" t="s">
        <v>3</v>
      </c>
      <c r="B89" s="50">
        <v>133</v>
      </c>
      <c r="C89" s="50" t="str">
        <f>IF(Tabell410134[[#This Row],[ID]]="","",INDEX(Tabell1[Kategori (REK/OBS
FRL/REH)],MATCH(Tabell410134[[#This Row],[ID]],Tabell1[ID],0)))</f>
        <v>REK</v>
      </c>
      <c r="D89" s="48">
        <v>3</v>
      </c>
      <c r="E89" s="152" t="str">
        <f>VLOOKUP(Tabell410134[[#This Row],[ICD10]],TabellDiagnoser[[ICD10]:[Diagnostext]],2)</f>
        <v>Utmattningssyndrom</v>
      </c>
      <c r="F89" s="152" t="str">
        <f>VLOOKUP(Tabell410134[[#This Row],[ID]],Tabell1[[ID]:[Webcert_rubrik]],3)</f>
        <v xml:space="preserve">Psykosocial behandling eller psykoterapi, via primärvård, företagshälsovård eller specialistmottagning </v>
      </c>
      <c r="G89" s="152" t="str">
        <f>VLOOKUP(Tabell410134[[#This Row],[ID]],Tabell1[[ID]:[Webcert_beskrivning]],4)</f>
        <v xml:space="preserve">Många patienter behöver hjälp att förändra sin livssituation och sina beteenden. Det finns både sömnskolor och olika typer av stresshanteringskurser. Ofta fungerar det bra med behandling i grupp, men ibland kan även individuellt stöd behövas. </v>
      </c>
    </row>
    <row r="90" spans="1:7" ht="26" x14ac:dyDescent="0.35">
      <c r="A90" s="53" t="s">
        <v>3</v>
      </c>
      <c r="B90" s="50">
        <v>134</v>
      </c>
      <c r="C90" s="50" t="str">
        <f>IF(Tabell410134[[#This Row],[ID]]="","",INDEX(Tabell1[Kategori (REK/OBS
FRL/REH)],MATCH(Tabell410134[[#This Row],[ID]],Tabell1[ID],0)))</f>
        <v>REK</v>
      </c>
      <c r="D90" s="48">
        <v>4</v>
      </c>
      <c r="E90" s="152" t="str">
        <f>VLOOKUP(Tabell410134[[#This Row],[ICD10]],TabellDiagnoser[[ICD10]:[Diagnostext]],2)</f>
        <v>Utmattningssyndrom</v>
      </c>
      <c r="F90" s="152" t="str">
        <f>VLOOKUP(Tabell410134[[#This Row],[ID]],Tabell1[[ID]:[Webcert_rubrik]],3)</f>
        <v>Avslappningsträning, via fysioterapeut</v>
      </c>
      <c r="G90" s="152" t="str">
        <f>VLOOKUP(Tabell410134[[#This Row],[ID]],Tabell1[[ID]:[Webcert_beskrivning]],4)</f>
        <v xml:space="preserve">Hos fysioterapeuten kan patienten få råd och instruktioner om olika avspänningstekniker för avslappning. </v>
      </c>
    </row>
    <row r="91" spans="1:7" ht="26" x14ac:dyDescent="0.35">
      <c r="A91" s="53" t="s">
        <v>3</v>
      </c>
      <c r="B91" s="50">
        <v>38</v>
      </c>
      <c r="C91" s="50" t="str">
        <f>IF(Tabell410134[[#This Row],[ID]]="","",INDEX(Tabell1[Kategori (REK/OBS
FRL/REH)],MATCH(Tabell410134[[#This Row],[ID]],Tabell1[ID],0)))</f>
        <v>REK</v>
      </c>
      <c r="D91" s="48">
        <v>5</v>
      </c>
      <c r="E91" s="152" t="str">
        <f>VLOOKUP(Tabell410134[[#This Row],[ICD10]],TabellDiagnoser[[ICD10]:[Diagnostext]],2)</f>
        <v>Utmattningssyndrom</v>
      </c>
      <c r="F91" s="152" t="str">
        <f>VLOOKUP(Tabell410134[[#This Row],[ID]],Tabell1[[ID]:[Webcert_rubrik]],3)</f>
        <v xml:space="preserve">FaR, Fysisk aktivitet på recept, via FaR-förskrivare,(all legitimerad HoS-personal) </v>
      </c>
      <c r="G91" s="152" t="str">
        <f>VLOOKUP(Tabell410134[[#This Row],[ID]],Tabell1[[ID]:[Webcert_beskrivning]],4)</f>
        <v>FaR kan ordineras till patienter i både öppen-och slutenvård, som bedöms klara av att utföra aktiviteten utanför sjukvårdens regi.</v>
      </c>
    </row>
    <row r="92" spans="1:7" ht="26" x14ac:dyDescent="0.35">
      <c r="A92" s="53" t="s">
        <v>3</v>
      </c>
      <c r="B92" s="50">
        <v>135</v>
      </c>
      <c r="C92" s="50" t="str">
        <f>IF(Tabell410134[[#This Row],[ID]]="","",INDEX(Tabell1[Kategori (REK/OBS
FRL/REH)],MATCH(Tabell410134[[#This Row],[ID]],Tabell1[ID],0)))</f>
        <v>REK</v>
      </c>
      <c r="D92" s="48">
        <v>6</v>
      </c>
      <c r="E92" s="152" t="str">
        <f>VLOOKUP(Tabell410134[[#This Row],[ICD10]],TabellDiagnoser[[ICD10]:[Diagnostext]],2)</f>
        <v>Utmattningssyndrom</v>
      </c>
      <c r="F92" s="152" t="str">
        <f>VLOOKUP(Tabell410134[[#This Row],[ID]],Tabell1[[ID]:[Webcert_rubrik]],3)</f>
        <v>Multimodal rehabilitering, via stressmottagning eller rehabiliteringsmedicinsk klinik</v>
      </c>
      <c r="G92" s="152" t="str">
        <f>VLOOKUP(Tabell410134[[#This Row],[ID]],Tabell1[[ID]:[Webcert_beskrivning]],4)</f>
        <v>Vid uttalat utmattningssyndrom där tidigare åtgärder inte givit någon förbättring bör patienten remitteras till multimodal rehabilitering.</v>
      </c>
    </row>
    <row r="93" spans="1:7" ht="26" x14ac:dyDescent="0.35">
      <c r="A93" s="53" t="s">
        <v>3</v>
      </c>
      <c r="B93" s="50">
        <v>94</v>
      </c>
      <c r="C93" s="50" t="str">
        <f>IF(Tabell410134[[#This Row],[ID]]="","",INDEX(Tabell1[Kategori (REK/OBS
FRL/REH)],MATCH(Tabell410134[[#This Row],[ID]],Tabell1[ID],0)))</f>
        <v>REK</v>
      </c>
      <c r="D93" s="48">
        <v>7</v>
      </c>
      <c r="E93" s="152" t="str">
        <f>VLOOKUP(Tabell410134[[#This Row],[ICD10]],TabellDiagnoser[[ICD10]:[Diagnostext]],2)</f>
        <v>Utmattningssyndrom</v>
      </c>
      <c r="F93" s="152" t="str">
        <f>VLOOKUP(Tabell410134[[#This Row],[ID]],Tabell1[[ID]:[Webcert_rubrik]],3)</f>
        <v xml:space="preserve">Arbetsträning, via arbetsgivare och Försäkringskassan </v>
      </c>
      <c r="G93" s="152"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94" spans="1:7" ht="26" x14ac:dyDescent="0.35">
      <c r="A94" s="45" t="s">
        <v>32</v>
      </c>
      <c r="B94" s="59">
        <v>25</v>
      </c>
      <c r="C94" s="50" t="str">
        <f>IF(Tabell410134[[#This Row],[ID]]="","",INDEX(Tabell1[Kategori (REK/OBS
FRL/REH)],MATCH(Tabell410134[[#This Row],[ID]],Tabell1[ID],0)))</f>
        <v>OBS</v>
      </c>
      <c r="D94" s="48">
        <v>1</v>
      </c>
      <c r="E94" s="119" t="str">
        <f>VLOOKUP(Tabell410134[[#This Row],[ICD10]],TabellDiagnoser[[ICD10]:[Diagnostext]],2)</f>
        <v>Mononeuropati (sjukdom i en enda perifer nerv) i övre extremitet</v>
      </c>
      <c r="F94" s="119" t="str">
        <f>VLOOKUP(Tabell410134[[#This Row],[ID]],Tabell1[[ID]:[Webcert_rubrik]],3)</f>
        <v>Utreda hur smärtan och rörelseinskränkningen begränsar patientens förmåga att klara just sina arbetsuppgifter</v>
      </c>
      <c r="G94" s="119" t="str">
        <f>VLOOKUP(Tabell410134[[#This Row],[ID]],Tabell1[[ID]:[Webcert_beskrivning]],4)</f>
        <v xml:space="preserve">Mononeuropati (med karpaltunnelsyndrom som vanligaste underdiagnos) kan ge domningar och stickningar samt nedsatt känsel med svaghet i tumme, pekfinger och långfinger. Lättare syndrom påverkar inte funktionen. I svårare fall försämras handmotoriken vilket kan bli besvärligt om den drabbade handen är den dominanta. </v>
      </c>
    </row>
    <row r="95" spans="1:7" ht="26" x14ac:dyDescent="0.35">
      <c r="A95" s="45" t="s">
        <v>32</v>
      </c>
      <c r="B95" s="50">
        <v>26</v>
      </c>
      <c r="C95" s="50" t="str">
        <f>IF(Tabell410134[[#This Row],[ID]]="","",INDEX(Tabell1[Kategori (REK/OBS
FRL/REH)],MATCH(Tabell410134[[#This Row],[ID]],Tabell1[ID],0)))</f>
        <v>OBS</v>
      </c>
      <c r="D95" s="48">
        <v>2</v>
      </c>
      <c r="E95" s="119" t="str">
        <f>VLOOKUP(Tabell410134[[#This Row],[ICD10]],TabellDiagnoser[[ICD10]:[Diagnostext]],2)</f>
        <v>Mononeuropati (sjukdom i en enda perifer nerv) i övre extremitet</v>
      </c>
      <c r="F95" s="119" t="str">
        <f>VLOOKUP(Tabell410134[[#This Row],[ID]],Tabell1[[ID]:[Webcert_rubrik]],3)</f>
        <v>Avråda från vibrerande verktyg, ensidig tung handbelastning samt repetitiva arbetsuppgifter</v>
      </c>
      <c r="G95" s="119" t="str">
        <f>VLOOKUP(Tabell410134[[#This Row],[ID]],Tabell1[[ID]:[Webcert_beskrivning]],4)</f>
        <v xml:space="preserve">Arbetstagaren bör i ett tidigt skede, i dialog med arbetsgivaren ges möjlighet att föreslå ergonomiska och organisatoriska lösningar för att undvika provocerande rörelser och arbetsuppgifter. </v>
      </c>
    </row>
    <row r="96" spans="1:7" ht="26" x14ac:dyDescent="0.35">
      <c r="A96" s="45" t="s">
        <v>32</v>
      </c>
      <c r="B96" s="50">
        <v>27</v>
      </c>
      <c r="C96" s="50" t="str">
        <f>IF(Tabell410134[[#This Row],[ID]]="","",INDEX(Tabell1[Kategori (REK/OBS
FRL/REH)],MATCH(Tabell410134[[#This Row],[ID]],Tabell1[ID],0)))</f>
        <v>OBS</v>
      </c>
      <c r="D96" s="48">
        <v>3</v>
      </c>
      <c r="E96" s="119" t="str">
        <f>VLOOKUP(Tabell410134[[#This Row],[ICD10]],TabellDiagnoser[[ICD10]:[Diagnostext]],2)</f>
        <v>Mononeuropati (sjukdom i en enda perifer nerv) i övre extremitet</v>
      </c>
      <c r="F96" s="119" t="str">
        <f>VLOOKUP(Tabell410134[[#This Row],[ID]],Tabell1[[ID]:[Webcert_rubrik]],3)</f>
        <v>De flesta som drabbas av karpaltunnelsyndrom under graviditet blir besvärsfria efter förlossningen</v>
      </c>
      <c r="G96" s="119" t="str">
        <f>VLOOKUP(Tabell410134[[#This Row],[ID]],Tabell1[[ID]:[Webcert_beskrivning]],4)</f>
        <v>Besvären kan kännas obehagliga men är sällan allvarliga.</v>
      </c>
    </row>
    <row r="97" spans="1:7" ht="26" x14ac:dyDescent="0.35">
      <c r="A97" s="45" t="s">
        <v>32</v>
      </c>
      <c r="B97" s="50">
        <v>28</v>
      </c>
      <c r="C97" s="50" t="str">
        <f>IF(Tabell410134[[#This Row],[ID]]="","",INDEX(Tabell1[Kategori (REK/OBS
FRL/REH)],MATCH(Tabell410134[[#This Row],[ID]],Tabell1[ID],0)))</f>
        <v>OBS</v>
      </c>
      <c r="D97" s="48">
        <v>4</v>
      </c>
      <c r="E97" s="119" t="str">
        <f>VLOOKUP(Tabell410134[[#This Row],[ICD10]],TabellDiagnoser[[ICD10]:[Diagnostext]],2)</f>
        <v>Mononeuropati (sjukdom i en enda perifer nerv) i övre extremitet</v>
      </c>
      <c r="F97" s="119" t="str">
        <f>VLOOKUP(Tabell410134[[#This Row],[ID]],Tabell1[[ID]:[Webcert_rubrik]],3)</f>
        <v xml:space="preserve">Överväga annan sjukdom vid långdragna besvär </v>
      </c>
      <c r="G97" s="119" t="str">
        <f>VLOOKUP(Tabell410134[[#This Row],[ID]],Tabell1[[ID]:[Webcert_beskrivning]],4)</f>
        <v>Om insatt behandling inte fungerar bör man överväga annan bakomliggande sjukdom som diabetes, reumatisk sjukdom, cervikal rizopati eller hypothyreos.</v>
      </c>
    </row>
    <row r="98" spans="1:7" ht="26" x14ac:dyDescent="0.35">
      <c r="A98" s="45" t="s">
        <v>32</v>
      </c>
      <c r="B98" s="50">
        <v>29</v>
      </c>
      <c r="C98" s="50" t="str">
        <f>IF(Tabell410134[[#This Row],[ID]]="","",INDEX(Tabell1[Kategori (REK/OBS
FRL/REH)],MATCH(Tabell410134[[#This Row],[ID]],Tabell1[ID],0)))</f>
        <v>REK</v>
      </c>
      <c r="D98" s="48">
        <v>1</v>
      </c>
      <c r="E98" s="119" t="str">
        <f>VLOOKUP(Tabell410134[[#This Row],[ICD10]],TabellDiagnoser[[ICD10]:[Diagnostext]],2)</f>
        <v>Mononeuropati (sjukdom i en enda perifer nerv) i övre extremitet</v>
      </c>
      <c r="F98" s="119" t="str">
        <f>VLOOKUP(Tabell410134[[#This Row],[ID]],Tabell1[[ID]:[Webcert_rubrik]],3)</f>
        <v>Utprovning av handledsskydd, via arbetsterapeut eller apotek</v>
      </c>
      <c r="G98" s="119" t="str">
        <f>VLOOKUP(Tabell410134[[#This Row],[ID]],Tabell1[[ID]:[Webcert_beskrivning]],4)</f>
        <v xml:space="preserve">Patienten bör göras uppmärksam på att försöka undvika att ha handlederna kraftigt böjda när hen sover. För att förhindra flexion under sömn kan ett första steg i behandlingen vara ett prefabricerat handledstöd, som finns att köpa på de flesta apotek och sjukvårdsaffärer . </v>
      </c>
    </row>
    <row r="99" spans="1:7" ht="26" x14ac:dyDescent="0.35">
      <c r="A99" s="45" t="s">
        <v>32</v>
      </c>
      <c r="B99" s="50">
        <v>30</v>
      </c>
      <c r="C99" s="50" t="str">
        <f>IF(Tabell410134[[#This Row],[ID]]="","",INDEX(Tabell1[Kategori (REK/OBS
FRL/REH)],MATCH(Tabell410134[[#This Row],[ID]],Tabell1[ID],0)))</f>
        <v>REK</v>
      </c>
      <c r="D99" s="48">
        <v>2</v>
      </c>
      <c r="E99" s="119" t="str">
        <f>VLOOKUP(Tabell410134[[#This Row],[ICD10]],TabellDiagnoser[[ICD10]:[Diagnostext]],2)</f>
        <v>Mononeuropati (sjukdom i en enda perifer nerv) i övre extremitet</v>
      </c>
      <c r="F99" s="119" t="str">
        <f>VLOOKUP(Tabell410134[[#This Row],[ID]],Tabell1[[ID]:[Webcert_rubrik]],3)</f>
        <v>Ergonomisk arbetsplatsbedömning, via arbetsgivare och ev. företagshälsovård</v>
      </c>
      <c r="G99"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00" spans="1:7" ht="26" x14ac:dyDescent="0.35">
      <c r="A100" s="45" t="s">
        <v>32</v>
      </c>
      <c r="B100" s="50">
        <v>31</v>
      </c>
      <c r="C100" s="50" t="str">
        <f>IF(Tabell410134[[#This Row],[ID]]="","",INDEX(Tabell1[Kategori (REK/OBS
FRL/REH)],MATCH(Tabell410134[[#This Row],[ID]],Tabell1[ID],0)))</f>
        <v>REK</v>
      </c>
      <c r="D100" s="48">
        <v>3</v>
      </c>
      <c r="E100" s="119" t="str">
        <f>VLOOKUP(Tabell410134[[#This Row],[ICD10]],TabellDiagnoser[[ICD10]:[Diagnostext]],2)</f>
        <v>Mononeuropati (sjukdom i en enda perifer nerv) i övre extremitet</v>
      </c>
      <c r="F100" s="119" t="str">
        <f>VLOOKUP(Tabell410134[[#This Row],[ID]],Tabell1[[ID]:[Webcert_rubrik]],3)</f>
        <v>Individuellt träningsprogram och rådgivning, via fysioterapeut</v>
      </c>
      <c r="G100" s="119" t="str">
        <f>VLOOKUP(Tabell410134[[#This Row],[ID]],Tabell1[[ID]:[Webcert_beskrivning]],4)</f>
        <v xml:space="preserve">När smärtan har gått ner bör patienten rekommenderas kontakt med fysioterapeut för behandling och utveckling av ett individuellt träningsprogram. </v>
      </c>
    </row>
    <row r="101" spans="1:7" ht="26" x14ac:dyDescent="0.35">
      <c r="A101" s="45" t="s">
        <v>32</v>
      </c>
      <c r="B101" s="50">
        <v>10</v>
      </c>
      <c r="C101" s="50" t="str">
        <f>IF(Tabell410134[[#This Row],[ID]]="","",INDEX(Tabell1[Kategori (REK/OBS
FRL/REH)],MATCH(Tabell410134[[#This Row],[ID]],Tabell1[ID],0)))</f>
        <v>REK</v>
      </c>
      <c r="D101" s="48">
        <v>4</v>
      </c>
      <c r="E101" s="119" t="str">
        <f>VLOOKUP(Tabell410134[[#This Row],[ICD10]],TabellDiagnoser[[ICD10]:[Diagnostext]],2)</f>
        <v>Mononeuropati (sjukdom i en enda perifer nerv) i övre extremitet</v>
      </c>
      <c r="F101" s="119" t="str">
        <f>VLOOKUP(Tabell410134[[#This Row],[ID]],Tabell1[[ID]:[Webcert_rubrik]],3)</f>
        <v>Arbetsanpassning, via arbetsgivare och ev. företagshälsovård</v>
      </c>
      <c r="G101"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02" spans="1:7" ht="26" x14ac:dyDescent="0.35">
      <c r="A102" s="53" t="s">
        <v>56</v>
      </c>
      <c r="B102" s="50">
        <v>32</v>
      </c>
      <c r="C102" s="50" t="str">
        <f>IF(Tabell410134[[#This Row],[ID]]="","",INDEX(Tabell1[Kategori (REK/OBS
FRL/REH)],MATCH(Tabell410134[[#This Row],[ID]],Tabell1[ID],0)))</f>
        <v>OBS</v>
      </c>
      <c r="D102" s="48">
        <v>1</v>
      </c>
      <c r="E102" s="119" t="str">
        <f>VLOOKUP(Tabell410134[[#This Row],[ICD10]],TabellDiagnoser[[ICD10]:[Diagnostext]],2)</f>
        <v>Andra sjukdomar i mellankotskivorna</v>
      </c>
      <c r="F102" s="119" t="str">
        <f>VLOOKUP(Tabell410134[[#This Row],[ID]],Tabell1[[ID]:[Webcert_rubrik]],3)</f>
        <v>Uppmuntra till fortsatt arbete och lagom aktivitet då det i allmänhet inte är farligt att arbeta trots att det gör ont</v>
      </c>
      <c r="G102" s="119" t="str">
        <f>VLOOKUP(Tabell410134[[#This Row],[ID]],Tabell1[[ID]:[Webcert_beskrivning]],4)</f>
        <v xml:space="preserve">Patienten bör så snart som möjligt försöka aktivera sig och i möjligaste mån leva som vanligt. Tänk därför på att uppmuntra till fortsatt arbete och lagom belastning. </v>
      </c>
    </row>
    <row r="103" spans="1:7" s="31" customFormat="1" ht="26" x14ac:dyDescent="0.35">
      <c r="A103" s="53" t="s">
        <v>56</v>
      </c>
      <c r="B103" s="50">
        <v>33</v>
      </c>
      <c r="C103" s="50" t="str">
        <f>IF(Tabell410134[[#This Row],[ID]]="","",INDEX(Tabell1[Kategori (REK/OBS
FRL/REH)],MATCH(Tabell410134[[#This Row],[ID]],Tabell1[ID],0)))</f>
        <v>OBS</v>
      </c>
      <c r="D103" s="48">
        <v>2</v>
      </c>
      <c r="E103" s="119" t="str">
        <f>VLOOKUP(Tabell410134[[#This Row],[ICD10]],TabellDiagnoser[[ICD10]:[Diagnostext]],2)</f>
        <v>Andra sjukdomar i mellankotskivorna</v>
      </c>
      <c r="F103" s="119" t="str">
        <f>VLOOKUP(Tabell410134[[#This Row],[ID]],Tabell1[[ID]:[Webcert_rubrik]],3)</f>
        <v>Utreda hur besvären begränsar patientens förmåga att arbeta och vad patienten kan utföra trots sina besvär</v>
      </c>
      <c r="G103" s="119" t="str">
        <f>VLOOKUP(Tabell410134[[#This Row],[ID]],Tabell1[[ID]:[Webcert_beskrivning]],4)</f>
        <v xml:space="preserve">Det är viktigt att utreda på vilka sätt eventuell rörelseinskränkning och smärta begränsar patientens förmåga att utföra sina arbetsuppgifter liksom hur dessa kan förändras. </v>
      </c>
    </row>
    <row r="104" spans="1:7" s="31" customFormat="1" ht="26" x14ac:dyDescent="0.35">
      <c r="A104" s="53" t="s">
        <v>56</v>
      </c>
      <c r="B104" s="50">
        <v>34</v>
      </c>
      <c r="C104" s="50" t="str">
        <f>IF(Tabell410134[[#This Row],[ID]]="","",INDEX(Tabell1[Kategori (REK/OBS
FRL/REH)],MATCH(Tabell410134[[#This Row],[ID]],Tabell1[ID],0)))</f>
        <v>OBS</v>
      </c>
      <c r="D104" s="48">
        <v>3</v>
      </c>
      <c r="E104" s="119" t="str">
        <f>VLOOKUP(Tabell410134[[#This Row],[ICD10]],TabellDiagnoser[[ICD10]:[Diagnostext]],2)</f>
        <v>Andra sjukdomar i mellankotskivorna</v>
      </c>
      <c r="F104" s="119" t="str">
        <f>VLOOKUP(Tabell410134[[#This Row],[ID]],Tabell1[[ID]:[Webcert_rubrik]],3)</f>
        <v>Informera patienten om att det i de flesta fall är god prognos och att flertalet diskbråck läker utan behov av kirurgisk behandling</v>
      </c>
      <c r="G104" s="119" t="str">
        <f>VLOOKUP(Tabell410134[[#This Row],[ID]],Tabell1[[ID]:[Webcert_beskrivning]],4)</f>
        <v>De flesta brukar känna sig bättre efter ett par veckor, och efter två till tre månader är de flesta besvärsfria. Själva diskbråcket , eller utbuktningen kan finnas kvar trots att symtomen har försvunnit.</v>
      </c>
    </row>
    <row r="105" spans="1:7" ht="26" x14ac:dyDescent="0.35">
      <c r="A105" s="53" t="s">
        <v>56</v>
      </c>
      <c r="B105" s="50">
        <v>35</v>
      </c>
      <c r="C105" s="50" t="str">
        <f>IF(Tabell410134[[#This Row],[ID]]="","",INDEX(Tabell1[Kategori (REK/OBS
FRL/REH)],MATCH(Tabell410134[[#This Row],[ID]],Tabell1[ID],0)))</f>
        <v>OBS</v>
      </c>
      <c r="D105" s="48">
        <v>4</v>
      </c>
      <c r="E105" s="119" t="str">
        <f>VLOOKUP(Tabell410134[[#This Row],[ICD10]],TabellDiagnoser[[ICD10]:[Diagnostext]],2)</f>
        <v>Andra sjukdomar i mellankotskivorna</v>
      </c>
      <c r="F105" s="119" t="str">
        <f>VLOOKUP(Tabell410134[[#This Row],[ID]],Tabell1[[ID]:[Webcert_rubrik]],3)</f>
        <v xml:space="preserve">Heltidssjukskrivning ökar risken för långtidssjukskrivning </v>
      </c>
      <c r="G105" s="119" t="str">
        <f>VLOOKUP(Tabell410134[[#This Row],[ID]],Tabell1[[ID]:[Webcert_beskrivning]],4)</f>
        <v>Försök att undvika sjukskrivning. Om det inte går att undvika sjukskrivning, välj om möjligt deltidssjukskrivning. Deltidssjukskrivning gör att medarbetaren bibehåller kontakt med kollegor och chef, behåller sin yrkesidentitet och motverkar känsla av utanförskap.</v>
      </c>
    </row>
    <row r="106" spans="1:7" ht="26" x14ac:dyDescent="0.35">
      <c r="A106" s="53" t="s">
        <v>56</v>
      </c>
      <c r="B106" s="50">
        <v>30</v>
      </c>
      <c r="C106" s="50" t="str">
        <f>IF(Tabell410134[[#This Row],[ID]]="","",INDEX(Tabell1[Kategori (REK/OBS
FRL/REH)],MATCH(Tabell410134[[#This Row],[ID]],Tabell1[ID],0)))</f>
        <v>REK</v>
      </c>
      <c r="D106" s="48">
        <v>6</v>
      </c>
      <c r="E106" s="119" t="str">
        <f>VLOOKUP(Tabell410134[[#This Row],[ICD10]],TabellDiagnoser[[ICD10]:[Diagnostext]],2)</f>
        <v>Andra sjukdomar i mellankotskivorna</v>
      </c>
      <c r="F106" s="119" t="str">
        <f>VLOOKUP(Tabell410134[[#This Row],[ID]],Tabell1[[ID]:[Webcert_rubrik]],3)</f>
        <v>Ergonomisk arbetsplatsbedömning, via arbetsgivare och ev. företagshälsovård</v>
      </c>
      <c r="G106"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07" spans="1:7" ht="26" x14ac:dyDescent="0.35">
      <c r="A107" s="53" t="s">
        <v>56</v>
      </c>
      <c r="B107" s="50">
        <v>10</v>
      </c>
      <c r="C107" s="50" t="str">
        <f>IF(Tabell410134[[#This Row],[ID]]="","",INDEX(Tabell1[Kategori (REK/OBS
FRL/REH)],MATCH(Tabell410134[[#This Row],[ID]],Tabell1[ID],0)))</f>
        <v>REK</v>
      </c>
      <c r="D107" s="48">
        <v>1</v>
      </c>
      <c r="E107" s="119" t="str">
        <f>VLOOKUP(Tabell410134[[#This Row],[ICD10]],TabellDiagnoser[[ICD10]:[Diagnostext]],2)</f>
        <v>Andra sjukdomar i mellankotskivorna</v>
      </c>
      <c r="F107" s="119" t="str">
        <f>VLOOKUP(Tabell410134[[#This Row],[ID]],Tabell1[[ID]:[Webcert_rubrik]],3)</f>
        <v>Arbetsanpassning, via arbetsgivare och ev. företagshälsovård</v>
      </c>
      <c r="G107"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08" spans="1:7" ht="26" x14ac:dyDescent="0.35">
      <c r="A108" s="53" t="s">
        <v>56</v>
      </c>
      <c r="B108" s="50">
        <v>37</v>
      </c>
      <c r="C108" s="50" t="str">
        <f>IF(Tabell410134[[#This Row],[ID]]="","",INDEX(Tabell1[Kategori (REK/OBS
FRL/REH)],MATCH(Tabell410134[[#This Row],[ID]],Tabell1[ID],0)))</f>
        <v>REK</v>
      </c>
      <c r="D108" s="52">
        <v>2</v>
      </c>
      <c r="E108" s="119" t="str">
        <f>VLOOKUP(Tabell410134[[#This Row],[ICD10]],TabellDiagnoser[[ICD10]:[Diagnostext]],2)</f>
        <v>Andra sjukdomar i mellankotskivorna</v>
      </c>
      <c r="F108" s="119" t="str">
        <f>VLOOKUP(Tabell410134[[#This Row],[ID]],Tabell1[[ID]:[Webcert_rubrik]],3)</f>
        <v xml:space="preserve">Individuellt träningsprogram, rådgivning och vid behov smärtlindring, via fysioterapeut, naprapat eller kiropraktor </v>
      </c>
      <c r="G108" s="119" t="str">
        <f>VLOOKUP(Tabell410134[[#This Row],[ID]],Tabell1[[ID]:[Webcert_beskrivning]],4)</f>
        <v>Kontakt med fysioterapeut, för behandling och ett individuellt program med rörlighets- och funktionsträning (inklusive träning av bålmuskulaturen), förebygger rörelserädsla och hjälper patienten att vara så normalt fysiskt aktiv som möjligt.</v>
      </c>
    </row>
    <row r="109" spans="1:7" ht="26" x14ac:dyDescent="0.35">
      <c r="A109" s="53" t="s">
        <v>56</v>
      </c>
      <c r="B109" s="50">
        <v>38</v>
      </c>
      <c r="C109" s="50" t="str">
        <f>IF(Tabell410134[[#This Row],[ID]]="","",INDEX(Tabell1[Kategori (REK/OBS
FRL/REH)],MATCH(Tabell410134[[#This Row],[ID]],Tabell1[ID],0)))</f>
        <v>REK</v>
      </c>
      <c r="D109" s="48">
        <v>3</v>
      </c>
      <c r="E109" s="119" t="str">
        <f>VLOOKUP(Tabell410134[[#This Row],[ICD10]],TabellDiagnoser[[ICD10]:[Diagnostext]],2)</f>
        <v>Andra sjukdomar i mellankotskivorna</v>
      </c>
      <c r="F109" s="119" t="str">
        <f>VLOOKUP(Tabell410134[[#This Row],[ID]],Tabell1[[ID]:[Webcert_rubrik]],3)</f>
        <v xml:space="preserve">FaR, Fysisk aktivitet på recept, via FaR-förskrivare,(all legitimerad HoS-personal) </v>
      </c>
      <c r="G109" s="119" t="str">
        <f>VLOOKUP(Tabell410134[[#This Row],[ID]],Tabell1[[ID]:[Webcert_beskrivning]],4)</f>
        <v>FaR kan ordineras till patienter i både öppen-och slutenvård, som bedöms klara av att utföra aktiviteten utanför sjukvårdens regi.</v>
      </c>
    </row>
    <row r="110" spans="1:7" ht="26" x14ac:dyDescent="0.35">
      <c r="A110" s="53" t="s">
        <v>56</v>
      </c>
      <c r="B110" s="50">
        <v>39</v>
      </c>
      <c r="C110" s="50" t="str">
        <f>IF(Tabell410134[[#This Row],[ID]]="","",INDEX(Tabell1[Kategori (REK/OBS
FRL/REH)],MATCH(Tabell410134[[#This Row],[ID]],Tabell1[ID],0)))</f>
        <v>REK</v>
      </c>
      <c r="D110" s="48">
        <v>4</v>
      </c>
      <c r="E110" s="119" t="str">
        <f>VLOOKUP(Tabell410134[[#This Row],[ICD10]],TabellDiagnoser[[ICD10]:[Diagnostext]],2)</f>
        <v>Andra sjukdomar i mellankotskivorna</v>
      </c>
      <c r="F110" s="119" t="str">
        <f>VLOOKUP(Tabell410134[[#This Row],[ID]],Tabell1[[ID]:[Webcert_rubrik]],3)</f>
        <v xml:space="preserve">Specialistbedömning, via specialistmottagning </v>
      </c>
      <c r="G110" s="119" t="str">
        <f>VLOOKUP(Tabell410134[[#This Row],[ID]],Tabell1[[ID]:[Webcert_beskrivning]],4)</f>
        <v xml:space="preserve">Om patienten har svår smärta,cauda-equina-syndrom eller om tillståndet ej har förbättrats av insatta åtgärder bör patienten remitteras till specialist för bedömning och ställningstagande till eventuell kirurgi. </v>
      </c>
    </row>
    <row r="111" spans="1:7" ht="26" x14ac:dyDescent="0.35">
      <c r="A111" s="53" t="s">
        <v>56</v>
      </c>
      <c r="B111" s="50">
        <v>9</v>
      </c>
      <c r="C111" s="50" t="str">
        <f>IF(Tabell410134[[#This Row],[ID]]="","",INDEX(Tabell1[Kategori (REK/OBS
FRL/REH)],MATCH(Tabell410134[[#This Row],[ID]],Tabell1[ID],0)))</f>
        <v>REK</v>
      </c>
      <c r="D111" s="52">
        <v>5</v>
      </c>
      <c r="E111" s="119" t="str">
        <f>VLOOKUP(Tabell410134[[#This Row],[ICD10]],TabellDiagnoser[[ICD10]:[Diagnostext]],2)</f>
        <v>Andra sjukdomar i mellankotskivorna</v>
      </c>
      <c r="F111" s="119" t="str">
        <f>VLOOKUP(Tabell410134[[#This Row],[ID]],Tabell1[[ID]:[Webcert_rubrik]],3)</f>
        <v xml:space="preserve">Rehabkoordinering och plan för återgång i arbete, via rehabiliteringskoordinator eller vårdsamordnare </v>
      </c>
      <c r="G111" s="119" t="str">
        <f>VLOOKUP(Tabell410134[[#This Row],[ID]],Tabell1[[ID]:[Webcert_beskrivning]],4)</f>
        <v xml:space="preserve">Rehabkoordinator bör kontaktas i ett tidigt skede vid risk för långvarig sjukskrivning. </v>
      </c>
    </row>
    <row r="112" spans="1:7" ht="26" x14ac:dyDescent="0.35">
      <c r="A112" s="53" t="s">
        <v>46</v>
      </c>
      <c r="B112" s="50">
        <v>32</v>
      </c>
      <c r="C112" s="50" t="str">
        <f>IF(Tabell410134[[#This Row],[ID]]="","",INDEX(Tabell1[Kategori (REK/OBS
FRL/REH)],MATCH(Tabell410134[[#This Row],[ID]],Tabell1[ID],0)))</f>
        <v>OBS</v>
      </c>
      <c r="D112" s="48">
        <v>1</v>
      </c>
      <c r="E112" s="119" t="str">
        <f>VLOOKUP(Tabell410134[[#This Row],[ICD10]],TabellDiagnoser[[ICD10]:[Diagnostext]],2)</f>
        <v>Andra ryggsjukdomar som ej klassificeras annorstädes</v>
      </c>
      <c r="F112" s="119" t="str">
        <f>VLOOKUP(Tabell410134[[#This Row],[ID]],Tabell1[[ID]:[Webcert_rubrik]],3)</f>
        <v>Uppmuntra till fortsatt arbete och lagom aktivitet då det i allmänhet inte är farligt att arbeta trots att det gör ont</v>
      </c>
      <c r="G112" s="119" t="str">
        <f>VLOOKUP(Tabell410134[[#This Row],[ID]],Tabell1[[ID]:[Webcert_beskrivning]],4)</f>
        <v xml:space="preserve">Patienten bör så snart som möjligt försöka aktivera sig och i möjligaste mån leva som vanligt. Tänk därför på att uppmuntra till fortsatt arbete och lagom belastning. </v>
      </c>
    </row>
    <row r="113" spans="1:7" ht="26" x14ac:dyDescent="0.35">
      <c r="A113" s="53" t="s">
        <v>46</v>
      </c>
      <c r="B113" s="50">
        <v>40</v>
      </c>
      <c r="C113" s="50" t="str">
        <f>IF(Tabell410134[[#This Row],[ID]]="","",INDEX(Tabell1[Kategori (REK/OBS
FRL/REH)],MATCH(Tabell410134[[#This Row],[ID]],Tabell1[ID],0)))</f>
        <v>OBS</v>
      </c>
      <c r="D113" s="48">
        <v>2</v>
      </c>
      <c r="E113" s="119" t="str">
        <f>VLOOKUP(Tabell410134[[#This Row],[ICD10]],TabellDiagnoser[[ICD10]:[Diagnostext]],2)</f>
        <v>Andra ryggsjukdomar som ej klassificeras annorstädes</v>
      </c>
      <c r="F113" s="119" t="str">
        <f>VLOOKUP(Tabell410134[[#This Row],[ID]],Tabell1[[ID]:[Webcert_rubrik]],3)</f>
        <v>Utreda hur smärtan och rörelseinskränkningen begränsar patientens förmåga att klara sina arbetsuppgifter</v>
      </c>
      <c r="G113" s="119" t="str">
        <f>VLOOKUP(Tabell410134[[#This Row],[ID]],Tabell1[[ID]:[Webcert_beskrivning]],4)</f>
        <v xml:space="preserve">Det är viktigt att utreda på vilka sätt smärtan och eventuell rörelseinskränkning begränsar patientens förmåga att utföra sina arbetsuppgifter liksom hur dessa kan anpassas. </v>
      </c>
    </row>
    <row r="114" spans="1:7" ht="26" x14ac:dyDescent="0.35">
      <c r="A114" s="53" t="s">
        <v>46</v>
      </c>
      <c r="B114" s="50">
        <v>41</v>
      </c>
      <c r="C114" s="50" t="str">
        <f>IF(Tabell410134[[#This Row],[ID]]="","",INDEX(Tabell1[Kategori (REK/OBS
FRL/REH)],MATCH(Tabell410134[[#This Row],[ID]],Tabell1[ID],0)))</f>
        <v>OBS</v>
      </c>
      <c r="D114" s="48">
        <v>3</v>
      </c>
      <c r="E114" s="119" t="str">
        <f>VLOOKUP(Tabell410134[[#This Row],[ICD10]],TabellDiagnoser[[ICD10]:[Diagnostext]],2)</f>
        <v>Andra ryggsjukdomar som ej klassificeras annorstädes</v>
      </c>
      <c r="F114" s="119" t="str">
        <f>VLOOKUP(Tabell410134[[#This Row],[ID]],Tabell1[[ID]:[Webcert_rubrik]],3)</f>
        <v>Utreda samsjuklighet med stress och psykisk ohälsa</v>
      </c>
      <c r="G114" s="119" t="str">
        <f>VLOOKUP(Tabell410134[[#This Row],[ID]],Tabell1[[ID]:[Webcert_beskrivning]],4)</f>
        <v xml:space="preserve">Det inte är ovanligt att personer med psykisk ohälsa söker vård för somatiska besvär. Samsjuklighet mellan psykisk ohälsa och olika smärtdiagnoser i nacke och rygg bör därför utredas. </v>
      </c>
    </row>
    <row r="115" spans="1:7" ht="26" x14ac:dyDescent="0.35">
      <c r="A115" s="53" t="s">
        <v>46</v>
      </c>
      <c r="B115" s="50">
        <v>42</v>
      </c>
      <c r="C115" s="50" t="str">
        <f>IF(Tabell410134[[#This Row],[ID]]="","",INDEX(Tabell1[Kategori (REK/OBS
FRL/REH)],MATCH(Tabell410134[[#This Row],[ID]],Tabell1[ID],0)))</f>
        <v>OBS</v>
      </c>
      <c r="D115" s="48">
        <v>4</v>
      </c>
      <c r="E115" s="119" t="str">
        <f>VLOOKUP(Tabell410134[[#This Row],[ICD10]],TabellDiagnoser[[ICD10]:[Diagnostext]],2)</f>
        <v>Andra ryggsjukdomar som ej klassificeras annorstädes</v>
      </c>
      <c r="F115" s="119" t="str">
        <f>VLOOKUP(Tabell410134[[#This Row],[ID]],Tabell1[[ID]:[Webcert_rubrik]],3)</f>
        <v>Existentiell smärta tolkas ofta som somatisk hos män och psykiatrisk hos kvinnor</v>
      </c>
      <c r="G115"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116" spans="1:7" ht="26" x14ac:dyDescent="0.35">
      <c r="A116" s="53" t="s">
        <v>46</v>
      </c>
      <c r="B116" s="50">
        <v>9</v>
      </c>
      <c r="C116" s="50" t="str">
        <f>IF(Tabell410134[[#This Row],[ID]]="","",INDEX(Tabell1[Kategori (REK/OBS
FRL/REH)],MATCH(Tabell410134[[#This Row],[ID]],Tabell1[ID],0)))</f>
        <v>REK</v>
      </c>
      <c r="D116" s="48">
        <v>1</v>
      </c>
      <c r="E116" s="119" t="str">
        <f>VLOOKUP(Tabell410134[[#This Row],[ICD10]],TabellDiagnoser[[ICD10]:[Diagnostext]],2)</f>
        <v>Andra ryggsjukdomar som ej klassificeras annorstädes</v>
      </c>
      <c r="F116" s="119" t="str">
        <f>VLOOKUP(Tabell410134[[#This Row],[ID]],Tabell1[[ID]:[Webcert_rubrik]],3)</f>
        <v xml:space="preserve">Rehabkoordinering och plan för återgång i arbete, via rehabiliteringskoordinator eller vårdsamordnare </v>
      </c>
      <c r="G116" s="119" t="str">
        <f>VLOOKUP(Tabell410134[[#This Row],[ID]],Tabell1[[ID]:[Webcert_beskrivning]],4)</f>
        <v xml:space="preserve">Rehabkoordinator bör kontaktas i ett tidigt skede vid risk för långvarig sjukskrivning. </v>
      </c>
    </row>
    <row r="117" spans="1:7" ht="26" x14ac:dyDescent="0.35">
      <c r="A117" s="53" t="s">
        <v>46</v>
      </c>
      <c r="B117" s="50">
        <v>30</v>
      </c>
      <c r="C117" s="50" t="str">
        <f>IF(Tabell410134[[#This Row],[ID]]="","",INDEX(Tabell1[Kategori (REK/OBS
FRL/REH)],MATCH(Tabell410134[[#This Row],[ID]],Tabell1[ID],0)))</f>
        <v>REK</v>
      </c>
      <c r="D117" s="52">
        <v>2</v>
      </c>
      <c r="E117" s="119" t="str">
        <f>VLOOKUP(Tabell410134[[#This Row],[ICD10]],TabellDiagnoser[[ICD10]:[Diagnostext]],2)</f>
        <v>Andra ryggsjukdomar som ej klassificeras annorstädes</v>
      </c>
      <c r="F117" s="121" t="str">
        <f>VLOOKUP(Tabell410134[[#This Row],[ID]],Tabell1[[ID]:[Webcert_rubrik]],3)</f>
        <v>Ergonomisk arbetsplatsbedömning, via arbetsgivare och ev. företagshälsovård</v>
      </c>
      <c r="G117" s="121"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18" spans="1:7" ht="26" x14ac:dyDescent="0.35">
      <c r="A118" s="53" t="s">
        <v>46</v>
      </c>
      <c r="B118" s="50">
        <v>10</v>
      </c>
      <c r="C118" s="50" t="str">
        <f>IF(Tabell410134[[#This Row],[ID]]="","",INDEX(Tabell1[Kategori (REK/OBS
FRL/REH)],MATCH(Tabell410134[[#This Row],[ID]],Tabell1[ID],0)))</f>
        <v>REK</v>
      </c>
      <c r="D118" s="52">
        <v>3</v>
      </c>
      <c r="E118" s="119" t="str">
        <f>VLOOKUP(Tabell410134[[#This Row],[ICD10]],TabellDiagnoser[[ICD10]:[Diagnostext]],2)</f>
        <v>Andra ryggsjukdomar som ej klassificeras annorstädes</v>
      </c>
      <c r="F118" s="121" t="str">
        <f>VLOOKUP(Tabell410134[[#This Row],[ID]],Tabell1[[ID]:[Webcert_rubrik]],3)</f>
        <v>Arbetsanpassning, via arbetsgivare och ev. företagshälsovård</v>
      </c>
      <c r="G118" s="121"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19" spans="1:7" s="33" customFormat="1" ht="26" x14ac:dyDescent="0.35">
      <c r="A119" s="53" t="s">
        <v>46</v>
      </c>
      <c r="B119" s="50">
        <v>44</v>
      </c>
      <c r="C119" s="50" t="str">
        <f>IF(Tabell410134[[#This Row],[ID]]="","",INDEX(Tabell1[Kategori (REK/OBS
FRL/REH)],MATCH(Tabell410134[[#This Row],[ID]],Tabell1[ID],0)))</f>
        <v>REK</v>
      </c>
      <c r="D119" s="48">
        <v>4</v>
      </c>
      <c r="E119" s="119" t="str">
        <f>VLOOKUP(Tabell410134[[#This Row],[ICD10]],TabellDiagnoser[[ICD10]:[Diagnostext]],2)</f>
        <v>Andra ryggsjukdomar som ej klassificeras annorstädes</v>
      </c>
      <c r="F119" s="119" t="str">
        <f>VLOOKUP(Tabell410134[[#This Row],[ID]],Tabell1[[ID]:[Webcert_rubrik]],3)</f>
        <v>Individuellt träningsprogram, rådgivning och vid behov smärtbehandling, via fysioterapeut, naprapat eller kiropraktor</v>
      </c>
      <c r="G119" s="119" t="str">
        <f>VLOOKUP(Tabell410134[[#This Row],[ID]],Tabell1[[ID]:[Webcert_beskrivning]],4)</f>
        <v xml:space="preserve">Beroende på patientens grad av besvär och om rörelserädsla föreligger bör man överväga om patienten initialt skall träffa en fysioterapeut, naprapat eller kiropraktor för behandling och utveckling av ett individuellt program med rörlighets- och funktionsträning. </v>
      </c>
    </row>
    <row r="120" spans="1:7" s="33" customFormat="1" ht="26" x14ac:dyDescent="0.35">
      <c r="A120" s="53" t="s">
        <v>46</v>
      </c>
      <c r="B120" s="50">
        <v>38</v>
      </c>
      <c r="C120" s="50" t="str">
        <f>IF(Tabell410134[[#This Row],[ID]]="","",INDEX(Tabell1[Kategori (REK/OBS
FRL/REH)],MATCH(Tabell410134[[#This Row],[ID]],Tabell1[ID],0)))</f>
        <v>REK</v>
      </c>
      <c r="D120" s="48">
        <v>5</v>
      </c>
      <c r="E120" s="119" t="str">
        <f>VLOOKUP(Tabell410134[[#This Row],[ICD10]],TabellDiagnoser[[ICD10]:[Diagnostext]],2)</f>
        <v>Andra ryggsjukdomar som ej klassificeras annorstädes</v>
      </c>
      <c r="F120" s="119" t="str">
        <f>VLOOKUP(Tabell410134[[#This Row],[ID]],Tabell1[[ID]:[Webcert_rubrik]],3)</f>
        <v xml:space="preserve">FaR, Fysisk aktivitet på recept, via FaR-förskrivare,(all legitimerad HoS-personal) </v>
      </c>
      <c r="G120" s="119" t="str">
        <f>VLOOKUP(Tabell410134[[#This Row],[ID]],Tabell1[[ID]:[Webcert_beskrivning]],4)</f>
        <v>FaR kan ordineras till patienter i både öppen-och slutenvård, som bedöms klara av att utföra aktiviteten utanför sjukvårdens regi.</v>
      </c>
    </row>
    <row r="121" spans="1:7" ht="26" x14ac:dyDescent="0.35">
      <c r="A121" s="53" t="s">
        <v>46</v>
      </c>
      <c r="B121" s="50">
        <v>45</v>
      </c>
      <c r="C121" s="50" t="str">
        <f>IF(Tabell410134[[#This Row],[ID]]="","",INDEX(Tabell1[Kategori (REK/OBS
FRL/REH)],MATCH(Tabell410134[[#This Row],[ID]],Tabell1[ID],0)))</f>
        <v>REK</v>
      </c>
      <c r="D121" s="48">
        <v>6</v>
      </c>
      <c r="E121" s="119" t="str">
        <f>VLOOKUP(Tabell410134[[#This Row],[ICD10]],TabellDiagnoser[[ICD10]:[Diagnostext]],2)</f>
        <v>Andra ryggsjukdomar som ej klassificeras annorstädes</v>
      </c>
      <c r="F121" s="119" t="str">
        <f>VLOOKUP(Tabell410134[[#This Row],[ID]],Tabell1[[ID]:[Webcert_rubrik]],3)</f>
        <v>Multimodal rehabilitering, via Smärtmottagning eller rehabiliteringsmedicinsk klinik</v>
      </c>
      <c r="G121" s="119" t="str">
        <f>VLOOKUP(Tabell410134[[#This Row],[ID]],Tabell1[[ID]:[Webcert_beskrivning]],4)</f>
        <v>Vid långvarig smärta där tidigare behandlingar och arbetsanpassningar inte givit önskad förbättring, kan multimodal rehabilitering vara motiverad.</v>
      </c>
    </row>
    <row r="122" spans="1:7" ht="26" x14ac:dyDescent="0.35">
      <c r="A122" s="53" t="s">
        <v>20</v>
      </c>
      <c r="B122" s="59">
        <v>46</v>
      </c>
      <c r="C122" s="50" t="str">
        <f>IF(Tabell410134[[#This Row],[ID]]="","",INDEX(Tabell1[Kategori (REK/OBS
FRL/REH)],MATCH(Tabell410134[[#This Row],[ID]],Tabell1[ID],0)))</f>
        <v>OBS</v>
      </c>
      <c r="D122" s="48">
        <v>1</v>
      </c>
      <c r="E122" s="119" t="str">
        <f>VLOOKUP(Tabell410134[[#This Row],[ICD10]],TabellDiagnoser[[ICD10]:[Diagnostext]],2)</f>
        <v>Ryggvärk</v>
      </c>
      <c r="F122" s="119" t="str">
        <f>VLOOKUP(Tabell410134[[#This Row],[ID]],Tabell1[[ID]:[Webcert_rubrik]],3)</f>
        <v>Förebyggande sjukpenning för behandling kan vara ett lämpligt alternativ till sjukskrivning</v>
      </c>
      <c r="G122" s="119" t="str">
        <f>VLOOKUP(Tabell410134[[#This Row],[ID]],Tabell1[[ID]:[Webcert_beskrivning]],4)</f>
        <v>Ryggvärk kan påverka arbetsförmågan och berättiga till förebyggande sjukpenning (även för arbetslösa) för att ge tid för rehabilitering.</v>
      </c>
    </row>
    <row r="123" spans="1:7" ht="26" x14ac:dyDescent="0.35">
      <c r="A123" s="53" t="s">
        <v>20</v>
      </c>
      <c r="B123" s="50">
        <v>47</v>
      </c>
      <c r="C123" s="50" t="str">
        <f>IF(Tabell410134[[#This Row],[ID]]="","",INDEX(Tabell1[Kategori (REK/OBS
FRL/REH)],MATCH(Tabell410134[[#This Row],[ID]],Tabell1[ID],0)))</f>
        <v>OBS</v>
      </c>
      <c r="D123" s="48">
        <v>2</v>
      </c>
      <c r="E123" s="119" t="str">
        <f>VLOOKUP(Tabell410134[[#This Row],[ICD10]],TabellDiagnoser[[ICD10]:[Diagnostext]],2)</f>
        <v>Ryggvärk</v>
      </c>
      <c r="F123" s="119" t="str">
        <f>VLOOKUP(Tabell410134[[#This Row],[ID]],Tabell1[[ID]:[Webcert_rubrik]],3)</f>
        <v>Diskutera bakomliggande faktorer och utreda samsjuklighet med psykisk ohälsa</v>
      </c>
      <c r="G123" s="119" t="str">
        <f>VLOOKUP(Tabell410134[[#This Row],[ID]],Tabell1[[ID]:[Webcert_beskrivning]],4)</f>
        <v xml:space="preserve">Ryggvärk kan kopplas till hög ålder, tidigare ryggproblem, depression och ångest och psykosociala faktorer som missnöje med arbets- och livssituation. </v>
      </c>
    </row>
    <row r="124" spans="1:7" ht="26" x14ac:dyDescent="0.35">
      <c r="A124" s="53" t="s">
        <v>20</v>
      </c>
      <c r="B124" s="50">
        <v>40</v>
      </c>
      <c r="C124" s="50" t="str">
        <f>IF(Tabell410134[[#This Row],[ID]]="","",INDEX(Tabell1[Kategori (REK/OBS
FRL/REH)],MATCH(Tabell410134[[#This Row],[ID]],Tabell1[ID],0)))</f>
        <v>OBS</v>
      </c>
      <c r="D124" s="48">
        <v>3</v>
      </c>
      <c r="E124" s="119" t="str">
        <f>VLOOKUP(Tabell410134[[#This Row],[ICD10]],TabellDiagnoser[[ICD10]:[Diagnostext]],2)</f>
        <v>Ryggvärk</v>
      </c>
      <c r="F124" s="119" t="str">
        <f>VLOOKUP(Tabell410134[[#This Row],[ID]],Tabell1[[ID]:[Webcert_rubrik]],3)</f>
        <v>Utreda hur smärtan och rörelseinskränkningen begränsar patientens förmåga att klara sina arbetsuppgifter</v>
      </c>
      <c r="G124" s="119" t="str">
        <f>VLOOKUP(Tabell410134[[#This Row],[ID]],Tabell1[[ID]:[Webcert_beskrivning]],4)</f>
        <v xml:space="preserve">Det är viktigt att utreda på vilka sätt smärtan och eventuell rörelseinskränkning begränsar patientens förmåga att utföra sina arbetsuppgifter liksom hur dessa kan anpassas. </v>
      </c>
    </row>
    <row r="125" spans="1:7" ht="26" x14ac:dyDescent="0.35">
      <c r="A125" s="53" t="s">
        <v>20</v>
      </c>
      <c r="B125" s="50">
        <v>48</v>
      </c>
      <c r="C125" s="50" t="str">
        <f>IF(Tabell410134[[#This Row],[ID]]="","",INDEX(Tabell1[Kategori (REK/OBS
FRL/REH)],MATCH(Tabell410134[[#This Row],[ID]],Tabell1[ID],0)))</f>
        <v>OBS</v>
      </c>
      <c r="D125" s="48">
        <v>4</v>
      </c>
      <c r="E125" s="119" t="str">
        <f>VLOOKUP(Tabell410134[[#This Row],[ICD10]],TabellDiagnoser[[ICD10]:[Diagnostext]],2)</f>
        <v>Ryggvärk</v>
      </c>
      <c r="F125" s="119" t="str">
        <f>VLOOKUP(Tabell410134[[#This Row],[ID]],Tabell1[[ID]:[Webcert_rubrik]],3)</f>
        <v>Uppmuntra till fortsatt arbete och lagom belastning då det i allmänhet inte är farligt att arbeta trots att det gör ont</v>
      </c>
      <c r="G125" s="119" t="str">
        <f>VLOOKUP(Tabell410134[[#This Row],[ID]],Tabell1[[ID]:[Webcert_beskrivning]],4)</f>
        <v xml:space="preserve">Lång sjukskrivning minskar chansen till återgång i arbete. Försök därför att undvika sjukskrivning men – om så ändå krävs – välj helst en aktiv deltidssjukskrivning. Patienter med värk riskerar rörelserädsla och därav passivitet. </v>
      </c>
    </row>
    <row r="126" spans="1:7" ht="26" x14ac:dyDescent="0.35">
      <c r="A126" s="53" t="s">
        <v>20</v>
      </c>
      <c r="B126" s="50">
        <v>52</v>
      </c>
      <c r="C126" s="50" t="str">
        <f>IF(Tabell410134[[#This Row],[ID]]="","",INDEX(Tabell1[Kategori (REK/OBS
FRL/REH)],MATCH(Tabell410134[[#This Row],[ID]],Tabell1[ID],0)))</f>
        <v>REK</v>
      </c>
      <c r="D126" s="52">
        <v>1</v>
      </c>
      <c r="E126" s="119" t="str">
        <f>VLOOKUP(Tabell410134[[#This Row],[ICD10]],TabellDiagnoser[[ICD10]:[Diagnostext]],2)</f>
        <v>Ryggvärk</v>
      </c>
      <c r="F126" s="119" t="str">
        <f>VLOOKUP(Tabell410134[[#This Row],[ID]],Tabell1[[ID]:[Webcert_rubrik]],3)</f>
        <v>Ergonomisk arbetsplatsbedömning, via arbetsgivare och företagshälsovård</v>
      </c>
      <c r="G126" s="119" t="str">
        <f>VLOOKUP(Tabell410134[[#This Row],[ID]],Tabell1[[ID]:[Webcert_beskrivning]],4)</f>
        <v xml:space="preserve">En ergonomisk arbetsplatsbedömning bör göras så att återgången i arbete underlättas. </v>
      </c>
    </row>
    <row r="127" spans="1:7" ht="26" x14ac:dyDescent="0.35">
      <c r="A127" s="53" t="s">
        <v>20</v>
      </c>
      <c r="B127" s="50">
        <v>10</v>
      </c>
      <c r="C127" s="50" t="str">
        <f>IF(Tabell410134[[#This Row],[ID]]="","",INDEX(Tabell1[Kategori (REK/OBS
FRL/REH)],MATCH(Tabell410134[[#This Row],[ID]],Tabell1[ID],0)))</f>
        <v>REK</v>
      </c>
      <c r="D127" s="52">
        <v>2</v>
      </c>
      <c r="E127" s="119" t="str">
        <f>VLOOKUP(Tabell410134[[#This Row],[ICD10]],TabellDiagnoser[[ICD10]:[Diagnostext]],2)</f>
        <v>Ryggvärk</v>
      </c>
      <c r="F127" s="119" t="str">
        <f>VLOOKUP(Tabell410134[[#This Row],[ID]],Tabell1[[ID]:[Webcert_rubrik]],3)</f>
        <v>Arbetsanpassning, via arbetsgivare och ev. företagshälsovård</v>
      </c>
      <c r="G127"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28" spans="1:7" s="31" customFormat="1" ht="26" x14ac:dyDescent="0.35">
      <c r="A128" s="53" t="s">
        <v>20</v>
      </c>
      <c r="B128" s="50">
        <v>53</v>
      </c>
      <c r="C128" s="50" t="str">
        <f>IF(Tabell410134[[#This Row],[ID]]="","",INDEX(Tabell1[Kategori (REK/OBS
FRL/REH)],MATCH(Tabell410134[[#This Row],[ID]],Tabell1[ID],0)))</f>
        <v>REK</v>
      </c>
      <c r="D128" s="48">
        <v>3</v>
      </c>
      <c r="E128" s="119" t="str">
        <f>VLOOKUP(Tabell410134[[#This Row],[ICD10]],TabellDiagnoser[[ICD10]:[Diagnostext]],2)</f>
        <v>Ryggvärk</v>
      </c>
      <c r="F128" s="119" t="str">
        <f>VLOOKUP(Tabell410134[[#This Row],[ID]],Tabell1[[ID]:[Webcert_rubrik]],3)</f>
        <v>Individuellt träningsprogram, rådgivning och vid behov  smärtbehandling, via fysioterapeut, naprapat eller kiropraktor</v>
      </c>
      <c r="G128" s="119" t="str">
        <f>VLOOKUP(Tabell410134[[#This Row],[ID]],Tabell1[[ID]:[Webcert_beskrivning]],4)</f>
        <v xml:space="preserve">För att undvika rörelserädsla är det viktigt att patienter både med akuta och kroniska ryggproblem är så normalt fysiskt aktiva som det är möjligt. </v>
      </c>
    </row>
    <row r="129" spans="1:7" s="31" customFormat="1" ht="26" x14ac:dyDescent="0.35">
      <c r="A129" s="53" t="s">
        <v>20</v>
      </c>
      <c r="B129" s="50">
        <v>38</v>
      </c>
      <c r="C129" s="50" t="str">
        <f>IF(Tabell410134[[#This Row],[ID]]="","",INDEX(Tabell1[Kategori (REK/OBS
FRL/REH)],MATCH(Tabell410134[[#This Row],[ID]],Tabell1[ID],0)))</f>
        <v>REK</v>
      </c>
      <c r="D129" s="48">
        <v>4</v>
      </c>
      <c r="E129" s="119" t="str">
        <f>VLOOKUP(Tabell410134[[#This Row],[ICD10]],TabellDiagnoser[[ICD10]:[Diagnostext]],2)</f>
        <v>Ryggvärk</v>
      </c>
      <c r="F129" s="119" t="str">
        <f>VLOOKUP(Tabell410134[[#This Row],[ID]],Tabell1[[ID]:[Webcert_rubrik]],3)</f>
        <v xml:space="preserve">FaR, Fysisk aktivitet på recept, via FaR-förskrivare,(all legitimerad HoS-personal) </v>
      </c>
      <c r="G129" s="119" t="str">
        <f>VLOOKUP(Tabell410134[[#This Row],[ID]],Tabell1[[ID]:[Webcert_beskrivning]],4)</f>
        <v>FaR kan ordineras till patienter i både öppen-och slutenvård, som bedöms klara av att utföra aktiviteten utanför sjukvårdens regi.</v>
      </c>
    </row>
    <row r="130" spans="1:7" ht="26" x14ac:dyDescent="0.35">
      <c r="A130" s="53" t="s">
        <v>20</v>
      </c>
      <c r="B130" s="50">
        <v>9</v>
      </c>
      <c r="C130" s="50" t="str">
        <f>IF(Tabell410134[[#This Row],[ID]]="","",INDEX(Tabell1[Kategori (REK/OBS
FRL/REH)],MATCH(Tabell410134[[#This Row],[ID]],Tabell1[ID],0)))</f>
        <v>REK</v>
      </c>
      <c r="D130" s="48">
        <v>5</v>
      </c>
      <c r="E130" s="119" t="str">
        <f>VLOOKUP(Tabell410134[[#This Row],[ICD10]],TabellDiagnoser[[ICD10]:[Diagnostext]],2)</f>
        <v>Ryggvärk</v>
      </c>
      <c r="F130" s="119" t="str">
        <f>VLOOKUP(Tabell410134[[#This Row],[ID]],Tabell1[[ID]:[Webcert_rubrik]],3)</f>
        <v xml:space="preserve">Rehabkoordinering och plan för återgång i arbete, via rehabiliteringskoordinator eller vårdsamordnare </v>
      </c>
      <c r="G130" s="119" t="str">
        <f>VLOOKUP(Tabell410134[[#This Row],[ID]],Tabell1[[ID]:[Webcert_beskrivning]],4)</f>
        <v xml:space="preserve">Rehabkoordinator bör kontaktas i ett tidigt skede vid risk för långvarig sjukskrivning. </v>
      </c>
    </row>
    <row r="131" spans="1:7" ht="26" x14ac:dyDescent="0.35">
      <c r="A131" s="53" t="s">
        <v>20</v>
      </c>
      <c r="B131" s="50">
        <v>45</v>
      </c>
      <c r="C131" s="50" t="str">
        <f>IF(Tabell410134[[#This Row],[ID]]="","",INDEX(Tabell1[Kategori (REK/OBS
FRL/REH)],MATCH(Tabell410134[[#This Row],[ID]],Tabell1[ID],0)))</f>
        <v>REK</v>
      </c>
      <c r="D131" s="48">
        <v>6</v>
      </c>
      <c r="E131" s="119" t="str">
        <f>VLOOKUP(Tabell410134[[#This Row],[ICD10]],TabellDiagnoser[[ICD10]:[Diagnostext]],2)</f>
        <v>Ryggvärk</v>
      </c>
      <c r="F131" s="119" t="str">
        <f>VLOOKUP(Tabell410134[[#This Row],[ID]],Tabell1[[ID]:[Webcert_rubrik]],3)</f>
        <v>Multimodal rehabilitering, via Smärtmottagning eller rehabiliteringsmedicinsk klinik</v>
      </c>
      <c r="G131" s="119" t="str">
        <f>VLOOKUP(Tabell410134[[#This Row],[ID]],Tabell1[[ID]:[Webcert_beskrivning]],4)</f>
        <v>Vid långvarig smärta där tidigare behandlingar och arbetsanpassningar inte givit önskad förbättring, kan multimodal rehabilitering vara motiverad.</v>
      </c>
    </row>
    <row r="132" spans="1:7" ht="26" x14ac:dyDescent="0.35">
      <c r="A132" s="53" t="s">
        <v>22</v>
      </c>
      <c r="B132" s="50">
        <v>55</v>
      </c>
      <c r="C132" s="50" t="str">
        <f>IF(Tabell410134[[#This Row],[ID]]="","",INDEX(Tabell1[Kategori (REK/OBS
FRL/REH)],MATCH(Tabell410134[[#This Row],[ID]],Tabell1[ID],0)))</f>
        <v>OBS</v>
      </c>
      <c r="D132" s="48">
        <v>1</v>
      </c>
      <c r="E132" s="119" t="str">
        <f>VLOOKUP(Tabell410134[[#This Row],[ICD10]],TabellDiagnoser[[ICD10]:[Diagnostext]],2)</f>
        <v>Cervikalgi</v>
      </c>
      <c r="F132" s="119" t="str">
        <f>VLOOKUP(Tabell410134[[#This Row],[ID]],Tabell1[[ID]:[Webcert_rubrik]],3)</f>
        <v>Förebyggande sjukpenning för fysioterapi kan vara ett lämpligt alternativ till sjukskrivning</v>
      </c>
      <c r="G132" s="119" t="str">
        <f>VLOOKUP(Tabell410134[[#This Row],[ID]],Tabell1[[ID]:[Webcert_beskrivning]],4)</f>
        <v>Värk i nacke och skuldror kan påverka arbetsförmågan och kan därför berättiga till förebyggande sjukpenning (även för arbetslösa) för att ge tid för rehabilitering.</v>
      </c>
    </row>
    <row r="133" spans="1:7" ht="26" x14ac:dyDescent="0.35">
      <c r="A133" s="53" t="s">
        <v>22</v>
      </c>
      <c r="B133" s="50">
        <v>56</v>
      </c>
      <c r="C133" s="50" t="str">
        <f>IF(Tabell410134[[#This Row],[ID]]="","",INDEX(Tabell1[Kategori (REK/OBS
FRL/REH)],MATCH(Tabell410134[[#This Row],[ID]],Tabell1[ID],0)))</f>
        <v>OBS</v>
      </c>
      <c r="D133" s="48">
        <v>2</v>
      </c>
      <c r="E133" s="119" t="str">
        <f>VLOOKUP(Tabell410134[[#This Row],[ICD10]],TabellDiagnoser[[ICD10]:[Diagnostext]],2)</f>
        <v>Cervikalgi</v>
      </c>
      <c r="F133" s="119" t="str">
        <f>VLOOKUP(Tabell410134[[#This Row],[ID]],Tabell1[[ID]:[Webcert_rubrik]],3)</f>
        <v>Utreda arbetsrelaterade och/eller socialt belastande stressfaktorer</v>
      </c>
      <c r="G133" s="119" t="str">
        <f>VLOOKUP(Tabell410134[[#This Row],[ID]],Tabell1[[ID]:[Webcert_beskrivning]],4)</f>
        <v>I samband med nackvärk bör både arbetsrelaterade och sociala stressfaktorer utredas. Spänningstillstånd och smärta  i nacke och skuldror är inte ovanligt vid stress.</v>
      </c>
    </row>
    <row r="134" spans="1:7" ht="26" x14ac:dyDescent="0.35">
      <c r="A134" s="53" t="s">
        <v>22</v>
      </c>
      <c r="B134" s="50">
        <v>57</v>
      </c>
      <c r="C134" s="50" t="str">
        <f>IF(Tabell410134[[#This Row],[ID]]="","",INDEX(Tabell1[Kategori (REK/OBS
FRL/REH)],MATCH(Tabell410134[[#This Row],[ID]],Tabell1[ID],0)))</f>
        <v>OBS</v>
      </c>
      <c r="D134" s="48">
        <v>3</v>
      </c>
      <c r="E134" s="119" t="str">
        <f>VLOOKUP(Tabell410134[[#This Row],[ICD10]],TabellDiagnoser[[ICD10]:[Diagnostext]],2)</f>
        <v>Cervikalgi</v>
      </c>
      <c r="F134" s="119" t="str">
        <f>VLOOKUP(Tabell410134[[#This Row],[ID]],Tabell1[[ID]:[Webcert_rubrik]],3)</f>
        <v>Utreda hur smärtan och rörelseinskränkningen begränsar patientens förmåga att klara just sina arbetsuppgifter</v>
      </c>
      <c r="G134"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135" spans="1:7" ht="26" x14ac:dyDescent="0.35">
      <c r="A135" s="53" t="s">
        <v>22</v>
      </c>
      <c r="B135" s="50">
        <v>58</v>
      </c>
      <c r="C135" s="50" t="str">
        <f>IF(Tabell410134[[#This Row],[ID]]="","",INDEX(Tabell1[Kategori (REK/OBS
FRL/REH)],MATCH(Tabell410134[[#This Row],[ID]],Tabell1[ID],0)))</f>
        <v>OBS</v>
      </c>
      <c r="D135" s="48">
        <v>4</v>
      </c>
      <c r="E135" s="119" t="str">
        <f>VLOOKUP(Tabell410134[[#This Row],[ICD10]],TabellDiagnoser[[ICD10]:[Diagnostext]],2)</f>
        <v>Cervikalgi</v>
      </c>
      <c r="F135" s="119" t="str">
        <f>VLOOKUP(Tabell410134[[#This Row],[ID]],Tabell1[[ID]:[Webcert_rubrik]],3)</f>
        <v xml:space="preserve">Om möjligt undvika sjukskrivning </v>
      </c>
      <c r="G135" s="119" t="str">
        <f>VLOOKUP(Tabell410134[[#This Row],[ID]],Tabell1[[ID]:[Webcert_beskrivning]],4)</f>
        <v>Försök att undvika sjukskrivning men – om så ändå krävs – välj helst deltidssjukskrivning. Deltidssjukskrivning gör att medarbetaren bibehåller kontakt med kollegor och chef, behåller sin yrkesidentitet och motverkar känsla av utanförskap.</v>
      </c>
    </row>
    <row r="136" spans="1:7" ht="26" x14ac:dyDescent="0.35">
      <c r="A136" s="53" t="s">
        <v>22</v>
      </c>
      <c r="B136" s="50">
        <v>30</v>
      </c>
      <c r="C136" s="50" t="str">
        <f>IF(Tabell410134[[#This Row],[ID]]="","",INDEX(Tabell1[Kategori (REK/OBS
FRL/REH)],MATCH(Tabell410134[[#This Row],[ID]],Tabell1[ID],0)))</f>
        <v>REK</v>
      </c>
      <c r="D136" s="48">
        <v>1</v>
      </c>
      <c r="E136" s="119" t="str">
        <f>VLOOKUP(Tabell410134[[#This Row],[ICD10]],TabellDiagnoser[[ICD10]:[Diagnostext]],2)</f>
        <v>Cervikalgi</v>
      </c>
      <c r="F136" s="119" t="str">
        <f>VLOOKUP(Tabell410134[[#This Row],[ID]],Tabell1[[ID]:[Webcert_rubrik]],3)</f>
        <v>Ergonomisk arbetsplatsbedömning, via arbetsgivare och ev. företagshälsovård</v>
      </c>
      <c r="G136"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37" spans="1:7" ht="26" x14ac:dyDescent="0.35">
      <c r="A137" s="53" t="s">
        <v>22</v>
      </c>
      <c r="B137" s="50">
        <v>10</v>
      </c>
      <c r="C137" s="50" t="str">
        <f>IF(Tabell410134[[#This Row],[ID]]="","",INDEX(Tabell1[Kategori (REK/OBS
FRL/REH)],MATCH(Tabell410134[[#This Row],[ID]],Tabell1[ID],0)))</f>
        <v>REK</v>
      </c>
      <c r="D137" s="48">
        <v>2</v>
      </c>
      <c r="E137" s="119" t="str">
        <f>VLOOKUP(Tabell410134[[#This Row],[ICD10]],TabellDiagnoser[[ICD10]:[Diagnostext]],2)</f>
        <v>Cervikalgi</v>
      </c>
      <c r="F137" s="119" t="str">
        <f>VLOOKUP(Tabell410134[[#This Row],[ID]],Tabell1[[ID]:[Webcert_rubrik]],3)</f>
        <v>Arbetsanpassning, via arbetsgivare och ev. företagshälsovård</v>
      </c>
      <c r="G137"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38" spans="1:7" ht="26" x14ac:dyDescent="0.35">
      <c r="A138" s="53" t="s">
        <v>22</v>
      </c>
      <c r="B138" s="50">
        <v>44</v>
      </c>
      <c r="C138" s="50" t="str">
        <f>IF(Tabell410134[[#This Row],[ID]]="","",INDEX(Tabell1[Kategori (REK/OBS
FRL/REH)],MATCH(Tabell410134[[#This Row],[ID]],Tabell1[ID],0)))</f>
        <v>REK</v>
      </c>
      <c r="D138" s="48">
        <v>3</v>
      </c>
      <c r="E138" s="119" t="str">
        <f>VLOOKUP(Tabell410134[[#This Row],[ICD10]],TabellDiagnoser[[ICD10]:[Diagnostext]],2)</f>
        <v>Cervikalgi</v>
      </c>
      <c r="F138" s="119" t="str">
        <f>VLOOKUP(Tabell410134[[#This Row],[ID]],Tabell1[[ID]:[Webcert_rubrik]],3)</f>
        <v>Individuellt träningsprogram, rådgivning och vid behov smärtbehandling, via fysioterapeut, naprapat eller kiropraktor</v>
      </c>
      <c r="G138" s="119" t="str">
        <f>VLOOKUP(Tabell410134[[#This Row],[ID]],Tabell1[[ID]:[Webcert_beskrivning]],4)</f>
        <v xml:space="preserve">Beroende på patientens grad av besvär och om rörelserädsla föreligger bör man överväga om patienten initialt skall träffa en fysioterapeut, naprapat eller kiropraktor för behandling och utveckling av ett individuellt program med rörlighets- och funktionsträning. </v>
      </c>
    </row>
    <row r="139" spans="1:7" ht="26" x14ac:dyDescent="0.35">
      <c r="A139" s="53" t="s">
        <v>22</v>
      </c>
      <c r="B139" s="50">
        <v>38</v>
      </c>
      <c r="C139" s="50" t="str">
        <f>IF(Tabell410134[[#This Row],[ID]]="","",INDEX(Tabell1[Kategori (REK/OBS
FRL/REH)],MATCH(Tabell410134[[#This Row],[ID]],Tabell1[ID],0)))</f>
        <v>REK</v>
      </c>
      <c r="D139" s="48">
        <v>4</v>
      </c>
      <c r="E139" s="119" t="str">
        <f>VLOOKUP(Tabell410134[[#This Row],[ICD10]],TabellDiagnoser[[ICD10]:[Diagnostext]],2)</f>
        <v>Cervikalgi</v>
      </c>
      <c r="F139" s="119" t="str">
        <f>VLOOKUP(Tabell410134[[#This Row],[ID]],Tabell1[[ID]:[Webcert_rubrik]],3)</f>
        <v xml:space="preserve">FaR, Fysisk aktivitet på recept, via FaR-förskrivare,(all legitimerad HoS-personal) </v>
      </c>
      <c r="G139" s="119" t="str">
        <f>VLOOKUP(Tabell410134[[#This Row],[ID]],Tabell1[[ID]:[Webcert_beskrivning]],4)</f>
        <v>FaR kan ordineras till patienter i både öppen-och slutenvård, som bedöms klara av att utföra aktiviteten utanför sjukvårdens regi.</v>
      </c>
    </row>
    <row r="140" spans="1:7" ht="26" x14ac:dyDescent="0.35">
      <c r="A140" s="53" t="s">
        <v>22</v>
      </c>
      <c r="B140" s="50">
        <v>9</v>
      </c>
      <c r="C140" s="50" t="str">
        <f>IF(Tabell410134[[#This Row],[ID]]="","",INDEX(Tabell1[Kategori (REK/OBS
FRL/REH)],MATCH(Tabell410134[[#This Row],[ID]],Tabell1[ID],0)))</f>
        <v>REK</v>
      </c>
      <c r="D140" s="48">
        <v>5</v>
      </c>
      <c r="E140" s="119" t="str">
        <f>VLOOKUP(Tabell410134[[#This Row],[ICD10]],TabellDiagnoser[[ICD10]:[Diagnostext]],2)</f>
        <v>Cervikalgi</v>
      </c>
      <c r="F140" s="119" t="str">
        <f>VLOOKUP(Tabell410134[[#This Row],[ID]],Tabell1[[ID]:[Webcert_rubrik]],3)</f>
        <v xml:space="preserve">Rehabkoordinering och plan för återgång i arbete, via rehabiliteringskoordinator eller vårdsamordnare </v>
      </c>
      <c r="G140" s="119" t="str">
        <f>VLOOKUP(Tabell410134[[#This Row],[ID]],Tabell1[[ID]:[Webcert_beskrivning]],4)</f>
        <v xml:space="preserve">Rehabkoordinator bör kontaktas i ett tidigt skede vid risk för långvarig sjukskrivning. </v>
      </c>
    </row>
    <row r="141" spans="1:7" ht="26" x14ac:dyDescent="0.35">
      <c r="A141" s="53" t="s">
        <v>22</v>
      </c>
      <c r="B141" s="50">
        <v>45</v>
      </c>
      <c r="C141" s="50" t="str">
        <f>IF(Tabell410134[[#This Row],[ID]]="","",INDEX(Tabell1[Kategori (REK/OBS
FRL/REH)],MATCH(Tabell410134[[#This Row],[ID]],Tabell1[ID],0)))</f>
        <v>REK</v>
      </c>
      <c r="D141" s="48">
        <v>6</v>
      </c>
      <c r="E141" s="119" t="str">
        <f>VLOOKUP(Tabell410134[[#This Row],[ICD10]],TabellDiagnoser[[ICD10]:[Diagnostext]],2)</f>
        <v>Cervikalgi</v>
      </c>
      <c r="F141" s="119" t="str">
        <f>VLOOKUP(Tabell410134[[#This Row],[ID]],Tabell1[[ID]:[Webcert_rubrik]],3)</f>
        <v>Multimodal rehabilitering, via Smärtmottagning eller rehabiliteringsmedicinsk klinik</v>
      </c>
      <c r="G141" s="119" t="str">
        <f>VLOOKUP(Tabell410134[[#This Row],[ID]],Tabell1[[ID]:[Webcert_beskrivning]],4)</f>
        <v>Vid långvarig smärta där tidigare behandlingar och arbetsanpassningar inte givit önskad förbättring, kan multimodal rehabilitering vara motiverad.</v>
      </c>
    </row>
    <row r="142" spans="1:7" ht="26" x14ac:dyDescent="0.35">
      <c r="A142" s="53" t="s">
        <v>54</v>
      </c>
      <c r="B142" s="57">
        <v>59</v>
      </c>
      <c r="C142" s="50" t="str">
        <f>IF(Tabell410134[[#This Row],[ID]]="","",INDEX(Tabell1[Kategori (REK/OBS
FRL/REH)],MATCH(Tabell410134[[#This Row],[ID]],Tabell1[ID],0)))</f>
        <v>OBS</v>
      </c>
      <c r="D142" s="48">
        <v>1</v>
      </c>
      <c r="E142" s="119" t="str">
        <f>VLOOKUP(Tabell410134[[#This Row],[ICD10]],TabellDiagnoser[[ICD10]:[Diagnostext]],2)</f>
        <v>Lumbago med ischias</v>
      </c>
      <c r="F142" s="119" t="str">
        <f>VLOOKUP(Tabell410134[[#This Row],[ID]],Tabell1[[ID]:[Webcert_rubrik]],3)</f>
        <v>Förebyggande sjukpenning för fysioterapi kan vara ett lämpligt alternativ till sjukskrivning</v>
      </c>
      <c r="G142" s="119" t="str">
        <f>VLOOKUP(Tabell410134[[#This Row],[ID]],Tabell1[[ID]:[Webcert_beskrivning]],4)</f>
        <v>Långvarig ryggsmärta kan påverka arbetsförmågan och berättiga till förebyggande sjukpenning (även för arbetslösa) för att ge tid för rehabilitering till exempel fysioterapi.</v>
      </c>
    </row>
    <row r="143" spans="1:7" ht="26" x14ac:dyDescent="0.35">
      <c r="A143" s="53" t="s">
        <v>54</v>
      </c>
      <c r="B143" s="50">
        <v>60</v>
      </c>
      <c r="C143" s="50" t="str">
        <f>IF(Tabell410134[[#This Row],[ID]]="","",INDEX(Tabell1[Kategori (REK/OBS
FRL/REH)],MATCH(Tabell410134[[#This Row],[ID]],Tabell1[ID],0)))</f>
        <v>OBS</v>
      </c>
      <c r="D143" s="48">
        <v>2</v>
      </c>
      <c r="E143" s="119" t="str">
        <f>VLOOKUP(Tabell410134[[#This Row],[ICD10]],TabellDiagnoser[[ICD10]:[Diagnostext]],2)</f>
        <v>Lumbago med ischias</v>
      </c>
      <c r="F143" s="119" t="str">
        <f>VLOOKUP(Tabell410134[[#This Row],[ID]],Tabell1[[ID]:[Webcert_rubrik]],3)</f>
        <v>Försöka undvika sjukskrivning då det i allmänhet inte är farligt att arbeta trots att det gör ont</v>
      </c>
      <c r="G143" s="119" t="str">
        <f>VLOOKUP(Tabell410134[[#This Row],[ID]],Tabell1[[ID]:[Webcert_beskrivning]],4)</f>
        <v xml:space="preserve">Försök att undvika sjukskrivning men, om detta inte är möjligt, välj helst deltidssjukskrivning. Deltidssjukskrivning gör att medarbetaren bibehåller kontakt med kollegor och chef, behåller sin yrkesidentitet och motverkar känsla av utanförskap. Patienter med smärta riskerar dessutom att drabbas av rörelserädsla och därav passivitet som i sig kan förvärra smärtan. </v>
      </c>
    </row>
    <row r="144" spans="1:7" ht="26" x14ac:dyDescent="0.35">
      <c r="A144" s="53" t="s">
        <v>54</v>
      </c>
      <c r="B144" s="50">
        <v>61</v>
      </c>
      <c r="C144" s="50" t="str">
        <f>IF(Tabell410134[[#This Row],[ID]]="","",INDEX(Tabell1[Kategori (REK/OBS
FRL/REH)],MATCH(Tabell410134[[#This Row],[ID]],Tabell1[ID],0)))</f>
        <v>OBS</v>
      </c>
      <c r="D144" s="48">
        <v>3</v>
      </c>
      <c r="E144" s="119" t="str">
        <f>VLOOKUP(Tabell410134[[#This Row],[ICD10]],TabellDiagnoser[[ICD10]:[Diagnostext]],2)</f>
        <v>Lumbago med ischias</v>
      </c>
      <c r="F144" s="119" t="str">
        <f>VLOOKUP(Tabell410134[[#This Row],[ID]],Tabell1[[ID]:[Webcert_rubrik]],3)</f>
        <v>Ompröva diagnosen och behandlingen om besvären inte förbättrats inom 4 veckor</v>
      </c>
      <c r="G144" s="119" t="str">
        <f>VLOOKUP(Tabell410134[[#This Row],[ID]],Tabell1[[ID]:[Webcert_beskrivning]],4)</f>
        <v xml:space="preserve">Det är av stor vikt att utvärdera insatta åtgärder. Om ingen förbättring skett inom 4 veckor bör SR, CRP och urinprov tas samt byte av behandling övervägas. </v>
      </c>
    </row>
    <row r="145" spans="1:7" ht="26" x14ac:dyDescent="0.35">
      <c r="A145" s="53" t="s">
        <v>54</v>
      </c>
      <c r="B145" s="50">
        <v>62</v>
      </c>
      <c r="C145" s="50" t="str">
        <f>IF(Tabell410134[[#This Row],[ID]]="","",INDEX(Tabell1[Kategori (REK/OBS
FRL/REH)],MATCH(Tabell410134[[#This Row],[ID]],Tabell1[ID],0)))</f>
        <v>OBS</v>
      </c>
      <c r="D145" s="48">
        <v>4</v>
      </c>
      <c r="E145" s="119" t="str">
        <f>VLOOKUP(Tabell410134[[#This Row],[ICD10]],TabellDiagnoser[[ICD10]:[Diagnostext]],2)</f>
        <v>Lumbago med ischias</v>
      </c>
      <c r="F145" s="119" t="str">
        <f>VLOOKUP(Tabell410134[[#This Row],[ID]],Tabell1[[ID]:[Webcert_rubrik]],3)</f>
        <v xml:space="preserve">Om det kvarstår nervsmärta i arm/ben efter 8 veckor bör MR av halsrygg/ländrygg utföras </v>
      </c>
      <c r="G145" s="119" t="str">
        <f>VLOOKUP(Tabell410134[[#This Row],[ID]],Tabell1[[ID]:[Webcert_beskrivning]],4)</f>
        <v>Vid förändringar på MR som stämmer med den kliniska undersökningen bör patienten remitteras till ryggkirurgenhet för bedömning.</v>
      </c>
    </row>
    <row r="146" spans="1:7" ht="26" x14ac:dyDescent="0.35">
      <c r="A146" s="53" t="s">
        <v>54</v>
      </c>
      <c r="B146" s="50">
        <v>30</v>
      </c>
      <c r="C146" s="50" t="str">
        <f>IF(Tabell410134[[#This Row],[ID]]="","",INDEX(Tabell1[Kategori (REK/OBS
FRL/REH)],MATCH(Tabell410134[[#This Row],[ID]],Tabell1[ID],0)))</f>
        <v>REK</v>
      </c>
      <c r="D146" s="48">
        <v>1</v>
      </c>
      <c r="E146" s="119" t="str">
        <f>VLOOKUP(Tabell410134[[#This Row],[ICD10]],TabellDiagnoser[[ICD10]:[Diagnostext]],2)</f>
        <v>Lumbago med ischias</v>
      </c>
      <c r="F146" s="119" t="str">
        <f>VLOOKUP(Tabell410134[[#This Row],[ID]],Tabell1[[ID]:[Webcert_rubrik]],3)</f>
        <v>Ergonomisk arbetsplatsbedömning, via arbetsgivare och ev. företagshälsovård</v>
      </c>
      <c r="G146"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47" spans="1:7" ht="26" x14ac:dyDescent="0.35">
      <c r="A147" s="53" t="s">
        <v>54</v>
      </c>
      <c r="B147" s="50">
        <v>10</v>
      </c>
      <c r="C147" s="50" t="str">
        <f>IF(Tabell410134[[#This Row],[ID]]="","",INDEX(Tabell1[Kategori (REK/OBS
FRL/REH)],MATCH(Tabell410134[[#This Row],[ID]],Tabell1[ID],0)))</f>
        <v>REK</v>
      </c>
      <c r="D147" s="52">
        <v>2</v>
      </c>
      <c r="E147" s="119" t="str">
        <f>VLOOKUP(Tabell410134[[#This Row],[ICD10]],TabellDiagnoser[[ICD10]:[Diagnostext]],2)</f>
        <v>Lumbago med ischias</v>
      </c>
      <c r="F147" s="119" t="str">
        <f>VLOOKUP(Tabell410134[[#This Row],[ID]],Tabell1[[ID]:[Webcert_rubrik]],3)</f>
        <v>Arbetsanpassning, via arbetsgivare och ev. företagshälsovård</v>
      </c>
      <c r="G147"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48" spans="1:7" ht="26" x14ac:dyDescent="0.35">
      <c r="A148" s="53" t="s">
        <v>54</v>
      </c>
      <c r="B148" s="50">
        <v>65</v>
      </c>
      <c r="C148" s="50" t="str">
        <f>IF(Tabell410134[[#This Row],[ID]]="","",INDEX(Tabell1[Kategori (REK/OBS
FRL/REH)],MATCH(Tabell410134[[#This Row],[ID]],Tabell1[ID],0)))</f>
        <v>REK</v>
      </c>
      <c r="D148" s="52">
        <v>3</v>
      </c>
      <c r="E148" s="119" t="str">
        <f>VLOOKUP(Tabell410134[[#This Row],[ICD10]],TabellDiagnoser[[ICD10]:[Diagnostext]],2)</f>
        <v>Lumbago med ischias</v>
      </c>
      <c r="F148" s="119" t="str">
        <f>VLOOKUP(Tabell410134[[#This Row],[ID]],Tabell1[[ID]:[Webcert_rubrik]],3)</f>
        <v>Individuellt träningsprogram, ev. smärtbehandling och rådgivning, via fysioterapeut, naprapat eller kiropraktor</v>
      </c>
      <c r="G148" s="119" t="str">
        <f>VLOOKUP(Tabell410134[[#This Row],[ID]],Tabell1[[ID]:[Webcert_beskrivning]],4)</f>
        <v xml:space="preserve">För att undvika rörelserädsla är det viktigt att patienter både med akuta och kroniska ryggproblem är så normalt fysiskt aktiva som det är möjligt. </v>
      </c>
    </row>
    <row r="149" spans="1:7" ht="26" x14ac:dyDescent="0.35">
      <c r="A149" s="53" t="s">
        <v>54</v>
      </c>
      <c r="B149" s="50">
        <v>38</v>
      </c>
      <c r="C149" s="50" t="str">
        <f>IF(Tabell410134[[#This Row],[ID]]="","",INDEX(Tabell1[Kategori (REK/OBS
FRL/REH)],MATCH(Tabell410134[[#This Row],[ID]],Tabell1[ID],0)))</f>
        <v>REK</v>
      </c>
      <c r="D149" s="52">
        <v>4</v>
      </c>
      <c r="E149" s="119" t="str">
        <f>VLOOKUP(Tabell410134[[#This Row],[ICD10]],TabellDiagnoser[[ICD10]:[Diagnostext]],2)</f>
        <v>Lumbago med ischias</v>
      </c>
      <c r="F149" s="119" t="str">
        <f>VLOOKUP(Tabell410134[[#This Row],[ID]],Tabell1[[ID]:[Webcert_rubrik]],3)</f>
        <v xml:space="preserve">FaR, Fysisk aktivitet på recept, via FaR-förskrivare,(all legitimerad HoS-personal) </v>
      </c>
      <c r="G149" s="119" t="str">
        <f>VLOOKUP(Tabell410134[[#This Row],[ID]],Tabell1[[ID]:[Webcert_beskrivning]],4)</f>
        <v>FaR kan ordineras till patienter i både öppen-och slutenvård, som bedöms klara av att utföra aktiviteten utanför sjukvårdens regi.</v>
      </c>
    </row>
    <row r="150" spans="1:7" ht="26" x14ac:dyDescent="0.35">
      <c r="A150" s="53" t="s">
        <v>54</v>
      </c>
      <c r="B150" s="50">
        <v>66</v>
      </c>
      <c r="C150" s="50" t="str">
        <f>IF(Tabell410134[[#This Row],[ID]]="","",INDEX(Tabell1[Kategori (REK/OBS
FRL/REH)],MATCH(Tabell410134[[#This Row],[ID]],Tabell1[ID],0)))</f>
        <v>REK</v>
      </c>
      <c r="D150" s="52">
        <v>5</v>
      </c>
      <c r="E150" s="119" t="str">
        <f>VLOOKUP(Tabell410134[[#This Row],[ICD10]],TabellDiagnoser[[ICD10]:[Diagnostext]],2)</f>
        <v>Lumbago med ischias</v>
      </c>
      <c r="F150" s="119" t="str">
        <f>VLOOKUP(Tabell410134[[#This Row],[ID]],Tabell1[[ID]:[Webcert_rubrik]],3)</f>
        <v>Specialistbedömning, via ryggkirurgisk enhet</v>
      </c>
      <c r="G150" s="119" t="str">
        <f>VLOOKUP(Tabell410134[[#This Row],[ID]],Tabell1[[ID]:[Webcert_beskrivning]],4)</f>
        <v>Om patienten har kvarvarande nervsmärta efter 8 veckor och MR överensstämmer med den kliniska undersökningen bör remiss skickas till ryggkirurgisk enhet för bedömning.</v>
      </c>
    </row>
    <row r="151" spans="1:7" ht="26" x14ac:dyDescent="0.35">
      <c r="A151" s="53" t="s">
        <v>54</v>
      </c>
      <c r="B151" s="51">
        <v>67</v>
      </c>
      <c r="C151" s="50" t="str">
        <f>IF(Tabell410134[[#This Row],[ID]]="","",INDEX(Tabell1[Kategori (REK/OBS
FRL/REH)],MATCH(Tabell410134[[#This Row],[ID]],Tabell1[ID],0)))</f>
        <v>REK</v>
      </c>
      <c r="D151" s="52">
        <v>6</v>
      </c>
      <c r="E151" s="119" t="str">
        <f>VLOOKUP(Tabell410134[[#This Row],[ICD10]],TabellDiagnoser[[ICD10]:[Diagnostext]],2)</f>
        <v>Lumbago med ischias</v>
      </c>
      <c r="F151" s="119" t="str">
        <f>VLOOKUP(Tabell410134[[#This Row],[ID]],Tabell1[[ID]:[Webcert_rubrik]],3)</f>
        <v>Multimodal rehabilitering, via Specialistmottagning eller rehabiliteringsmedicinsk klinik</v>
      </c>
      <c r="G151" s="119" t="str">
        <f>VLOOKUP(Tabell410134[[#This Row],[ID]],Tabell1[[ID]:[Webcert_beskrivning]],4)</f>
        <v>Om patientens tillstånd ej har förbättrats av tidigare insatta åtgärder och där MR inte överensstämmer med kliniken, bör remiss för multimodal rehabilitering övervägas.</v>
      </c>
    </row>
    <row r="152" spans="1:7" ht="26" x14ac:dyDescent="0.35">
      <c r="A152" s="53" t="s">
        <v>54</v>
      </c>
      <c r="B152" s="50">
        <v>9</v>
      </c>
      <c r="C152" s="50" t="str">
        <f>IF(Tabell410134[[#This Row],[ID]]="","",INDEX(Tabell1[Kategori (REK/OBS
FRL/REH)],MATCH(Tabell410134[[#This Row],[ID]],Tabell1[ID],0)))</f>
        <v>REK</v>
      </c>
      <c r="D152" s="52">
        <v>7</v>
      </c>
      <c r="E152" s="119" t="str">
        <f>VLOOKUP(Tabell410134[[#This Row],[ICD10]],TabellDiagnoser[[ICD10]:[Diagnostext]],2)</f>
        <v>Lumbago med ischias</v>
      </c>
      <c r="F152" s="119" t="str">
        <f>VLOOKUP(Tabell410134[[#This Row],[ID]],Tabell1[[ID]:[Webcert_rubrik]],3)</f>
        <v xml:space="preserve">Rehabkoordinering och plan för återgång i arbete, via rehabiliteringskoordinator eller vårdsamordnare </v>
      </c>
      <c r="G152" s="119" t="str">
        <f>VLOOKUP(Tabell410134[[#This Row],[ID]],Tabell1[[ID]:[Webcert_beskrivning]],4)</f>
        <v xml:space="preserve">Rehabkoordinator bör kontaktas i ett tidigt skede vid risk för långvarig sjukskrivning. </v>
      </c>
    </row>
    <row r="153" spans="1:7" ht="26" x14ac:dyDescent="0.35">
      <c r="A153" s="53" t="s">
        <v>24</v>
      </c>
      <c r="B153" s="50">
        <v>46</v>
      </c>
      <c r="C153" s="50" t="str">
        <f>IF(Tabell410134[[#This Row],[ID]]="","",INDEX(Tabell1[Kategori (REK/OBS
FRL/REH)],MATCH(Tabell410134[[#This Row],[ID]],Tabell1[ID],0)))</f>
        <v>OBS</v>
      </c>
      <c r="D153" s="52">
        <v>1</v>
      </c>
      <c r="E153" s="119" t="str">
        <f>VLOOKUP(Tabell410134[[#This Row],[ICD10]],TabellDiagnoser[[ICD10]:[Diagnostext]],2)</f>
        <v>Lumbago</v>
      </c>
      <c r="F153" s="119" t="str">
        <f>VLOOKUP(Tabell410134[[#This Row],[ID]],Tabell1[[ID]:[Webcert_rubrik]],3)</f>
        <v>Förebyggande sjukpenning för behandling kan vara ett lämpligt alternativ till sjukskrivning</v>
      </c>
      <c r="G153" s="119" t="str">
        <f>VLOOKUP(Tabell410134[[#This Row],[ID]],Tabell1[[ID]:[Webcert_beskrivning]],4)</f>
        <v>Ryggvärk kan påverka arbetsförmågan och berättiga till förebyggande sjukpenning (även för arbetslösa) för att ge tid för rehabilitering.</v>
      </c>
    </row>
    <row r="154" spans="1:7" ht="26" x14ac:dyDescent="0.35">
      <c r="A154" s="53" t="s">
        <v>24</v>
      </c>
      <c r="B154" s="50">
        <v>68</v>
      </c>
      <c r="C154" s="50" t="str">
        <f>IF(Tabell410134[[#This Row],[ID]]="","",INDEX(Tabell1[Kategori (REK/OBS
FRL/REH)],MATCH(Tabell410134[[#This Row],[ID]],Tabell1[ID],0)))</f>
        <v>OBS</v>
      </c>
      <c r="D154" s="48">
        <v>2</v>
      </c>
      <c r="E154" s="119" t="str">
        <f>VLOOKUP(Tabell410134[[#This Row],[ICD10]],TabellDiagnoser[[ICD10]:[Diagnostext]],2)</f>
        <v>Lumbago</v>
      </c>
      <c r="F154" s="119" t="str">
        <f>VLOOKUP(Tabell410134[[#This Row],[ID]],Tabell1[[ID]:[Webcert_rubrik]],3)</f>
        <v>Diskutera bakomliggande faktorer som exempelvis övervikt, rökning, arbetsmiljö och livssituation</v>
      </c>
      <c r="G154" s="119" t="str">
        <f>VLOOKUP(Tabell410134[[#This Row],[ID]],Tabell1[[ID]:[Webcert_beskrivning]],4)</f>
        <v>Ryggvärk kan kopplas till hög ålder, tidigare ryggproblem, depression och ångest samt andra psykosociala faktorer som missnöje med arbets- och livssituation. Ofta finns ett samband mellan långvariga ryggbesvär och riskfaktorer på arbetsplatsen som till exempel längre tids arbete på skakande och vibrerande underlag, stillasittande och monotona arbetsställningar och tunga lyft.</v>
      </c>
    </row>
    <row r="155" spans="1:7" ht="26" x14ac:dyDescent="0.35">
      <c r="A155" s="53" t="s">
        <v>24</v>
      </c>
      <c r="B155" s="50">
        <v>60</v>
      </c>
      <c r="C155" s="50" t="str">
        <f>IF(Tabell410134[[#This Row],[ID]]="","",INDEX(Tabell1[Kategori (REK/OBS
FRL/REH)],MATCH(Tabell410134[[#This Row],[ID]],Tabell1[ID],0)))</f>
        <v>OBS</v>
      </c>
      <c r="D155" s="48">
        <v>3</v>
      </c>
      <c r="E155" s="119" t="str">
        <f>VLOOKUP(Tabell410134[[#This Row],[ICD10]],TabellDiagnoser[[ICD10]:[Diagnostext]],2)</f>
        <v>Lumbago</v>
      </c>
      <c r="F155" s="119" t="str">
        <f>VLOOKUP(Tabell410134[[#This Row],[ID]],Tabell1[[ID]:[Webcert_rubrik]],3)</f>
        <v>Försöka undvika sjukskrivning då det i allmänhet inte är farligt att arbeta trots att det gör ont</v>
      </c>
      <c r="G155" s="119" t="str">
        <f>VLOOKUP(Tabell410134[[#This Row],[ID]],Tabell1[[ID]:[Webcert_beskrivning]],4)</f>
        <v xml:space="preserve">Försök att undvika sjukskrivning men, om detta inte är möjligt, välj helst deltidssjukskrivning. Deltidssjukskrivning gör att medarbetaren bibehåller kontakt med kollegor och chef, behåller sin yrkesidentitet och motverkar känsla av utanförskap. Patienter med smärta riskerar dessutom att drabbas av rörelserädsla och därav passivitet som i sig kan förvärra smärtan. </v>
      </c>
    </row>
    <row r="156" spans="1:7" ht="26" x14ac:dyDescent="0.35">
      <c r="A156" s="53" t="s">
        <v>24</v>
      </c>
      <c r="B156" s="50">
        <v>49</v>
      </c>
      <c r="C156" s="50" t="str">
        <f>IF(Tabell410134[[#This Row],[ID]]="","",INDEX(Tabell1[Kategori (REK/OBS
FRL/REH)],MATCH(Tabell410134[[#This Row],[ID]],Tabell1[ID],0)))</f>
        <v>OBS</v>
      </c>
      <c r="D156" s="48">
        <v>4</v>
      </c>
      <c r="E156" s="119" t="str">
        <f>VLOOKUP(Tabell410134[[#This Row],[ICD10]],TabellDiagnoser[[ICD10]:[Diagnostext]],2)</f>
        <v>Lumbago</v>
      </c>
      <c r="F156" s="119" t="str">
        <f>VLOOKUP(Tabell410134[[#This Row],[ID]],Tabell1[[ID]:[Webcert_rubrik]],3)</f>
        <v>Ompröva diagnosen och behandlingen om besvären inte förbättrats inom 4 veckor</v>
      </c>
      <c r="G156" s="119" t="str">
        <f>VLOOKUP(Tabell410134[[#This Row],[ID]],Tabell1[[ID]:[Webcert_beskrivning]],4)</f>
        <v xml:space="preserve">Akuta ryggsmärtor läker som regel ut inom några dagar. 80% av patienterna med akuta eller subakuta smärtor i ländryggen blir besvärsfria inom 2-3 månader. Det är av stor vikt att utvärdera insatta åtgärder. </v>
      </c>
    </row>
    <row r="157" spans="1:7" ht="26" x14ac:dyDescent="0.35">
      <c r="A157" s="53" t="s">
        <v>24</v>
      </c>
      <c r="B157" s="50">
        <v>30</v>
      </c>
      <c r="C157" s="50" t="str">
        <f>IF(Tabell410134[[#This Row],[ID]]="","",INDEX(Tabell1[Kategori (REK/OBS
FRL/REH)],MATCH(Tabell410134[[#This Row],[ID]],Tabell1[ID],0)))</f>
        <v>REK</v>
      </c>
      <c r="D157" s="48">
        <v>1</v>
      </c>
      <c r="E157" s="119" t="str">
        <f>VLOOKUP(Tabell410134[[#This Row],[ICD10]],TabellDiagnoser[[ICD10]:[Diagnostext]],2)</f>
        <v>Lumbago</v>
      </c>
      <c r="F157" s="119" t="str">
        <f>VLOOKUP(Tabell410134[[#This Row],[ID]],Tabell1[[ID]:[Webcert_rubrik]],3)</f>
        <v>Ergonomisk arbetsplatsbedömning, via arbetsgivare och ev. företagshälsovård</v>
      </c>
      <c r="G157"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58" spans="1:7" ht="26" x14ac:dyDescent="0.35">
      <c r="A158" s="53" t="s">
        <v>24</v>
      </c>
      <c r="B158" s="57">
        <v>10</v>
      </c>
      <c r="C158" s="50" t="str">
        <f>IF(Tabell410134[[#This Row],[ID]]="","",INDEX(Tabell1[Kategori (REK/OBS
FRL/REH)],MATCH(Tabell410134[[#This Row],[ID]],Tabell1[ID],0)))</f>
        <v>REK</v>
      </c>
      <c r="D158" s="48">
        <v>2</v>
      </c>
      <c r="E158" s="119" t="str">
        <f>VLOOKUP(Tabell410134[[#This Row],[ICD10]],TabellDiagnoser[[ICD10]:[Diagnostext]],2)</f>
        <v>Lumbago</v>
      </c>
      <c r="F158" s="119" t="str">
        <f>VLOOKUP(Tabell410134[[#This Row],[ID]],Tabell1[[ID]:[Webcert_rubrik]],3)</f>
        <v>Arbetsanpassning, via arbetsgivare och ev. företagshälsovård</v>
      </c>
      <c r="G158"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59" spans="1:7" ht="26" x14ac:dyDescent="0.35">
      <c r="A159" s="53" t="s">
        <v>24</v>
      </c>
      <c r="B159" s="57">
        <v>38</v>
      </c>
      <c r="C159" s="50" t="str">
        <f>IF(Tabell410134[[#This Row],[ID]]="","",INDEX(Tabell1[Kategori (REK/OBS
FRL/REH)],MATCH(Tabell410134[[#This Row],[ID]],Tabell1[ID],0)))</f>
        <v>REK</v>
      </c>
      <c r="D159" s="48">
        <v>3</v>
      </c>
      <c r="E159" s="119" t="str">
        <f>VLOOKUP(Tabell410134[[#This Row],[ICD10]],TabellDiagnoser[[ICD10]:[Diagnostext]],2)</f>
        <v>Lumbago</v>
      </c>
      <c r="F159" s="119" t="str">
        <f>VLOOKUP(Tabell410134[[#This Row],[ID]],Tabell1[[ID]:[Webcert_rubrik]],3)</f>
        <v xml:space="preserve">FaR, Fysisk aktivitet på recept, via FaR-förskrivare,(all legitimerad HoS-personal) </v>
      </c>
      <c r="G159" s="119" t="str">
        <f>VLOOKUP(Tabell410134[[#This Row],[ID]],Tabell1[[ID]:[Webcert_beskrivning]],4)</f>
        <v>FaR kan ordineras till patienter i både öppen-och slutenvård, som bedöms klara av att utföra aktiviteten utanför sjukvårdens regi.</v>
      </c>
    </row>
    <row r="160" spans="1:7" ht="26" x14ac:dyDescent="0.35">
      <c r="A160" s="53" t="s">
        <v>24</v>
      </c>
      <c r="B160" s="57">
        <v>65</v>
      </c>
      <c r="C160" s="50" t="str">
        <f>IF(Tabell410134[[#This Row],[ID]]="","",INDEX(Tabell1[Kategori (REK/OBS
FRL/REH)],MATCH(Tabell410134[[#This Row],[ID]],Tabell1[ID],0)))</f>
        <v>REK</v>
      </c>
      <c r="D160" s="48">
        <v>4</v>
      </c>
      <c r="E160" s="119" t="str">
        <f>VLOOKUP(Tabell410134[[#This Row],[ICD10]],TabellDiagnoser[[ICD10]:[Diagnostext]],2)</f>
        <v>Lumbago</v>
      </c>
      <c r="F160" s="119" t="str">
        <f>VLOOKUP(Tabell410134[[#This Row],[ID]],Tabell1[[ID]:[Webcert_rubrik]],3)</f>
        <v>Individuellt träningsprogram, ev. smärtbehandling och rådgivning, via fysioterapeut, naprapat eller kiropraktor</v>
      </c>
      <c r="G160" s="119" t="str">
        <f>VLOOKUP(Tabell410134[[#This Row],[ID]],Tabell1[[ID]:[Webcert_beskrivning]],4)</f>
        <v xml:space="preserve">För att undvika rörelserädsla är det viktigt att patienter både med akuta och kroniska ryggproblem är så normalt fysiskt aktiva som det är möjligt. </v>
      </c>
    </row>
    <row r="161" spans="1:7" ht="26" x14ac:dyDescent="0.35">
      <c r="A161" s="53" t="s">
        <v>24</v>
      </c>
      <c r="B161" s="57">
        <v>9</v>
      </c>
      <c r="C161" s="50" t="str">
        <f>IF(Tabell410134[[#This Row],[ID]]="","",INDEX(Tabell1[Kategori (REK/OBS
FRL/REH)],MATCH(Tabell410134[[#This Row],[ID]],Tabell1[ID],0)))</f>
        <v>REK</v>
      </c>
      <c r="D161" s="48">
        <v>5</v>
      </c>
      <c r="E161" s="119" t="str">
        <f>VLOOKUP(Tabell410134[[#This Row],[ICD10]],TabellDiagnoser[[ICD10]:[Diagnostext]],2)</f>
        <v>Lumbago</v>
      </c>
      <c r="F161" s="119" t="str">
        <f>VLOOKUP(Tabell410134[[#This Row],[ID]],Tabell1[[ID]:[Webcert_rubrik]],3)</f>
        <v xml:space="preserve">Rehabkoordinering och plan för återgång i arbete, via rehabiliteringskoordinator eller vårdsamordnare </v>
      </c>
      <c r="G161" s="119" t="str">
        <f>VLOOKUP(Tabell410134[[#This Row],[ID]],Tabell1[[ID]:[Webcert_beskrivning]],4)</f>
        <v xml:space="preserve">Rehabkoordinator bör kontaktas i ett tidigt skede vid risk för långvarig sjukskrivning. </v>
      </c>
    </row>
    <row r="162" spans="1:7" ht="26" x14ac:dyDescent="0.35">
      <c r="A162" s="53" t="s">
        <v>24</v>
      </c>
      <c r="B162" s="57">
        <v>45</v>
      </c>
      <c r="C162" s="50" t="str">
        <f>IF(Tabell410134[[#This Row],[ID]]="","",INDEX(Tabell1[Kategori (REK/OBS
FRL/REH)],MATCH(Tabell410134[[#This Row],[ID]],Tabell1[ID],0)))</f>
        <v>REK</v>
      </c>
      <c r="D162" s="48">
        <v>6</v>
      </c>
      <c r="E162" s="119" t="str">
        <f>VLOOKUP(Tabell410134[[#This Row],[ICD10]],TabellDiagnoser[[ICD10]:[Diagnostext]],2)</f>
        <v>Lumbago</v>
      </c>
      <c r="F162" s="119" t="str">
        <f>VLOOKUP(Tabell410134[[#This Row],[ID]],Tabell1[[ID]:[Webcert_rubrik]],3)</f>
        <v>Multimodal rehabilitering, via Smärtmottagning eller rehabiliteringsmedicinsk klinik</v>
      </c>
      <c r="G162" s="119" t="str">
        <f>VLOOKUP(Tabell410134[[#This Row],[ID]],Tabell1[[ID]:[Webcert_beskrivning]],4)</f>
        <v>Vid långvarig smärta där tidigare behandlingar och arbetsanpassningar inte givit önskad förbättring, kan multimodal rehabilitering vara motiverad.</v>
      </c>
    </row>
    <row r="163" spans="1:7" ht="26" x14ac:dyDescent="0.35">
      <c r="A163" s="53" t="s">
        <v>24</v>
      </c>
      <c r="B163" s="57">
        <v>70</v>
      </c>
      <c r="C163" s="50" t="str">
        <f>IF(Tabell410134[[#This Row],[ID]]="","",INDEX(Tabell1[Kategori (REK/OBS
FRL/REH)],MATCH(Tabell410134[[#This Row],[ID]],Tabell1[ID],0)))</f>
        <v>REK</v>
      </c>
      <c r="D163" s="48">
        <v>7</v>
      </c>
      <c r="E163" s="119" t="str">
        <f>VLOOKUP(Tabell410134[[#This Row],[ICD10]],TabellDiagnoser[[ICD10]:[Diagnostext]],2)</f>
        <v>Lumbago</v>
      </c>
      <c r="F163" s="119" t="str">
        <f>VLOOKUP(Tabell410134[[#This Row],[ID]],Tabell1[[ID]:[Webcert_rubrik]],3)</f>
        <v>Specialistbedömning, via ryggkirurgisk enhet</v>
      </c>
      <c r="G163" s="119" t="str">
        <f>VLOOKUP(Tabell410134[[#This Row],[ID]],Tabell1[[ID]:[Webcert_beskrivning]],4)</f>
        <v xml:space="preserve">Om patienten har ren ryggsmärta och inte blivit förbättrad av tidigare åtgärder inklusive multimodal rehabilitering och arbetsanpassningar, bör MR göras och patienten remitteras till ryggkirurgisk enhet för bedömning. </v>
      </c>
    </row>
    <row r="164" spans="1:7" ht="26" x14ac:dyDescent="0.35">
      <c r="A164" s="58" t="s">
        <v>18</v>
      </c>
      <c r="B164" s="57">
        <v>71</v>
      </c>
      <c r="C164" s="50" t="str">
        <f>IF(Tabell410134[[#This Row],[ID]]="","",INDEX(Tabell1[Kategori (REK/OBS
FRL/REH)],MATCH(Tabell410134[[#This Row],[ID]],Tabell1[ID],0)))</f>
        <v>OBS</v>
      </c>
      <c r="D164" s="48">
        <v>1</v>
      </c>
      <c r="E164" s="119" t="str">
        <f>VLOOKUP(Tabell410134[[#This Row],[ICD10]],TabellDiagnoser[[ICD10]:[Diagnostext]],2)</f>
        <v>Sjukdomstillstånd i skulderled</v>
      </c>
      <c r="F164" s="119" t="str">
        <f>VLOOKUP(Tabell410134[[#This Row],[ID]],Tabell1[[ID]:[Webcert_rubrik]],3)</f>
        <v>Avråda från arbete ovan axelplanet</v>
      </c>
      <c r="G164" s="119" t="str">
        <f>VLOOKUP(Tabell410134[[#This Row],[ID]],Tabell1[[ID]:[Webcert_beskrivning]],4)</f>
        <v xml:space="preserve">Patienter med belastningsbesvär bör avrådas från arbete och hantering ovan axelplanet. Faktorer som till exempel hur ofta lyften sker, bördans vikt, hantering över axelhöjd, bördans greppbarhet, krav på precision i lyftet och personförflyttningar bör beaktas.  </v>
      </c>
    </row>
    <row r="165" spans="1:7" ht="26" x14ac:dyDescent="0.35">
      <c r="A165" s="58" t="s">
        <v>18</v>
      </c>
      <c r="B165" s="57">
        <v>72</v>
      </c>
      <c r="C165" s="50" t="str">
        <f>IF(Tabell410134[[#This Row],[ID]]="","",INDEX(Tabell1[Kategori (REK/OBS
FRL/REH)],MATCH(Tabell410134[[#This Row],[ID]],Tabell1[ID],0)))</f>
        <v>OBS</v>
      </c>
      <c r="D165" s="48">
        <v>2</v>
      </c>
      <c r="E165" s="119" t="str">
        <f>VLOOKUP(Tabell410134[[#This Row],[ICD10]],TabellDiagnoser[[ICD10]:[Diagnostext]],2)</f>
        <v>Sjukdomstillstånd i skulderled</v>
      </c>
      <c r="F165" s="119" t="str">
        <f>VLOOKUP(Tabell410134[[#This Row],[ID]],Tabell1[[ID]:[Webcert_rubrik]],3)</f>
        <v>Informera om god prognos för självläkning och vikten av egenträning för förebyggande av återkommande besvär</v>
      </c>
      <c r="G165" s="119" t="str">
        <f>VLOOKUP(Tabell410134[[#This Row],[ID]],Tabell1[[ID]:[Webcert_beskrivning]],4)</f>
        <v>I de flesta fall är värk i skuldrorna inte tecken på någon allvarlig skada, och besvären självläker i regel inom två veckor. Träning i sig är smärtlindrande och bidrar till att patienten kan vara mer aktiv, både i arbete och i vardagslivet.</v>
      </c>
    </row>
    <row r="166" spans="1:7" ht="26" x14ac:dyDescent="0.35">
      <c r="A166" s="58" t="s">
        <v>18</v>
      </c>
      <c r="B166" s="57">
        <v>35</v>
      </c>
      <c r="C166" s="50" t="str">
        <f>IF(Tabell410134[[#This Row],[ID]]="","",INDEX(Tabell1[Kategori (REK/OBS
FRL/REH)],MATCH(Tabell410134[[#This Row],[ID]],Tabell1[ID],0)))</f>
        <v>OBS</v>
      </c>
      <c r="D166" s="48">
        <v>3</v>
      </c>
      <c r="E166" s="119" t="str">
        <f>VLOOKUP(Tabell410134[[#This Row],[ICD10]],TabellDiagnoser[[ICD10]:[Diagnostext]],2)</f>
        <v>Sjukdomstillstånd i skulderled</v>
      </c>
      <c r="F166" s="119" t="str">
        <f>VLOOKUP(Tabell410134[[#This Row],[ID]],Tabell1[[ID]:[Webcert_rubrik]],3)</f>
        <v xml:space="preserve">Heltidssjukskrivning ökar risken för långtidssjukskrivning </v>
      </c>
      <c r="G166" s="119" t="str">
        <f>VLOOKUP(Tabell410134[[#This Row],[ID]],Tabell1[[ID]:[Webcert_beskrivning]],4)</f>
        <v>Försök att undvika sjukskrivning. Om det inte går att undvika sjukskrivning, välj om möjligt deltidssjukskrivning. Deltidssjukskrivning gör att medarbetaren bibehåller kontakt med kollegor och chef, behåller sin yrkesidentitet och motverkar känsla av utanförskap.</v>
      </c>
    </row>
    <row r="167" spans="1:7" ht="26" x14ac:dyDescent="0.35">
      <c r="A167" s="58" t="s">
        <v>18</v>
      </c>
      <c r="B167" s="57">
        <v>42</v>
      </c>
      <c r="C167" s="50" t="str">
        <f>IF(Tabell410134[[#This Row],[ID]]="","",INDEX(Tabell1[Kategori (REK/OBS
FRL/REH)],MATCH(Tabell410134[[#This Row],[ID]],Tabell1[ID],0)))</f>
        <v>OBS</v>
      </c>
      <c r="D167" s="48">
        <v>4</v>
      </c>
      <c r="E167" s="119" t="str">
        <f>VLOOKUP(Tabell410134[[#This Row],[ICD10]],TabellDiagnoser[[ICD10]:[Diagnostext]],2)</f>
        <v>Sjukdomstillstånd i skulderled</v>
      </c>
      <c r="F167" s="119" t="str">
        <f>VLOOKUP(Tabell410134[[#This Row],[ID]],Tabell1[[ID]:[Webcert_rubrik]],3)</f>
        <v>Existentiell smärta tolkas ofta som somatisk hos män och psykiatrisk hos kvinnor</v>
      </c>
      <c r="G167"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168" spans="1:7" ht="26" x14ac:dyDescent="0.35">
      <c r="A168" s="58" t="s">
        <v>18</v>
      </c>
      <c r="B168" s="57">
        <v>30</v>
      </c>
      <c r="C168" s="50" t="str">
        <f>IF(Tabell410134[[#This Row],[ID]]="","",INDEX(Tabell1[Kategori (REK/OBS
FRL/REH)],MATCH(Tabell410134[[#This Row],[ID]],Tabell1[ID],0)))</f>
        <v>REK</v>
      </c>
      <c r="D168" s="48">
        <v>1</v>
      </c>
      <c r="E168" s="119" t="str">
        <f>VLOOKUP(Tabell410134[[#This Row],[ICD10]],TabellDiagnoser[[ICD10]:[Diagnostext]],2)</f>
        <v>Sjukdomstillstånd i skulderled</v>
      </c>
      <c r="F168" s="119" t="str">
        <f>VLOOKUP(Tabell410134[[#This Row],[ID]],Tabell1[[ID]:[Webcert_rubrik]],3)</f>
        <v>Ergonomisk arbetsplatsbedömning, via arbetsgivare och ev. företagshälsovård</v>
      </c>
      <c r="G168"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69" spans="1:7" ht="26" x14ac:dyDescent="0.35">
      <c r="A169" s="58" t="s">
        <v>18</v>
      </c>
      <c r="B169" s="50">
        <v>10</v>
      </c>
      <c r="C169" s="50" t="str">
        <f>IF(Tabell410134[[#This Row],[ID]]="","",INDEX(Tabell1[Kategori (REK/OBS
FRL/REH)],MATCH(Tabell410134[[#This Row],[ID]],Tabell1[ID],0)))</f>
        <v>REK</v>
      </c>
      <c r="D169" s="48">
        <v>2</v>
      </c>
      <c r="E169" s="119" t="str">
        <f>VLOOKUP(Tabell410134[[#This Row],[ICD10]],TabellDiagnoser[[ICD10]:[Diagnostext]],2)</f>
        <v>Sjukdomstillstånd i skulderled</v>
      </c>
      <c r="F169" s="119" t="str">
        <f>VLOOKUP(Tabell410134[[#This Row],[ID]],Tabell1[[ID]:[Webcert_rubrik]],3)</f>
        <v>Arbetsanpassning, via arbetsgivare och ev. företagshälsovård</v>
      </c>
      <c r="G169"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70" spans="1:7" ht="26" x14ac:dyDescent="0.35">
      <c r="A170" s="58" t="s">
        <v>18</v>
      </c>
      <c r="B170" s="50">
        <v>74</v>
      </c>
      <c r="C170" s="50" t="str">
        <f>IF(Tabell410134[[#This Row],[ID]]="","",INDEX(Tabell1[Kategori (REK/OBS
FRL/REH)],MATCH(Tabell410134[[#This Row],[ID]],Tabell1[ID],0)))</f>
        <v>REK</v>
      </c>
      <c r="D170" s="48">
        <v>3</v>
      </c>
      <c r="E170" s="119" t="str">
        <f>VLOOKUP(Tabell410134[[#This Row],[ICD10]],TabellDiagnoser[[ICD10]:[Diagnostext]],2)</f>
        <v>Sjukdomstillstånd i skulderled</v>
      </c>
      <c r="F170" s="119" t="str">
        <f>VLOOKUP(Tabell410134[[#This Row],[ID]],Tabell1[[ID]:[Webcert_rubrik]],3)</f>
        <v>Individuellt träningsprogram, rådgivning och ev. smärtbehandling, via fysioterapeut, naprapat eller kiropraktor</v>
      </c>
      <c r="G170" s="119" t="str">
        <f>VLOOKUP(Tabell410134[[#This Row],[ID]],Tabell1[[ID]:[Webcert_beskrivning]],4)</f>
        <v xml:space="preserve">För att undvika rörelserädsla med nedsatt rörlighet och funktion som följd, är det viktigt att patienter både med akuta och kroniska besvär får  kontakt med fysioterapeut, kiropraktor eller naprapat för hjälp med ett individuellt program med rörlighets- och styrkeövningar samt vid behov smärtbehandling. </v>
      </c>
    </row>
    <row r="171" spans="1:7" ht="26" x14ac:dyDescent="0.35">
      <c r="A171" s="58" t="s">
        <v>18</v>
      </c>
      <c r="B171" s="50">
        <v>38</v>
      </c>
      <c r="C171" s="50" t="str">
        <f>IF(Tabell410134[[#This Row],[ID]]="","",INDEX(Tabell1[Kategori (REK/OBS
FRL/REH)],MATCH(Tabell410134[[#This Row],[ID]],Tabell1[ID],0)))</f>
        <v>REK</v>
      </c>
      <c r="D171" s="48">
        <v>4</v>
      </c>
      <c r="E171" s="119" t="str">
        <f>VLOOKUP(Tabell410134[[#This Row],[ICD10]],TabellDiagnoser[[ICD10]:[Diagnostext]],2)</f>
        <v>Sjukdomstillstånd i skulderled</v>
      </c>
      <c r="F171" s="119" t="str">
        <f>VLOOKUP(Tabell410134[[#This Row],[ID]],Tabell1[[ID]:[Webcert_rubrik]],3)</f>
        <v xml:space="preserve">FaR, Fysisk aktivitet på recept, via FaR-förskrivare,(all legitimerad HoS-personal) </v>
      </c>
      <c r="G171" s="119" t="str">
        <f>VLOOKUP(Tabell410134[[#This Row],[ID]],Tabell1[[ID]:[Webcert_beskrivning]],4)</f>
        <v>FaR kan ordineras till patienter i både öppen-och slutenvård, som bedöms klara av att utföra aktiviteten utanför sjukvårdens regi.</v>
      </c>
    </row>
    <row r="172" spans="1:7" ht="26" x14ac:dyDescent="0.35">
      <c r="A172" s="58" t="s">
        <v>18</v>
      </c>
      <c r="B172" s="50">
        <v>9</v>
      </c>
      <c r="C172" s="50" t="str">
        <f>IF(Tabell410134[[#This Row],[ID]]="","",INDEX(Tabell1[Kategori (REK/OBS
FRL/REH)],MATCH(Tabell410134[[#This Row],[ID]],Tabell1[ID],0)))</f>
        <v>REK</v>
      </c>
      <c r="D172" s="48">
        <v>5</v>
      </c>
      <c r="E172" s="119" t="str">
        <f>VLOOKUP(Tabell410134[[#This Row],[ICD10]],TabellDiagnoser[[ICD10]:[Diagnostext]],2)</f>
        <v>Sjukdomstillstånd i skulderled</v>
      </c>
      <c r="F172" s="119" t="str">
        <f>VLOOKUP(Tabell410134[[#This Row],[ID]],Tabell1[[ID]:[Webcert_rubrik]],3)</f>
        <v xml:space="preserve">Rehabkoordinering och plan för återgång i arbete, via rehabiliteringskoordinator eller vårdsamordnare </v>
      </c>
      <c r="G172" s="119" t="str">
        <f>VLOOKUP(Tabell410134[[#This Row],[ID]],Tabell1[[ID]:[Webcert_beskrivning]],4)</f>
        <v xml:space="preserve">Rehabkoordinator bör kontaktas i ett tidigt skede vid risk för långvarig sjukskrivning. </v>
      </c>
    </row>
    <row r="173" spans="1:7" ht="26" x14ac:dyDescent="0.35">
      <c r="A173" s="58" t="s">
        <v>18</v>
      </c>
      <c r="B173" s="50">
        <v>75</v>
      </c>
      <c r="C173" s="50" t="str">
        <f>IF(Tabell410134[[#This Row],[ID]]="","",INDEX(Tabell1[Kategori (REK/OBS
FRL/REH)],MATCH(Tabell410134[[#This Row],[ID]],Tabell1[ID],0)))</f>
        <v>REK</v>
      </c>
      <c r="D173" s="48">
        <v>6</v>
      </c>
      <c r="E173" s="119" t="str">
        <f>VLOOKUP(Tabell410134[[#This Row],[ICD10]],TabellDiagnoser[[ICD10]:[Diagnostext]],2)</f>
        <v>Sjukdomstillstånd i skulderled</v>
      </c>
      <c r="F173" s="119" t="str">
        <f>VLOOKUP(Tabell410134[[#This Row],[ID]],Tabell1[[ID]:[Webcert_rubrik]],3)</f>
        <v>Multimodal rehabilitering, via Smärtmottagning eller rehabiliteringsmedicinsk klinik</v>
      </c>
      <c r="G173" s="119" t="str">
        <f>VLOOKUP(Tabell410134[[#This Row],[ID]],Tabell1[[ID]:[Webcert_beskrivning]],4)</f>
        <v>Om tidigare åtgärder inte givit någon förbättring bör patienten remitteras till multimodal rehabilitering.</v>
      </c>
    </row>
    <row r="174" spans="1:7" ht="26" x14ac:dyDescent="0.35">
      <c r="A174" s="58" t="s">
        <v>118</v>
      </c>
      <c r="B174" s="50">
        <v>76</v>
      </c>
      <c r="C174" s="50" t="str">
        <f>IF(Tabell410134[[#This Row],[ID]]="","",INDEX(Tabell1[Kategori (REK/OBS
FRL/REH)],MATCH(Tabell410134[[#This Row],[ID]],Tabell1[ID],0)))</f>
        <v>OBS</v>
      </c>
      <c r="D174" s="48">
        <v>1</v>
      </c>
      <c r="E174" s="119" t="str">
        <f>VLOOKUP(Tabell410134[[#This Row],[ICD10]],TabellDiagnoser[[ICD10]:[Diagnostext]],2)</f>
        <v>Impingementsyndrom i axelled</v>
      </c>
      <c r="F174" s="119" t="str">
        <f>VLOOKUP(Tabell410134[[#This Row],[ID]],Tabell1[[ID]:[Webcert_rubrik]],3)</f>
        <v>Grundlig bedömning av patientens besvär är viktigt för att ställa rätt diagnos och för att ge adekvat behandling</v>
      </c>
      <c r="G174" s="119" t="str">
        <f>VLOOKUP(Tabell410134[[#This Row],[ID]],Tabell1[[ID]:[Webcert_beskrivning]],4)</f>
        <v xml:space="preserve">Impingement drabbar oftast personer över 40 år. Orsaken är för det mesta multifaktorell med en kombination av trängsel i axelleden, svullnad i rotatorcuffmuskulaturen och muskulär obalans i axel/skuldra. </v>
      </c>
    </row>
    <row r="175" spans="1:7" ht="26" x14ac:dyDescent="0.35">
      <c r="A175" s="58" t="s">
        <v>118</v>
      </c>
      <c r="B175" s="50">
        <v>57</v>
      </c>
      <c r="C175" s="50" t="str">
        <f>IF(Tabell410134[[#This Row],[ID]]="","",INDEX(Tabell1[Kategori (REK/OBS
FRL/REH)],MATCH(Tabell410134[[#This Row],[ID]],Tabell1[ID],0)))</f>
        <v>OBS</v>
      </c>
      <c r="D175" s="48">
        <v>2</v>
      </c>
      <c r="E175" s="119" t="str">
        <f>VLOOKUP(Tabell410134[[#This Row],[ICD10]],TabellDiagnoser[[ICD10]:[Diagnostext]],2)</f>
        <v>Impingementsyndrom i axelled</v>
      </c>
      <c r="F175" s="119" t="str">
        <f>VLOOKUP(Tabell410134[[#This Row],[ID]],Tabell1[[ID]:[Webcert_rubrik]],3)</f>
        <v>Utreda hur smärtan och rörelseinskränkningen begränsar patientens förmåga att klara just sina arbetsuppgifter</v>
      </c>
      <c r="G175"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176" spans="1:7" ht="26" x14ac:dyDescent="0.35">
      <c r="A176" s="58" t="s">
        <v>118</v>
      </c>
      <c r="B176" s="50">
        <v>77</v>
      </c>
      <c r="C176" s="50" t="str">
        <f>IF(Tabell410134[[#This Row],[ID]]="","",INDEX(Tabell1[Kategori (REK/OBS
FRL/REH)],MATCH(Tabell410134[[#This Row],[ID]],Tabell1[ID],0)))</f>
        <v>OBS</v>
      </c>
      <c r="D176" s="48">
        <v>3</v>
      </c>
      <c r="E176" s="119" t="str">
        <f>VLOOKUP(Tabell410134[[#This Row],[ICD10]],TabellDiagnoser[[ICD10]:[Diagnostext]],2)</f>
        <v>Impingementsyndrom i axelled</v>
      </c>
      <c r="F176" s="119" t="str">
        <f>VLOOKUP(Tabell410134[[#This Row],[ID]],Tabell1[[ID]:[Webcert_rubrik]],3)</f>
        <v>Avråda från arbete ovan axelplanet</v>
      </c>
      <c r="G176" s="119" t="str">
        <f>VLOOKUP(Tabell410134[[#This Row],[ID]],Tabell1[[ID]:[Webcert_beskrivning]],4)</f>
        <v xml:space="preserve">Arbete och rörelser ovanför axelplanet är riskfaktorer för impingement. Dock kan tillståndet även bero på acromions anatomi som varierar individuellt. Patienter med impingement bör avrådas från alla rörelser som provocerar smärtan. </v>
      </c>
    </row>
    <row r="177" spans="1:7" ht="26" x14ac:dyDescent="0.35">
      <c r="A177" s="58" t="s">
        <v>118</v>
      </c>
      <c r="B177" s="50">
        <v>78</v>
      </c>
      <c r="C177" s="50" t="str">
        <f>IF(Tabell410134[[#This Row],[ID]]="","",INDEX(Tabell1[Kategori (REK/OBS
FRL/REH)],MATCH(Tabell410134[[#This Row],[ID]],Tabell1[ID],0)))</f>
        <v>OBS</v>
      </c>
      <c r="D177" s="48">
        <v>4</v>
      </c>
      <c r="E177" s="119" t="str">
        <f>VLOOKUP(Tabell410134[[#This Row],[ICD10]],TabellDiagnoser[[ICD10]:[Diagnostext]],2)</f>
        <v>Impingementsyndrom i axelled</v>
      </c>
      <c r="F177" s="119" t="str">
        <f>VLOOKUP(Tabell410134[[#This Row],[ID]],Tabell1[[ID]:[Webcert_rubrik]],3)</f>
        <v xml:space="preserve">Om möjligt undvika heltidssjukskrivning och uppmuntra till fortsatt arbete </v>
      </c>
      <c r="G177" s="119" t="str">
        <f>VLOOKUP(Tabell410134[[#This Row],[ID]],Tabell1[[ID]:[Webcert_beskrivning]],4)</f>
        <v xml:space="preserve">Försök att undvika sjukskrivning men – om så ändå krävs – välj deltidssjukskrivning, under förutsättning att arbetet inte innebär arbetsuppgifter ovan axelplanet eller är generellt fysiskt tungt. </v>
      </c>
    </row>
    <row r="178" spans="1:7" ht="26" x14ac:dyDescent="0.35">
      <c r="A178" s="58" t="s">
        <v>118</v>
      </c>
      <c r="B178" s="50">
        <v>30</v>
      </c>
      <c r="C178" s="50" t="str">
        <f>IF(Tabell410134[[#This Row],[ID]]="","",INDEX(Tabell1[Kategori (REK/OBS
FRL/REH)],MATCH(Tabell410134[[#This Row],[ID]],Tabell1[ID],0)))</f>
        <v>REK</v>
      </c>
      <c r="D178" s="48">
        <v>1</v>
      </c>
      <c r="E178" s="119" t="str">
        <f>VLOOKUP(Tabell410134[[#This Row],[ICD10]],TabellDiagnoser[[ICD10]:[Diagnostext]],2)</f>
        <v>Impingementsyndrom i axelled</v>
      </c>
      <c r="F178" s="119" t="str">
        <f>VLOOKUP(Tabell410134[[#This Row],[ID]],Tabell1[[ID]:[Webcert_rubrik]],3)</f>
        <v>Ergonomisk arbetsplatsbedömning, via arbetsgivare och ev. företagshälsovård</v>
      </c>
      <c r="G178"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79" spans="1:7" ht="26" x14ac:dyDescent="0.35">
      <c r="A179" s="58" t="s">
        <v>118</v>
      </c>
      <c r="B179" s="50">
        <v>10</v>
      </c>
      <c r="C179" s="50" t="str">
        <f>IF(Tabell410134[[#This Row],[ID]]="","",INDEX(Tabell1[Kategori (REK/OBS
FRL/REH)],MATCH(Tabell410134[[#This Row],[ID]],Tabell1[ID],0)))</f>
        <v>REK</v>
      </c>
      <c r="D179" s="48">
        <v>2</v>
      </c>
      <c r="E179" s="119" t="str">
        <f>VLOOKUP(Tabell410134[[#This Row],[ICD10]],TabellDiagnoser[[ICD10]:[Diagnostext]],2)</f>
        <v>Impingementsyndrom i axelled</v>
      </c>
      <c r="F179" s="119" t="str">
        <f>VLOOKUP(Tabell410134[[#This Row],[ID]],Tabell1[[ID]:[Webcert_rubrik]],3)</f>
        <v>Arbetsanpassning, via arbetsgivare och ev. företagshälsovård</v>
      </c>
      <c r="G179"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80" spans="1:7" ht="26" x14ac:dyDescent="0.35">
      <c r="A180" s="58" t="s">
        <v>118</v>
      </c>
      <c r="B180" s="50">
        <v>80</v>
      </c>
      <c r="C180" s="50" t="str">
        <f>IF(Tabell410134[[#This Row],[ID]]="","",INDEX(Tabell1[Kategori (REK/OBS
FRL/REH)],MATCH(Tabell410134[[#This Row],[ID]],Tabell1[ID],0)))</f>
        <v>REK</v>
      </c>
      <c r="D180" s="48">
        <v>3</v>
      </c>
      <c r="E180" s="119" t="str">
        <f>VLOOKUP(Tabell410134[[#This Row],[ICD10]],TabellDiagnoser[[ICD10]:[Diagnostext]],2)</f>
        <v>Impingementsyndrom i axelled</v>
      </c>
      <c r="F180" s="119" t="str">
        <f>VLOOKUP(Tabell410134[[#This Row],[ID]],Tabell1[[ID]:[Webcert_rubrik]],3)</f>
        <v>Individuellt träningsprogram, via fysioterapeut</v>
      </c>
      <c r="G180" s="119" t="str">
        <f>VLOOKUP(Tabell410134[[#This Row],[ID]],Tabell1[[ID]:[Webcert_beskrivning]],4)</f>
        <v xml:space="preserve">För att undvika rörelserädsla och hjälp med att återställa muskelbalansen runt axeln är det viktigt att patienten får  kontakt med en fysioterapeut. </v>
      </c>
    </row>
    <row r="181" spans="1:7" ht="26" x14ac:dyDescent="0.35">
      <c r="A181" s="58" t="s">
        <v>118</v>
      </c>
      <c r="B181" s="50">
        <v>38</v>
      </c>
      <c r="C181" s="50" t="str">
        <f>IF(Tabell410134[[#This Row],[ID]]="","",INDEX(Tabell1[Kategori (REK/OBS
FRL/REH)],MATCH(Tabell410134[[#This Row],[ID]],Tabell1[ID],0)))</f>
        <v>REK</v>
      </c>
      <c r="D181" s="48">
        <v>4</v>
      </c>
      <c r="E181" s="119" t="str">
        <f>VLOOKUP(Tabell410134[[#This Row],[ICD10]],TabellDiagnoser[[ICD10]:[Diagnostext]],2)</f>
        <v>Impingementsyndrom i axelled</v>
      </c>
      <c r="F181" s="119" t="str">
        <f>VLOOKUP(Tabell410134[[#This Row],[ID]],Tabell1[[ID]:[Webcert_rubrik]],3)</f>
        <v xml:space="preserve">FaR, Fysisk aktivitet på recept, via FaR-förskrivare,(all legitimerad HoS-personal) </v>
      </c>
      <c r="G181" s="119" t="str">
        <f>VLOOKUP(Tabell410134[[#This Row],[ID]],Tabell1[[ID]:[Webcert_beskrivning]],4)</f>
        <v>FaR kan ordineras till patienter i både öppen-och slutenvård, som bedöms klara av att utföra aktiviteten utanför sjukvårdens regi.</v>
      </c>
    </row>
    <row r="182" spans="1:7" s="31" customFormat="1" ht="26" x14ac:dyDescent="0.35">
      <c r="A182" s="58" t="s">
        <v>118</v>
      </c>
      <c r="B182" s="50">
        <v>81</v>
      </c>
      <c r="C182" s="50" t="str">
        <f>IF(Tabell410134[[#This Row],[ID]]="","",INDEX(Tabell1[Kategori (REK/OBS
FRL/REH)],MATCH(Tabell410134[[#This Row],[ID]],Tabell1[ID],0)))</f>
        <v>REK</v>
      </c>
      <c r="D182" s="48">
        <v>5</v>
      </c>
      <c r="E182" s="119" t="str">
        <f>VLOOKUP(Tabell410134[[#This Row],[ICD10]],TabellDiagnoser[[ICD10]:[Diagnostext]],2)</f>
        <v>Impingementsyndrom i axelled</v>
      </c>
      <c r="F182" s="119" t="str">
        <f>VLOOKUP(Tabell410134[[#This Row],[ID]],Tabell1[[ID]:[Webcert_rubrik]],3)</f>
        <v xml:space="preserve">Specialistbedömning, via specialistmottagning </v>
      </c>
      <c r="G182" s="119" t="str">
        <f>VLOOKUP(Tabell410134[[#This Row],[ID]],Tabell1[[ID]:[Webcert_beskrivning]],4)</f>
        <v>Om patienten inte förbättrats av kombinationsbehandling inom 3-4 månader bör patienten remitteras till specialist för bedömning om kirurgi.</v>
      </c>
    </row>
    <row r="183" spans="1:7" ht="26" x14ac:dyDescent="0.35">
      <c r="A183" s="58" t="s">
        <v>118</v>
      </c>
      <c r="B183" s="50">
        <v>9</v>
      </c>
      <c r="C183" s="50" t="str">
        <f>IF(Tabell410134[[#This Row],[ID]]="","",INDEX(Tabell1[Kategori (REK/OBS
FRL/REH)],MATCH(Tabell410134[[#This Row],[ID]],Tabell1[ID],0)))</f>
        <v>REK</v>
      </c>
      <c r="D183" s="48">
        <v>6</v>
      </c>
      <c r="E183" s="119" t="str">
        <f>VLOOKUP(Tabell410134[[#This Row],[ICD10]],TabellDiagnoser[[ICD10]:[Diagnostext]],2)</f>
        <v>Impingementsyndrom i axelled</v>
      </c>
      <c r="F183" s="119" t="str">
        <f>VLOOKUP(Tabell410134[[#This Row],[ID]],Tabell1[[ID]:[Webcert_rubrik]],3)</f>
        <v xml:space="preserve">Rehabkoordinering och plan för återgång i arbete, via rehabiliteringskoordinator eller vårdsamordnare </v>
      </c>
      <c r="G183" s="119" t="str">
        <f>VLOOKUP(Tabell410134[[#This Row],[ID]],Tabell1[[ID]:[Webcert_beskrivning]],4)</f>
        <v xml:space="preserve">Rehabkoordinator bör kontaktas i ett tidigt skede vid risk för långvarig sjukskrivning. </v>
      </c>
    </row>
    <row r="184" spans="1:7" ht="26" x14ac:dyDescent="0.35">
      <c r="A184" s="53" t="s">
        <v>44</v>
      </c>
      <c r="B184" s="50">
        <v>82</v>
      </c>
      <c r="C184" s="50" t="str">
        <f>IF(Tabell410134[[#This Row],[ID]]="","",INDEX(Tabell1[Kategori (REK/OBS
FRL/REH)],MATCH(Tabell410134[[#This Row],[ID]],Tabell1[ID],0)))</f>
        <v>OBS</v>
      </c>
      <c r="D184" s="52">
        <v>1</v>
      </c>
      <c r="E184" s="119" t="str">
        <f>VLOOKUP(Tabell410134[[#This Row],[ICD10]],TabellDiagnoser[[ICD10]:[Diagnostext]],2)</f>
        <v>Andra entesopatier (sjukdomar i perifera ligament- och muskelfästen)</v>
      </c>
      <c r="F184" s="119" t="str">
        <f>VLOOKUP(Tabell410134[[#This Row],[ID]],Tabell1[[ID]:[Webcert_rubrik]],3)</f>
        <v>Diskutera arbets- eller fritidsaktivitet som eventuellt utlöst tillståndet</v>
      </c>
      <c r="G184" s="119" t="str">
        <f>VLOOKUP(Tabell410134[[#This Row],[ID]],Tabell1[[ID]:[Webcert_beskrivning]],4)</f>
        <v xml:space="preserve">Vid epikondylalgi och epikondylit (tennisarmbåge och golfarmbåge) har patienten smärta vid handgrepp och handvridning. De arbets- eller fritidsaktiviteter, med ensidig eller upprepande belastning, som eventuellt har utlöst tillståndet bör diskuteras. </v>
      </c>
    </row>
    <row r="185" spans="1:7" ht="26" x14ac:dyDescent="0.35">
      <c r="A185" s="53" t="s">
        <v>44</v>
      </c>
      <c r="B185" s="50">
        <v>83</v>
      </c>
      <c r="C185" s="50" t="str">
        <f>IF(Tabell410134[[#This Row],[ID]]="","",INDEX(Tabell1[Kategori (REK/OBS
FRL/REH)],MATCH(Tabell410134[[#This Row],[ID]],Tabell1[ID],0)))</f>
        <v>OBS</v>
      </c>
      <c r="D185" s="48">
        <v>2</v>
      </c>
      <c r="E185" s="119" t="str">
        <f>VLOOKUP(Tabell410134[[#This Row],[ICD10]],TabellDiagnoser[[ICD10]:[Diagnostext]],2)</f>
        <v>Andra entesopatier (sjukdomar i perifera ligament- och muskelfästen)</v>
      </c>
      <c r="F185" s="119" t="str">
        <f>VLOOKUP(Tabell410134[[#This Row],[ID]],Tabell1[[ID]:[Webcert_rubrik]],3)</f>
        <v xml:space="preserve">Försöka undvika sjukskrivning </v>
      </c>
      <c r="G185" s="119" t="str">
        <f>VLOOKUP(Tabell410134[[#This Row],[ID]],Tabell1[[ID]:[Webcert_beskrivning]],4)</f>
        <v>De flesta som drabbas av epikondylalgi eller lateral epikondylit behöver inte sjukskrivas. Om sjukskrivning ändå behövs rekommenderas deltidssjukskrivning under en begränsad tidsperiod, eventuellt med epikondylitbandage och lämpliga hjälpmedel.</v>
      </c>
    </row>
    <row r="186" spans="1:7" ht="26" x14ac:dyDescent="0.35">
      <c r="A186" s="53" t="s">
        <v>44</v>
      </c>
      <c r="B186" s="50">
        <v>84</v>
      </c>
      <c r="C186" s="50" t="str">
        <f>IF(Tabell410134[[#This Row],[ID]]="","",INDEX(Tabell1[Kategori (REK/OBS
FRL/REH)],MATCH(Tabell410134[[#This Row],[ID]],Tabell1[ID],0)))</f>
        <v>OBS</v>
      </c>
      <c r="D186" s="48">
        <v>3</v>
      </c>
      <c r="E186" s="119" t="str">
        <f>VLOOKUP(Tabell410134[[#This Row],[ICD10]],TabellDiagnoser[[ICD10]:[Diagnostext]],2)</f>
        <v>Andra entesopatier (sjukdomar i perifera ligament- och muskelfästen)</v>
      </c>
      <c r="F186" s="119" t="str">
        <f>VLOOKUP(Tabell410134[[#This Row],[ID]],Tabell1[[ID]:[Webcert_rubrik]],3)</f>
        <v>Informera om att patientriktad information om diagnosen och behandlingsmöjligheter finns via 1177 Vårdguiden</v>
      </c>
      <c r="G186" s="119" t="str">
        <f>VLOOKUP(Tabell410134[[#This Row],[ID]],Tabell1[[ID]:[Webcert_beskrivning]],4)</f>
        <v>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v>
      </c>
    </row>
    <row r="187" spans="1:7" ht="26" x14ac:dyDescent="0.35">
      <c r="A187" s="53" t="s">
        <v>44</v>
      </c>
      <c r="B187" s="50">
        <v>85</v>
      </c>
      <c r="C187" s="50" t="str">
        <f>IF(Tabell410134[[#This Row],[ID]]="","",INDEX(Tabell1[Kategori (REK/OBS
FRL/REH)],MATCH(Tabell410134[[#This Row],[ID]],Tabell1[ID],0)))</f>
        <v>OBS</v>
      </c>
      <c r="D187" s="48">
        <v>4</v>
      </c>
      <c r="E187" s="119" t="str">
        <f>VLOOKUP(Tabell410134[[#This Row],[ICD10]],TabellDiagnoser[[ICD10]:[Diagnostext]],2)</f>
        <v>Andra entesopatier (sjukdomar i perifera ligament- och muskelfästen)</v>
      </c>
      <c r="F187" s="119" t="str">
        <f>VLOOKUP(Tabell410134[[#This Row],[ID]],Tabell1[[ID]:[Webcert_rubrik]],3)</f>
        <v>Självläkningspotentialen är stor och nära 90 % kan beräknas bli besvärsfria inom 1 år</v>
      </c>
      <c r="G187" s="119" t="str">
        <f>VLOOKUP(Tabell410134[[#This Row],[ID]],Tabell1[[ID]:[Webcert_beskrivning]],4)</f>
        <v>De flesta blir bättre inom ett halvår, under förutsättning att man inte provocerar besvären. Även andra rörelser och aktiviteter som inte utlöst besvären kan provocera smärtan.</v>
      </c>
    </row>
    <row r="188" spans="1:7" ht="26" x14ac:dyDescent="0.35">
      <c r="A188" s="53" t="s">
        <v>44</v>
      </c>
      <c r="B188" s="50">
        <v>86</v>
      </c>
      <c r="C188" s="50" t="str">
        <f>IF(Tabell410134[[#This Row],[ID]]="","",INDEX(Tabell1[Kategori (REK/OBS
FRL/REH)],MATCH(Tabell410134[[#This Row],[ID]],Tabell1[ID],0)))</f>
        <v>REK</v>
      </c>
      <c r="D188" s="48">
        <v>1</v>
      </c>
      <c r="E188" s="119" t="str">
        <f>VLOOKUP(Tabell410134[[#This Row],[ICD10]],TabellDiagnoser[[ICD10]:[Diagnostext]],2)</f>
        <v>Andra entesopatier (sjukdomar i perifera ligament- och muskelfästen)</v>
      </c>
      <c r="F188" s="119" t="str">
        <f>VLOOKUP(Tabell410134[[#This Row],[ID]],Tabell1[[ID]:[Webcert_rubrik]],3)</f>
        <v>Individuellt träningsprogram, rådgivning och vid behov smärtlindring, via fysioterapeut</v>
      </c>
      <c r="G188" s="119" t="str">
        <f>VLOOKUP(Tabell410134[[#This Row],[ID]],Tabell1[[ID]:[Webcert_beskrivning]],4)</f>
        <v xml:space="preserve">Patienten bör träffa fysioterapeut för instruktioner om egenträning med fokus på stretching av extensormuskulaturen och excentrisk träning av handledssträckare. </v>
      </c>
    </row>
    <row r="189" spans="1:7" ht="26" x14ac:dyDescent="0.35">
      <c r="A189" s="53" t="s">
        <v>44</v>
      </c>
      <c r="B189" s="50">
        <v>87</v>
      </c>
      <c r="C189" s="50" t="str">
        <f>IF(Tabell410134[[#This Row],[ID]]="","",INDEX(Tabell1[Kategori (REK/OBS
FRL/REH)],MATCH(Tabell410134[[#This Row],[ID]],Tabell1[ID],0)))</f>
        <v>REK</v>
      </c>
      <c r="D189" s="48">
        <v>2</v>
      </c>
      <c r="E189" s="119" t="str">
        <f>VLOOKUP(Tabell410134[[#This Row],[ICD10]],TabellDiagnoser[[ICD10]:[Diagnostext]],2)</f>
        <v>Andra entesopatier (sjukdomar i perifera ligament- och muskelfästen)</v>
      </c>
      <c r="F189" s="119" t="str">
        <f>VLOOKUP(Tabell410134[[#This Row],[ID]],Tabell1[[ID]:[Webcert_rubrik]],3)</f>
        <v>Ergonomisk arbetsplatsbedömning, via arbetsgivare och företagshälsovård</v>
      </c>
      <c r="G189" s="119" t="str">
        <f>VLOOKUP(Tabell410134[[#This Row],[ID]],Tabell1[[ID]:[Webcert_beskrivning]],4)</f>
        <v>En ergonomisk arbetsplatsbedömning – med en översyn av arbetsställning och hjälpmedel – bör göras för att underlätta återgången i arbetet.</v>
      </c>
    </row>
    <row r="190" spans="1:7" ht="26" x14ac:dyDescent="0.35">
      <c r="A190" s="53" t="s">
        <v>44</v>
      </c>
      <c r="B190" s="50">
        <v>10</v>
      </c>
      <c r="C190" s="50" t="str">
        <f>IF(Tabell410134[[#This Row],[ID]]="","",INDEX(Tabell1[Kategori (REK/OBS
FRL/REH)],MATCH(Tabell410134[[#This Row],[ID]],Tabell1[ID],0)))</f>
        <v>REK</v>
      </c>
      <c r="D190" s="48">
        <v>3</v>
      </c>
      <c r="E190" s="119" t="str">
        <f>VLOOKUP(Tabell410134[[#This Row],[ICD10]],TabellDiagnoser[[ICD10]:[Diagnostext]],2)</f>
        <v>Andra entesopatier (sjukdomar i perifera ligament- och muskelfästen)</v>
      </c>
      <c r="F190" s="119" t="str">
        <f>VLOOKUP(Tabell410134[[#This Row],[ID]],Tabell1[[ID]:[Webcert_rubrik]],3)</f>
        <v>Arbetsanpassning, via arbetsgivare och ev. företagshälsovård</v>
      </c>
      <c r="G190"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91" spans="1:7" ht="26" x14ac:dyDescent="0.35">
      <c r="A191" s="53" t="s">
        <v>44</v>
      </c>
      <c r="B191" s="59">
        <v>9</v>
      </c>
      <c r="C191" s="50" t="str">
        <f>IF(Tabell410134[[#This Row],[ID]]="","",INDEX(Tabell1[Kategori (REK/OBS
FRL/REH)],MATCH(Tabell410134[[#This Row],[ID]],Tabell1[ID],0)))</f>
        <v>REK</v>
      </c>
      <c r="D191" s="48">
        <v>4</v>
      </c>
      <c r="E191" s="119" t="str">
        <f>VLOOKUP(Tabell410134[[#This Row],[ICD10]],TabellDiagnoser[[ICD10]:[Diagnostext]],2)</f>
        <v>Andra entesopatier (sjukdomar i perifera ligament- och muskelfästen)</v>
      </c>
      <c r="F191" s="119" t="str">
        <f>VLOOKUP(Tabell410134[[#This Row],[ID]],Tabell1[[ID]:[Webcert_rubrik]],3)</f>
        <v xml:space="preserve">Rehabkoordinering och plan för återgång i arbete, via rehabiliteringskoordinator eller vårdsamordnare </v>
      </c>
      <c r="G191" s="119" t="str">
        <f>VLOOKUP(Tabell410134[[#This Row],[ID]],Tabell1[[ID]:[Webcert_beskrivning]],4)</f>
        <v xml:space="preserve">Rehabkoordinator bör kontaktas i ett tidigt skede vid risk för långvarig sjukskrivning. </v>
      </c>
    </row>
    <row r="192" spans="1:7" ht="26" x14ac:dyDescent="0.35">
      <c r="A192" s="53" t="s">
        <v>39</v>
      </c>
      <c r="B192" s="50">
        <v>88</v>
      </c>
      <c r="C192" s="50" t="str">
        <f>IF(Tabell410134[[#This Row],[ID]]="","",INDEX(Tabell1[Kategori (REK/OBS
FRL/REH)],MATCH(Tabell410134[[#This Row],[ID]],Tabell1[ID],0)))</f>
        <v>OBS</v>
      </c>
      <c r="D192" s="48">
        <v>1</v>
      </c>
      <c r="E192" s="119" t="str">
        <f>VLOOKUP(Tabell410134[[#This Row],[ICD10]],TabellDiagnoser[[ICD10]:[Diagnostext]],2)</f>
        <v>Andra sjukdomstillstånd i mjukvävnader som ej klassificeras annorstädes</v>
      </c>
      <c r="F192" s="119" t="str">
        <f>VLOOKUP(Tabell410134[[#This Row],[ID]],Tabell1[[ID]:[Webcert_rubrik]],3)</f>
        <v>Utesluta andra somatiska och psykiska åkommor</v>
      </c>
      <c r="G192" s="119" t="str">
        <f>VLOOKUP(Tabell410134[[#This Row],[ID]],Tabell1[[ID]:[Webcert_beskrivning]],4)</f>
        <v xml:space="preserve">Långvarig smärta kan vara symtom på annan underliggande fysisk sjukdom, till exempel artros eller benskörhet. Det kan också vara tecken på psykisk ohälsa. Tänk därför på att utesluta samsjuklighet med andra fysiska och psykiska åkommor vid oklassificerad smärta. </v>
      </c>
    </row>
    <row r="193" spans="1:7" ht="26" x14ac:dyDescent="0.35">
      <c r="A193" s="53" t="s">
        <v>39</v>
      </c>
      <c r="B193" s="50">
        <v>57</v>
      </c>
      <c r="C193" s="50" t="str">
        <f>IF(Tabell410134[[#This Row],[ID]]="","",INDEX(Tabell1[Kategori (REK/OBS
FRL/REH)],MATCH(Tabell410134[[#This Row],[ID]],Tabell1[ID],0)))</f>
        <v>OBS</v>
      </c>
      <c r="D193" s="48">
        <v>2</v>
      </c>
      <c r="E193" s="119" t="str">
        <f>VLOOKUP(Tabell410134[[#This Row],[ICD10]],TabellDiagnoser[[ICD10]:[Diagnostext]],2)</f>
        <v>Andra sjukdomstillstånd i mjukvävnader som ej klassificeras annorstädes</v>
      </c>
      <c r="F193" s="119" t="str">
        <f>VLOOKUP(Tabell410134[[#This Row],[ID]],Tabell1[[ID]:[Webcert_rubrik]],3)</f>
        <v>Utreda hur smärtan och rörelseinskränkningen begränsar patientens förmåga att klara just sina arbetsuppgifter</v>
      </c>
      <c r="G193"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194" spans="1:7" ht="26" x14ac:dyDescent="0.35">
      <c r="A194" s="53" t="s">
        <v>39</v>
      </c>
      <c r="B194" s="50">
        <v>42</v>
      </c>
      <c r="C194" s="50" t="str">
        <f>IF(Tabell410134[[#This Row],[ID]]="","",INDEX(Tabell1[Kategori (REK/OBS
FRL/REH)],MATCH(Tabell410134[[#This Row],[ID]],Tabell1[ID],0)))</f>
        <v>OBS</v>
      </c>
      <c r="D194" s="48">
        <v>3</v>
      </c>
      <c r="E194" s="119" t="str">
        <f>VLOOKUP(Tabell410134[[#This Row],[ICD10]],TabellDiagnoser[[ICD10]:[Diagnostext]],2)</f>
        <v>Andra sjukdomstillstånd i mjukvävnader som ej klassificeras annorstädes</v>
      </c>
      <c r="F194" s="119" t="str">
        <f>VLOOKUP(Tabell410134[[#This Row],[ID]],Tabell1[[ID]:[Webcert_rubrik]],3)</f>
        <v>Existentiell smärta tolkas ofta som somatisk hos män och psykiatrisk hos kvinnor</v>
      </c>
      <c r="G194"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195" spans="1:7" ht="26" x14ac:dyDescent="0.35">
      <c r="A195" s="53" t="s">
        <v>39</v>
      </c>
      <c r="B195" s="50">
        <v>89</v>
      </c>
      <c r="C195" s="50" t="str">
        <f>IF(Tabell410134[[#This Row],[ID]]="","",INDEX(Tabell1[Kategori (REK/OBS
FRL/REH)],MATCH(Tabell410134[[#This Row],[ID]],Tabell1[ID],0)))</f>
        <v>OBS</v>
      </c>
      <c r="D195" s="48">
        <v>4</v>
      </c>
      <c r="E195" s="119" t="str">
        <f>VLOOKUP(Tabell410134[[#This Row],[ICD10]],TabellDiagnoser[[ICD10]:[Diagnostext]],2)</f>
        <v>Andra sjukdomstillstånd i mjukvävnader som ej klassificeras annorstädes</v>
      </c>
      <c r="F195" s="119" t="str">
        <f>VLOOKUP(Tabell410134[[#This Row],[ID]],Tabell1[[ID]:[Webcert_rubrik]],3)</f>
        <v xml:space="preserve">Undvika passiv sjukskrivning och ogenomtänkta förnyade utredningar </v>
      </c>
      <c r="G195" s="119" t="str">
        <f>VLOOKUP(Tabell410134[[#This Row],[ID]],Tabell1[[ID]:[Webcert_beskrivning]],4)</f>
        <v xml:space="preserve">Om deltidsarbete är möjligt är det ofta en fördel för patienten att, efter funktionsutredning och funktionshöjande åtgärder, deltidsjukskrivas med gradvis upptrappning till ordinarie tjänstgöringsgrad. </v>
      </c>
    </row>
    <row r="196" spans="1:7" ht="26" x14ac:dyDescent="0.35">
      <c r="A196" s="53" t="s">
        <v>39</v>
      </c>
      <c r="B196" s="50">
        <v>9</v>
      </c>
      <c r="C196" s="50" t="str">
        <f>IF(Tabell410134[[#This Row],[ID]]="","",INDEX(Tabell1[Kategori (REK/OBS
FRL/REH)],MATCH(Tabell410134[[#This Row],[ID]],Tabell1[ID],0)))</f>
        <v>REK</v>
      </c>
      <c r="D196" s="48">
        <v>1</v>
      </c>
      <c r="E196" s="119" t="str">
        <f>VLOOKUP(Tabell410134[[#This Row],[ICD10]],TabellDiagnoser[[ICD10]:[Diagnostext]],2)</f>
        <v>Andra sjukdomstillstånd i mjukvävnader som ej klassificeras annorstädes</v>
      </c>
      <c r="F196" s="119" t="str">
        <f>VLOOKUP(Tabell410134[[#This Row],[ID]],Tabell1[[ID]:[Webcert_rubrik]],3)</f>
        <v xml:space="preserve">Rehabkoordinering och plan för återgång i arbete, via rehabiliteringskoordinator eller vårdsamordnare </v>
      </c>
      <c r="G196" s="119" t="str">
        <f>VLOOKUP(Tabell410134[[#This Row],[ID]],Tabell1[[ID]:[Webcert_beskrivning]],4)</f>
        <v xml:space="preserve">Rehabkoordinator bör kontaktas i ett tidigt skede vid risk för långvarig sjukskrivning. </v>
      </c>
    </row>
    <row r="197" spans="1:7" ht="26" x14ac:dyDescent="0.35">
      <c r="A197" s="53" t="s">
        <v>39</v>
      </c>
      <c r="B197" s="59">
        <v>52</v>
      </c>
      <c r="C197" s="50" t="str">
        <f>IF(Tabell410134[[#This Row],[ID]]="","",INDEX(Tabell1[Kategori (REK/OBS
FRL/REH)],MATCH(Tabell410134[[#This Row],[ID]],Tabell1[ID],0)))</f>
        <v>REK</v>
      </c>
      <c r="D197" s="48">
        <v>2</v>
      </c>
      <c r="E197" s="119" t="str">
        <f>VLOOKUP(Tabell410134[[#This Row],[ICD10]],TabellDiagnoser[[ICD10]:[Diagnostext]],2)</f>
        <v>Andra sjukdomstillstånd i mjukvävnader som ej klassificeras annorstädes</v>
      </c>
      <c r="F197" s="119" t="str">
        <f>VLOOKUP(Tabell410134[[#This Row],[ID]],Tabell1[[ID]:[Webcert_rubrik]],3)</f>
        <v>Ergonomisk arbetsplatsbedömning, via arbetsgivare och företagshälsovård</v>
      </c>
      <c r="G197" s="119" t="str">
        <f>VLOOKUP(Tabell410134[[#This Row],[ID]],Tabell1[[ID]:[Webcert_beskrivning]],4)</f>
        <v xml:space="preserve">En ergonomisk arbetsplatsbedömning bör göras så att återgången i arbete underlättas. </v>
      </c>
    </row>
    <row r="198" spans="1:7" ht="26" x14ac:dyDescent="0.35">
      <c r="A198" s="53" t="s">
        <v>39</v>
      </c>
      <c r="B198" s="50">
        <v>10</v>
      </c>
      <c r="C198" s="50" t="str">
        <f>IF(Tabell410134[[#This Row],[ID]]="","",INDEX(Tabell1[Kategori (REK/OBS
FRL/REH)],MATCH(Tabell410134[[#This Row],[ID]],Tabell1[ID],0)))</f>
        <v>REK</v>
      </c>
      <c r="D198" s="48">
        <v>3</v>
      </c>
      <c r="E198" s="119" t="str">
        <f>VLOOKUP(Tabell410134[[#This Row],[ICD10]],TabellDiagnoser[[ICD10]:[Diagnostext]],2)</f>
        <v>Andra sjukdomstillstånd i mjukvävnader som ej klassificeras annorstädes</v>
      </c>
      <c r="F198" s="119" t="str">
        <f>VLOOKUP(Tabell410134[[#This Row],[ID]],Tabell1[[ID]:[Webcert_rubrik]],3)</f>
        <v>Arbetsanpassning, via arbetsgivare och ev. företagshälsovård</v>
      </c>
      <c r="G198"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99" spans="1:7" ht="26" x14ac:dyDescent="0.35">
      <c r="A199" s="53" t="s">
        <v>39</v>
      </c>
      <c r="B199" s="50">
        <v>38</v>
      </c>
      <c r="C199" s="50" t="str">
        <f>IF(Tabell410134[[#This Row],[ID]]="","",INDEX(Tabell1[Kategori (REK/OBS
FRL/REH)],MATCH(Tabell410134[[#This Row],[ID]],Tabell1[ID],0)))</f>
        <v>REK</v>
      </c>
      <c r="D199" s="48">
        <v>4</v>
      </c>
      <c r="E199" s="119" t="str">
        <f>VLOOKUP(Tabell410134[[#This Row],[ICD10]],TabellDiagnoser[[ICD10]:[Diagnostext]],2)</f>
        <v>Andra sjukdomstillstånd i mjukvävnader som ej klassificeras annorstädes</v>
      </c>
      <c r="F199" s="119" t="str">
        <f>VLOOKUP(Tabell410134[[#This Row],[ID]],Tabell1[[ID]:[Webcert_rubrik]],3)</f>
        <v xml:space="preserve">FaR, Fysisk aktivitet på recept, via FaR-förskrivare,(all legitimerad HoS-personal) </v>
      </c>
      <c r="G199" s="119" t="str">
        <f>VLOOKUP(Tabell410134[[#This Row],[ID]],Tabell1[[ID]:[Webcert_beskrivning]],4)</f>
        <v>FaR kan ordineras till patienter i både öppen-och slutenvård, som bedöms klara av att utföra aktiviteten utanför sjukvårdens regi.</v>
      </c>
    </row>
    <row r="200" spans="1:7" ht="26" x14ac:dyDescent="0.35">
      <c r="A200" s="53" t="s">
        <v>39</v>
      </c>
      <c r="B200" s="50">
        <v>92</v>
      </c>
      <c r="C200" s="50" t="str">
        <f>IF(Tabell410134[[#This Row],[ID]]="","",INDEX(Tabell1[Kategori (REK/OBS
FRL/REH)],MATCH(Tabell410134[[#This Row],[ID]],Tabell1[ID],0)))</f>
        <v>REK</v>
      </c>
      <c r="D200" s="48">
        <v>5</v>
      </c>
      <c r="E200" s="119" t="str">
        <f>VLOOKUP(Tabell410134[[#This Row],[ICD10]],TabellDiagnoser[[ICD10]:[Diagnostext]],2)</f>
        <v>Andra sjukdomstillstånd i mjukvävnader som ej klassificeras annorstädes</v>
      </c>
      <c r="F200" s="119" t="str">
        <f>VLOOKUP(Tabell410134[[#This Row],[ID]],Tabell1[[ID]:[Webcert_rubrik]],3)</f>
        <v>Beteendemedicinsk behandling, via fysioterapeut</v>
      </c>
      <c r="G200" s="119" t="str">
        <f>VLOOKUP(Tabell410134[[#This Row],[ID]],Tabell1[[ID]:[Webcert_beskrivning]],4)</f>
        <v xml:space="preserve">Beteendemedicinsk behandling innebär att beteendepåverkande strategier kombineras med fysisk aktivitet/ träning. Behandlingen leder till bättre aktivitetsförmåga än annan behandling som inte innehåller beteendepåverkande insatser. </v>
      </c>
    </row>
    <row r="201" spans="1:7" ht="26" x14ac:dyDescent="0.35">
      <c r="A201" s="53" t="s">
        <v>39</v>
      </c>
      <c r="B201" s="50">
        <v>93</v>
      </c>
      <c r="C201" s="50" t="str">
        <f>IF(Tabell410134[[#This Row],[ID]]="","",INDEX(Tabell1[Kategori (REK/OBS
FRL/REH)],MATCH(Tabell410134[[#This Row],[ID]],Tabell1[ID],0)))</f>
        <v>REK</v>
      </c>
      <c r="D201" s="48">
        <v>6</v>
      </c>
      <c r="E201" s="119" t="str">
        <f>VLOOKUP(Tabell410134[[#This Row],[ICD10]],TabellDiagnoser[[ICD10]:[Diagnostext]],2)</f>
        <v>Andra sjukdomstillstånd i mjukvävnader som ej klassificeras annorstädes</v>
      </c>
      <c r="F201" s="119" t="str">
        <f>VLOOKUP(Tabell410134[[#This Row],[ID]],Tabell1[[ID]:[Webcert_rubrik]],3)</f>
        <v>Multimodal rehabilitering, via Specialistmottagning eller rehabiliteringsmedicinsk klinik</v>
      </c>
      <c r="G201" s="119" t="str">
        <f>VLOOKUP(Tabell410134[[#This Row],[ID]],Tabell1[[ID]:[Webcert_beskrivning]],4)</f>
        <v xml:space="preserve">Om patientens tillstånd ej har förbättrats av tidigare insatta åtgärder bör remiss för multimodal rehabilitering övervägas. </v>
      </c>
    </row>
    <row r="202" spans="1:7" ht="26" x14ac:dyDescent="0.35">
      <c r="A202" s="53" t="s">
        <v>39</v>
      </c>
      <c r="B202" s="50">
        <v>94</v>
      </c>
      <c r="C202" s="50" t="str">
        <f>IF(Tabell410134[[#This Row],[ID]]="","",INDEX(Tabell1[Kategori (REK/OBS
FRL/REH)],MATCH(Tabell410134[[#This Row],[ID]],Tabell1[ID],0)))</f>
        <v>REK</v>
      </c>
      <c r="D202" s="48">
        <v>7</v>
      </c>
      <c r="E202" s="119" t="str">
        <f>VLOOKUP(Tabell410134[[#This Row],[ICD10]],TabellDiagnoser[[ICD10]:[Diagnostext]],2)</f>
        <v>Andra sjukdomstillstånd i mjukvävnader som ej klassificeras annorstädes</v>
      </c>
      <c r="F202" s="119" t="str">
        <f>VLOOKUP(Tabell410134[[#This Row],[ID]],Tabell1[[ID]:[Webcert_rubrik]],3)</f>
        <v xml:space="preserve">Arbetsträning, via arbetsgivare och Försäkringskassan </v>
      </c>
      <c r="G202" s="119"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203" spans="1:7" ht="26" x14ac:dyDescent="0.35">
      <c r="A203" s="53" t="s">
        <v>40</v>
      </c>
      <c r="B203" s="50">
        <v>57</v>
      </c>
      <c r="C203" s="50" t="str">
        <f>IF(Tabell410134[[#This Row],[ID]]="","",INDEX(Tabell1[Kategori (REK/OBS
FRL/REH)],MATCH(Tabell410134[[#This Row],[ID]],Tabell1[ID],0)))</f>
        <v>OBS</v>
      </c>
      <c r="D203" s="48">
        <v>1</v>
      </c>
      <c r="E203" s="119" t="str">
        <f>VLOOKUP(Tabell410134[[#This Row],[ICD10]],TabellDiagnoser[[ICD10]:[Diagnostext]],2)</f>
        <v>Myalgi</v>
      </c>
      <c r="F203" s="119" t="str">
        <f>VLOOKUP(Tabell410134[[#This Row],[ID]],Tabell1[[ID]:[Webcert_rubrik]],3)</f>
        <v>Utreda hur smärtan och rörelseinskränkningen begränsar patientens förmåga att klara just sina arbetsuppgifter</v>
      </c>
      <c r="G203"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204" spans="1:7" ht="26" x14ac:dyDescent="0.35">
      <c r="A204" s="53" t="s">
        <v>40</v>
      </c>
      <c r="B204" s="50">
        <v>89</v>
      </c>
      <c r="C204" s="50" t="str">
        <f>IF(Tabell410134[[#This Row],[ID]]="","",INDEX(Tabell1[Kategori (REK/OBS
FRL/REH)],MATCH(Tabell410134[[#This Row],[ID]],Tabell1[ID],0)))</f>
        <v>OBS</v>
      </c>
      <c r="D204" s="48">
        <v>2</v>
      </c>
      <c r="E204" s="119" t="str">
        <f>VLOOKUP(Tabell410134[[#This Row],[ICD10]],TabellDiagnoser[[ICD10]:[Diagnostext]],2)</f>
        <v>Myalgi</v>
      </c>
      <c r="F204" s="119" t="str">
        <f>VLOOKUP(Tabell410134[[#This Row],[ID]],Tabell1[[ID]:[Webcert_rubrik]],3)</f>
        <v xml:space="preserve">Undvika passiv sjukskrivning och ogenomtänkta förnyade utredningar </v>
      </c>
      <c r="G204" s="119" t="str">
        <f>VLOOKUP(Tabell410134[[#This Row],[ID]],Tabell1[[ID]:[Webcert_beskrivning]],4)</f>
        <v xml:space="preserve">Om deltidsarbete är möjligt är det ofta en fördel för patienten att, efter funktionsutredning och funktionshöjande åtgärder, deltidsjukskrivas med gradvis upptrappning till ordinarie tjänstgöringsgrad. </v>
      </c>
    </row>
    <row r="205" spans="1:7" ht="26" x14ac:dyDescent="0.35">
      <c r="A205" s="53" t="s">
        <v>40</v>
      </c>
      <c r="B205" s="50">
        <v>95</v>
      </c>
      <c r="C205" s="50" t="str">
        <f>IF(Tabell410134[[#This Row],[ID]]="","",INDEX(Tabell1[Kategori (REK/OBS
FRL/REH)],MATCH(Tabell410134[[#This Row],[ID]],Tabell1[ID],0)))</f>
        <v>OBS</v>
      </c>
      <c r="D205" s="48">
        <v>3</v>
      </c>
      <c r="E205" s="119" t="str">
        <f>VLOOKUP(Tabell410134[[#This Row],[ICD10]],TabellDiagnoser[[ICD10]:[Diagnostext]],2)</f>
        <v>Myalgi</v>
      </c>
      <c r="F205" s="119" t="str">
        <f>VLOOKUP(Tabell410134[[#This Row],[ID]],Tabell1[[ID]:[Webcert_rubrik]],3)</f>
        <v>Uppmuntra till fysisk aktivitet trots initialt övergående smärtökning</v>
      </c>
      <c r="G205" s="119" t="str">
        <f>VLOOKUP(Tabell410134[[#This Row],[ID]],Tabell1[[ID]:[Webcert_beskrivning]],4)</f>
        <v xml:space="preserve">Smärta med förändrat och hämmat rörelsemönster ökar risken för långvariga besvär. Regelbunden fysisk aktivitet (promenader, simning, cykling, konditions- och styrketräning) kan initialt medföra övergående smärtökning men ska inte undvikas. </v>
      </c>
    </row>
    <row r="206" spans="1:7" ht="26" x14ac:dyDescent="0.35">
      <c r="A206" s="53" t="s">
        <v>40</v>
      </c>
      <c r="B206" s="50">
        <v>42</v>
      </c>
      <c r="C206" s="50" t="str">
        <f>IF(Tabell410134[[#This Row],[ID]]="","",INDEX(Tabell1[Kategori (REK/OBS
FRL/REH)],MATCH(Tabell410134[[#This Row],[ID]],Tabell1[ID],0)))</f>
        <v>OBS</v>
      </c>
      <c r="D206" s="48">
        <v>4</v>
      </c>
      <c r="E206" s="119" t="str">
        <f>VLOOKUP(Tabell410134[[#This Row],[ICD10]],TabellDiagnoser[[ICD10]:[Diagnostext]],2)</f>
        <v>Myalgi</v>
      </c>
      <c r="F206" s="119" t="str">
        <f>VLOOKUP(Tabell410134[[#This Row],[ID]],Tabell1[[ID]:[Webcert_rubrik]],3)</f>
        <v>Existentiell smärta tolkas ofta som somatisk hos män och psykiatrisk hos kvinnor</v>
      </c>
      <c r="G206"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207" spans="1:7" ht="26" x14ac:dyDescent="0.35">
      <c r="A207" s="53" t="s">
        <v>40</v>
      </c>
      <c r="B207" s="50">
        <v>9</v>
      </c>
      <c r="C207" s="50" t="str">
        <f>IF(Tabell410134[[#This Row],[ID]]="","",INDEX(Tabell1[Kategori (REK/OBS
FRL/REH)],MATCH(Tabell410134[[#This Row],[ID]],Tabell1[ID],0)))</f>
        <v>REK</v>
      </c>
      <c r="D207" s="48">
        <v>1</v>
      </c>
      <c r="E207" s="119" t="str">
        <f>VLOOKUP(Tabell410134[[#This Row],[ICD10]],TabellDiagnoser[[ICD10]:[Diagnostext]],2)</f>
        <v>Myalgi</v>
      </c>
      <c r="F207" s="122" t="str">
        <f>VLOOKUP(Tabell410134[[#This Row],[ID]],Tabell1[[ID]:[Webcert_rubrik]],3)</f>
        <v xml:space="preserve">Rehabkoordinering och plan för återgång i arbete, via rehabiliteringskoordinator eller vårdsamordnare </v>
      </c>
      <c r="G207" s="122" t="str">
        <f>VLOOKUP(Tabell410134[[#This Row],[ID]],Tabell1[[ID]:[Webcert_beskrivning]],4)</f>
        <v xml:space="preserve">Rehabkoordinator bör kontaktas i ett tidigt skede vid risk för långvarig sjukskrivning. </v>
      </c>
    </row>
    <row r="208" spans="1:7" ht="26" x14ac:dyDescent="0.35">
      <c r="A208" s="53" t="s">
        <v>40</v>
      </c>
      <c r="B208" s="50">
        <v>52</v>
      </c>
      <c r="C208" s="50" t="str">
        <f>IF(Tabell410134[[#This Row],[ID]]="","",INDEX(Tabell1[Kategori (REK/OBS
FRL/REH)],MATCH(Tabell410134[[#This Row],[ID]],Tabell1[ID],0)))</f>
        <v>REK</v>
      </c>
      <c r="D208" s="52">
        <v>2</v>
      </c>
      <c r="E208" s="119" t="str">
        <f>VLOOKUP(Tabell410134[[#This Row],[ICD10]],TabellDiagnoser[[ICD10]:[Diagnostext]],2)</f>
        <v>Myalgi</v>
      </c>
      <c r="F208" s="119" t="str">
        <f>VLOOKUP(Tabell410134[[#This Row],[ID]],Tabell1[[ID]:[Webcert_rubrik]],3)</f>
        <v>Ergonomisk arbetsplatsbedömning, via arbetsgivare och företagshälsovård</v>
      </c>
      <c r="G208" s="119" t="str">
        <f>VLOOKUP(Tabell410134[[#This Row],[ID]],Tabell1[[ID]:[Webcert_beskrivning]],4)</f>
        <v xml:space="preserve">En ergonomisk arbetsplatsbedömning bör göras så att återgången i arbete underlättas. </v>
      </c>
    </row>
    <row r="209" spans="1:7" s="31" customFormat="1" ht="26" x14ac:dyDescent="0.35">
      <c r="A209" s="53" t="s">
        <v>40</v>
      </c>
      <c r="B209" s="50">
        <v>38</v>
      </c>
      <c r="C209" s="50" t="str">
        <f>IF(Tabell410134[[#This Row],[ID]]="","",INDEX(Tabell1[Kategori (REK/OBS
FRL/REH)],MATCH(Tabell410134[[#This Row],[ID]],Tabell1[ID],0)))</f>
        <v>REK</v>
      </c>
      <c r="D209" s="48">
        <v>3</v>
      </c>
      <c r="E209" s="119" t="str">
        <f>VLOOKUP(Tabell410134[[#This Row],[ICD10]],TabellDiagnoser[[ICD10]:[Diagnostext]],2)</f>
        <v>Myalgi</v>
      </c>
      <c r="F209" s="119" t="str">
        <f>VLOOKUP(Tabell410134[[#This Row],[ID]],Tabell1[[ID]:[Webcert_rubrik]],3)</f>
        <v xml:space="preserve">FaR, Fysisk aktivitet på recept, via FaR-förskrivare,(all legitimerad HoS-personal) </v>
      </c>
      <c r="G209" s="119" t="str">
        <f>VLOOKUP(Tabell410134[[#This Row],[ID]],Tabell1[[ID]:[Webcert_beskrivning]],4)</f>
        <v>FaR kan ordineras till patienter i både öppen-och slutenvård, som bedöms klara av att utföra aktiviteten utanför sjukvårdens regi.</v>
      </c>
    </row>
    <row r="210" spans="1:7" ht="26" x14ac:dyDescent="0.35">
      <c r="A210" s="53" t="s">
        <v>40</v>
      </c>
      <c r="B210" s="50">
        <v>92</v>
      </c>
      <c r="C210" s="50" t="str">
        <f>IF(Tabell410134[[#This Row],[ID]]="","",INDEX(Tabell1[Kategori (REK/OBS
FRL/REH)],MATCH(Tabell410134[[#This Row],[ID]],Tabell1[ID],0)))</f>
        <v>REK</v>
      </c>
      <c r="D210" s="48">
        <v>4</v>
      </c>
      <c r="E210" s="119" t="str">
        <f>VLOOKUP(Tabell410134[[#This Row],[ICD10]],TabellDiagnoser[[ICD10]:[Diagnostext]],2)</f>
        <v>Myalgi</v>
      </c>
      <c r="F210" s="119" t="str">
        <f>VLOOKUP(Tabell410134[[#This Row],[ID]],Tabell1[[ID]:[Webcert_rubrik]],3)</f>
        <v>Beteendemedicinsk behandling, via fysioterapeut</v>
      </c>
      <c r="G210" s="119" t="str">
        <f>VLOOKUP(Tabell410134[[#This Row],[ID]],Tabell1[[ID]:[Webcert_beskrivning]],4)</f>
        <v xml:space="preserve">Beteendemedicinsk behandling innebär att beteendepåverkande strategier kombineras med fysisk aktivitet/ träning. Behandlingen leder till bättre aktivitetsförmåga än annan behandling som inte innehåller beteendepåverkande insatser. </v>
      </c>
    </row>
    <row r="211" spans="1:7" ht="26" x14ac:dyDescent="0.35">
      <c r="A211" s="53" t="s">
        <v>40</v>
      </c>
      <c r="B211" s="59">
        <v>93</v>
      </c>
      <c r="C211" s="50" t="str">
        <f>IF(Tabell410134[[#This Row],[ID]]="","",INDEX(Tabell1[Kategori (REK/OBS
FRL/REH)],MATCH(Tabell410134[[#This Row],[ID]],Tabell1[ID],0)))</f>
        <v>REK</v>
      </c>
      <c r="D211" s="48">
        <v>5</v>
      </c>
      <c r="E211" s="119" t="str">
        <f>VLOOKUP(Tabell410134[[#This Row],[ICD10]],TabellDiagnoser[[ICD10]:[Diagnostext]],2)</f>
        <v>Myalgi</v>
      </c>
      <c r="F211" s="119" t="str">
        <f>VLOOKUP(Tabell410134[[#This Row],[ID]],Tabell1[[ID]:[Webcert_rubrik]],3)</f>
        <v>Multimodal rehabilitering, via Specialistmottagning eller rehabiliteringsmedicinsk klinik</v>
      </c>
      <c r="G211" s="119" t="str">
        <f>VLOOKUP(Tabell410134[[#This Row],[ID]],Tabell1[[ID]:[Webcert_beskrivning]],4)</f>
        <v xml:space="preserve">Om patientens tillstånd ej har förbättrats av tidigare insatta åtgärder bör remiss för multimodal rehabilitering övervägas. </v>
      </c>
    </row>
    <row r="212" spans="1:7" ht="26" x14ac:dyDescent="0.35">
      <c r="A212" s="53" t="s">
        <v>40</v>
      </c>
      <c r="B212" s="50">
        <v>10</v>
      </c>
      <c r="C212" s="50" t="str">
        <f>IF(Tabell410134[[#This Row],[ID]]="","",INDEX(Tabell1[Kategori (REK/OBS
FRL/REH)],MATCH(Tabell410134[[#This Row],[ID]],Tabell1[ID],0)))</f>
        <v>REK</v>
      </c>
      <c r="D212" s="48">
        <v>6</v>
      </c>
      <c r="E212" s="119" t="str">
        <f>VLOOKUP(Tabell410134[[#This Row],[ICD10]],TabellDiagnoser[[ICD10]:[Diagnostext]],2)</f>
        <v>Myalgi</v>
      </c>
      <c r="F212" s="122" t="str">
        <f>VLOOKUP(Tabell410134[[#This Row],[ID]],Tabell1[[ID]:[Webcert_rubrik]],3)</f>
        <v>Arbetsanpassning, via arbetsgivare och ev. företagshälsovård</v>
      </c>
      <c r="G212" s="12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13" spans="1:7" ht="26" x14ac:dyDescent="0.35">
      <c r="A213" s="53" t="s">
        <v>40</v>
      </c>
      <c r="B213" s="50">
        <v>94</v>
      </c>
      <c r="C213" s="50" t="str">
        <f>IF(Tabell410134[[#This Row],[ID]]="","",INDEX(Tabell1[Kategori (REK/OBS
FRL/REH)],MATCH(Tabell410134[[#This Row],[ID]],Tabell1[ID],0)))</f>
        <v>REK</v>
      </c>
      <c r="D213" s="48">
        <v>7</v>
      </c>
      <c r="E213" s="119" t="str">
        <f>VLOOKUP(Tabell410134[[#This Row],[ICD10]],TabellDiagnoser[[ICD10]:[Diagnostext]],2)</f>
        <v>Myalgi</v>
      </c>
      <c r="F213" s="119" t="str">
        <f>VLOOKUP(Tabell410134[[#This Row],[ID]],Tabell1[[ID]:[Webcert_rubrik]],3)</f>
        <v xml:space="preserve">Arbetsträning, via arbetsgivare och Försäkringskassan </v>
      </c>
      <c r="G213" s="119"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214" spans="1:7" s="31" customFormat="1" ht="26" x14ac:dyDescent="0.35">
      <c r="A214" s="53" t="s">
        <v>42</v>
      </c>
      <c r="B214" s="50">
        <v>96</v>
      </c>
      <c r="C214" s="50" t="str">
        <f>IF(Tabell410134[[#This Row],[ID]]="","",INDEX(Tabell1[Kategori (REK/OBS
FRL/REH)],MATCH(Tabell410134[[#This Row],[ID]],Tabell1[ID],0)))</f>
        <v>OBS</v>
      </c>
      <c r="D214" s="48">
        <v>1</v>
      </c>
      <c r="E214" s="119" t="str">
        <f>VLOOKUP(Tabell410134[[#This Row],[ICD10]],TabellDiagnoser[[ICD10]:[Diagnostext]],2)</f>
        <v>Fibromyalgi</v>
      </c>
      <c r="F214" s="119" t="str">
        <f>VLOOKUP(Tabell410134[[#This Row],[ID]],Tabell1[[ID]:[Webcert_rubrik]],3)</f>
        <v xml:space="preserve">Utreda samsjuklighet eller annan bakomliggande sjukdom </v>
      </c>
      <c r="G214" s="119" t="str">
        <f>VLOOKUP(Tabell410134[[#This Row],[ID]],Tabell1[[ID]:[Webcert_beskrivning]],4)</f>
        <v>Fibromyalgi kan föreligga samtidigt som annan kronisk sjukdom, till exempel vid RA och SLE är prevalensen betydligt högre än hos normalbefolkningen.</v>
      </c>
    </row>
    <row r="215" spans="1:7" ht="26" x14ac:dyDescent="0.35">
      <c r="A215" s="53" t="s">
        <v>42</v>
      </c>
      <c r="B215" s="50">
        <v>97</v>
      </c>
      <c r="C215" s="50" t="str">
        <f>IF(Tabell410134[[#This Row],[ID]]="","",INDEX(Tabell1[Kategori (REK/OBS
FRL/REH)],MATCH(Tabell410134[[#This Row],[ID]],Tabell1[ID],0)))</f>
        <v>OBS</v>
      </c>
      <c r="D215" s="48">
        <v>2</v>
      </c>
      <c r="E215" s="119" t="str">
        <f>VLOOKUP(Tabell410134[[#This Row],[ICD10]],TabellDiagnoser[[ICD10]:[Diagnostext]],2)</f>
        <v>Fibromyalgi</v>
      </c>
      <c r="F215" s="119" t="str">
        <f>VLOOKUP(Tabell410134[[#This Row],[ID]],Tabell1[[ID]:[Webcert_rubrik]],3)</f>
        <v>Vissa patienter tenderar att överanstränga sig under perioder med mindre smärta och får som konsekvens svår smärta och uttalad oförmåga</v>
      </c>
      <c r="G215" s="119" t="str">
        <f>VLOOKUP(Tabell410134[[#This Row],[ID]],Tabell1[[ID]:[Webcert_beskrivning]],4)</f>
        <v xml:space="preserve">Det är viktigt att hitta en lämplig aktivitetsnivå eftersom vissa patienter tenderar att överanstränga sig under friskare episoder. Konsekvensen kan bli bakslag med svår smärta och uttalad oförmåga till aktivitet. </v>
      </c>
    </row>
    <row r="216" spans="1:7" ht="26" x14ac:dyDescent="0.35">
      <c r="A216" s="53" t="s">
        <v>42</v>
      </c>
      <c r="B216" s="50">
        <v>57</v>
      </c>
      <c r="C216" s="50" t="str">
        <f>IF(Tabell410134[[#This Row],[ID]]="","",INDEX(Tabell1[Kategori (REK/OBS
FRL/REH)],MATCH(Tabell410134[[#This Row],[ID]],Tabell1[ID],0)))</f>
        <v>OBS</v>
      </c>
      <c r="D216" s="48">
        <v>3</v>
      </c>
      <c r="E216" s="119" t="str">
        <f>VLOOKUP(Tabell410134[[#This Row],[ICD10]],TabellDiagnoser[[ICD10]:[Diagnostext]],2)</f>
        <v>Fibromyalgi</v>
      </c>
      <c r="F216" s="119" t="str">
        <f>VLOOKUP(Tabell410134[[#This Row],[ID]],Tabell1[[ID]:[Webcert_rubrik]],3)</f>
        <v>Utreda hur smärtan och rörelseinskränkningen begränsar patientens förmåga att klara just sina arbetsuppgifter</v>
      </c>
      <c r="G216"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217" spans="1:7" ht="26" x14ac:dyDescent="0.35">
      <c r="A217" s="53" t="s">
        <v>42</v>
      </c>
      <c r="B217" s="50">
        <v>98</v>
      </c>
      <c r="C217" s="50" t="str">
        <f>IF(Tabell410134[[#This Row],[ID]]="","",INDEX(Tabell1[Kategori (REK/OBS
FRL/REH)],MATCH(Tabell410134[[#This Row],[ID]],Tabell1[ID],0)))</f>
        <v>OBS</v>
      </c>
      <c r="D217" s="48">
        <v>4</v>
      </c>
      <c r="E217" s="119" t="str">
        <f>VLOOKUP(Tabell410134[[#This Row],[ICD10]],TabellDiagnoser[[ICD10]:[Diagnostext]],2)</f>
        <v>Fibromyalgi</v>
      </c>
      <c r="F217" s="119" t="str">
        <f>VLOOKUP(Tabell410134[[#This Row],[ID]],Tabell1[[ID]:[Webcert_rubrik]],3)</f>
        <v xml:space="preserve">Om möjligt undvika heltidssjukskrivning och uppmuntra till fortsatt arbete </v>
      </c>
      <c r="G217" s="119" t="str">
        <f>VLOOKUP(Tabell410134[[#This Row],[ID]],Tabell1[[ID]:[Webcert_beskrivning]],4)</f>
        <v>Försök att undvika sjukskrivning helt men, om detta inte är möjligt, välj helst deltidssjukskrivning med funktionshöjande åtgärder och en tydlig plan för återgång i ordinarie tjänstgöringsgrad. Deltidssjukskrivning gör att medarbetaren bibehåller kontakt med kollegor och chef, behåller sin yrkesidentitet och motverkar känsla av utanförskap.</v>
      </c>
    </row>
    <row r="218" spans="1:7" ht="26" x14ac:dyDescent="0.35">
      <c r="A218" s="53" t="s">
        <v>42</v>
      </c>
      <c r="B218" s="50">
        <v>52</v>
      </c>
      <c r="C218" s="50" t="str">
        <f>IF(Tabell410134[[#This Row],[ID]]="","",INDEX(Tabell1[Kategori (REK/OBS
FRL/REH)],MATCH(Tabell410134[[#This Row],[ID]],Tabell1[ID],0)))</f>
        <v>REK</v>
      </c>
      <c r="D218" s="48">
        <v>1</v>
      </c>
      <c r="E218" s="119" t="str">
        <f>VLOOKUP(Tabell410134[[#This Row],[ICD10]],TabellDiagnoser[[ICD10]:[Diagnostext]],2)</f>
        <v>Fibromyalgi</v>
      </c>
      <c r="F218" s="119" t="str">
        <f>VLOOKUP(Tabell410134[[#This Row],[ID]],Tabell1[[ID]:[Webcert_rubrik]],3)</f>
        <v>Ergonomisk arbetsplatsbedömning, via arbetsgivare och företagshälsovård</v>
      </c>
      <c r="G218" s="119" t="str">
        <f>VLOOKUP(Tabell410134[[#This Row],[ID]],Tabell1[[ID]:[Webcert_beskrivning]],4)</f>
        <v xml:space="preserve">En ergonomisk arbetsplatsbedömning bör göras så att återgången i arbete underlättas. </v>
      </c>
    </row>
    <row r="219" spans="1:7" ht="26" x14ac:dyDescent="0.35">
      <c r="A219" s="53" t="s">
        <v>42</v>
      </c>
      <c r="B219" s="50">
        <v>10</v>
      </c>
      <c r="C219" s="50" t="str">
        <f>IF(Tabell410134[[#This Row],[ID]]="","",INDEX(Tabell1[Kategori (REK/OBS
FRL/REH)],MATCH(Tabell410134[[#This Row],[ID]],Tabell1[ID],0)))</f>
        <v>REK</v>
      </c>
      <c r="D219" s="48">
        <v>2</v>
      </c>
      <c r="E219" s="119" t="str">
        <f>VLOOKUP(Tabell410134[[#This Row],[ICD10]],TabellDiagnoser[[ICD10]:[Diagnostext]],2)</f>
        <v>Fibromyalgi</v>
      </c>
      <c r="F219" s="119" t="str">
        <f>VLOOKUP(Tabell410134[[#This Row],[ID]],Tabell1[[ID]:[Webcert_rubrik]],3)</f>
        <v>Arbetsanpassning, via arbetsgivare och ev. företagshälsovård</v>
      </c>
      <c r="G219"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20" spans="1:7" ht="26" x14ac:dyDescent="0.35">
      <c r="A220" s="53" t="s">
        <v>42</v>
      </c>
      <c r="B220" s="50">
        <v>38</v>
      </c>
      <c r="C220" s="50" t="str">
        <f>IF(Tabell410134[[#This Row],[ID]]="","",INDEX(Tabell1[Kategori (REK/OBS
FRL/REH)],MATCH(Tabell410134[[#This Row],[ID]],Tabell1[ID],0)))</f>
        <v>REK</v>
      </c>
      <c r="D220" s="52">
        <v>3</v>
      </c>
      <c r="E220" s="119" t="str">
        <f>VLOOKUP(Tabell410134[[#This Row],[ICD10]],TabellDiagnoser[[ICD10]:[Diagnostext]],2)</f>
        <v>Fibromyalgi</v>
      </c>
      <c r="F220" s="119" t="str">
        <f>VLOOKUP(Tabell410134[[#This Row],[ID]],Tabell1[[ID]:[Webcert_rubrik]],3)</f>
        <v xml:space="preserve">FaR, Fysisk aktivitet på recept, via FaR-förskrivare,(all legitimerad HoS-personal) </v>
      </c>
      <c r="G220" s="119" t="str">
        <f>VLOOKUP(Tabell410134[[#This Row],[ID]],Tabell1[[ID]:[Webcert_beskrivning]],4)</f>
        <v>FaR kan ordineras till patienter i både öppen-och slutenvård, som bedöms klara av att utföra aktiviteten utanför sjukvårdens regi.</v>
      </c>
    </row>
    <row r="221" spans="1:7" ht="26" x14ac:dyDescent="0.35">
      <c r="A221" s="53" t="s">
        <v>42</v>
      </c>
      <c r="B221" s="50">
        <v>9</v>
      </c>
      <c r="C221" s="50" t="str">
        <f>IF(Tabell410134[[#This Row],[ID]]="","",INDEX(Tabell1[Kategori (REK/OBS
FRL/REH)],MATCH(Tabell410134[[#This Row],[ID]],Tabell1[ID],0)))</f>
        <v>REK</v>
      </c>
      <c r="D221" s="48">
        <v>4</v>
      </c>
      <c r="E221" s="119" t="str">
        <f>VLOOKUP(Tabell410134[[#This Row],[ICD10]],TabellDiagnoser[[ICD10]:[Diagnostext]],2)</f>
        <v>Fibromyalgi</v>
      </c>
      <c r="F221" s="119" t="str">
        <f>VLOOKUP(Tabell410134[[#This Row],[ID]],Tabell1[[ID]:[Webcert_rubrik]],3)</f>
        <v xml:space="preserve">Rehabkoordinering och plan för återgång i arbete, via rehabiliteringskoordinator eller vårdsamordnare </v>
      </c>
      <c r="G221" s="119" t="str">
        <f>VLOOKUP(Tabell410134[[#This Row],[ID]],Tabell1[[ID]:[Webcert_beskrivning]],4)</f>
        <v xml:space="preserve">Rehabkoordinator bör kontaktas i ett tidigt skede vid risk för långvarig sjukskrivning. </v>
      </c>
    </row>
    <row r="222" spans="1:7" ht="26" x14ac:dyDescent="0.35">
      <c r="A222" s="53" t="s">
        <v>42</v>
      </c>
      <c r="B222" s="50">
        <v>101</v>
      </c>
      <c r="C222" s="50" t="str">
        <f>IF(Tabell410134[[#This Row],[ID]]="","",INDEX(Tabell1[Kategori (REK/OBS
FRL/REH)],MATCH(Tabell410134[[#This Row],[ID]],Tabell1[ID],0)))</f>
        <v>REK</v>
      </c>
      <c r="D222" s="48">
        <v>5</v>
      </c>
      <c r="E222" s="119" t="str">
        <f>VLOOKUP(Tabell410134[[#This Row],[ICD10]],TabellDiagnoser[[ICD10]:[Diagnostext]],2)</f>
        <v>Fibromyalgi</v>
      </c>
      <c r="F222" s="119" t="str">
        <f>VLOOKUP(Tabell410134[[#This Row],[ID]],Tabell1[[ID]:[Webcert_rubrik]],3)</f>
        <v xml:space="preserve">Individuellt träningsprogram, via fysioterapeut </v>
      </c>
      <c r="G222" s="119" t="str">
        <f>VLOOKUP(Tabell410134[[#This Row],[ID]],Tabell1[[ID]:[Webcert_beskrivning]],4)</f>
        <v xml:space="preserve">Om patienten har problem med rörelserädsla och svårt att träna på egen hand kan det vara bra att initialt träffa en fysioterapeut. Fysioterapeuten hjälper patienten att hitta lämpliga övningar och lämplig belastningsnivå. Programmet kan innehålla både styrke-konditionsövningar, avspänningsträning och kroppskännedomsövningar. </v>
      </c>
    </row>
    <row r="223" spans="1:7" ht="26" x14ac:dyDescent="0.35">
      <c r="A223" s="53" t="s">
        <v>42</v>
      </c>
      <c r="B223" s="50">
        <v>102</v>
      </c>
      <c r="C223" s="50" t="str">
        <f>IF(Tabell410134[[#This Row],[ID]]="","",INDEX(Tabell1[Kategori (REK/OBS
FRL/REH)],MATCH(Tabell410134[[#This Row],[ID]],Tabell1[ID],0)))</f>
        <v>REK</v>
      </c>
      <c r="D223" s="48">
        <v>6</v>
      </c>
      <c r="E223" s="119" t="str">
        <f>VLOOKUP(Tabell410134[[#This Row],[ICD10]],TabellDiagnoser[[ICD10]:[Diagnostext]],2)</f>
        <v>Fibromyalgi</v>
      </c>
      <c r="F223" s="119" t="str">
        <f>VLOOKUP(Tabell410134[[#This Row],[ID]],Tabell1[[ID]:[Webcert_rubrik]],3)</f>
        <v xml:space="preserve">Kognitiv beteendeterapi, via primärvård eller företagshälsovård </v>
      </c>
      <c r="G223" s="119" t="str">
        <f>VLOOKUP(Tabell410134[[#This Row],[ID]],Tabell1[[ID]:[Webcert_beskrivning]],4)</f>
        <v xml:space="preserve">En del patienter har behov av stöd för att kunna hantera och leva med sin smärta. Exempel på behandling som rekommenderas är kognitiv beteendeterapi (KBT) och acceptance and commitment therapy,( ACT ). Psykoterapeuten eller psykologen bedömer i samråd med patienten, vilken behandling som passar. </v>
      </c>
    </row>
    <row r="224" spans="1:7" ht="26" x14ac:dyDescent="0.35">
      <c r="A224" s="53" t="s">
        <v>42</v>
      </c>
      <c r="B224" s="50">
        <v>93</v>
      </c>
      <c r="C224" s="50" t="str">
        <f>IF(Tabell410134[[#This Row],[ID]]="","",INDEX(Tabell1[Kategori (REK/OBS
FRL/REH)],MATCH(Tabell410134[[#This Row],[ID]],Tabell1[ID],0)))</f>
        <v>REK</v>
      </c>
      <c r="D224" s="48">
        <v>7</v>
      </c>
      <c r="E224" s="119" t="str">
        <f>VLOOKUP(Tabell410134[[#This Row],[ICD10]],TabellDiagnoser[[ICD10]:[Diagnostext]],2)</f>
        <v>Fibromyalgi</v>
      </c>
      <c r="F224" s="119" t="str">
        <f>VLOOKUP(Tabell410134[[#This Row],[ID]],Tabell1[[ID]:[Webcert_rubrik]],3)</f>
        <v>Multimodal rehabilitering, via Specialistmottagning eller rehabiliteringsmedicinsk klinik</v>
      </c>
      <c r="G224" s="119" t="str">
        <f>VLOOKUP(Tabell410134[[#This Row],[ID]],Tabell1[[ID]:[Webcert_beskrivning]],4)</f>
        <v xml:space="preserve">Om patientens tillstånd ej har förbättrats av tidigare insatta åtgärder bör remiss för multimodal rehabilitering övervägas. </v>
      </c>
    </row>
    <row r="225" spans="1:7" ht="26" x14ac:dyDescent="0.35">
      <c r="A225" s="53" t="s">
        <v>42</v>
      </c>
      <c r="B225" s="50">
        <v>94</v>
      </c>
      <c r="C225" s="50" t="str">
        <f>IF(Tabell410134[[#This Row],[ID]]="","",INDEX(Tabell1[Kategori (REK/OBS
FRL/REH)],MATCH(Tabell410134[[#This Row],[ID]],Tabell1[ID],0)))</f>
        <v>REK</v>
      </c>
      <c r="D225" s="48">
        <v>8</v>
      </c>
      <c r="E225" s="119" t="str">
        <f>VLOOKUP(Tabell410134[[#This Row],[ICD10]],TabellDiagnoser[[ICD10]:[Diagnostext]],2)</f>
        <v>Fibromyalgi</v>
      </c>
      <c r="F225" s="119" t="str">
        <f>VLOOKUP(Tabell410134[[#This Row],[ID]],Tabell1[[ID]:[Webcert_rubrik]],3)</f>
        <v xml:space="preserve">Arbetsträning, via arbetsgivare och Försäkringskassan </v>
      </c>
      <c r="G225" s="119"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226" spans="1:7" ht="26" x14ac:dyDescent="0.35">
      <c r="A226" s="53" t="s">
        <v>26</v>
      </c>
      <c r="B226" s="50">
        <v>136</v>
      </c>
      <c r="C226" s="50" t="str">
        <f>IF(Tabell410134[[#This Row],[ID]]="","",INDEX(Tabell1[Kategori (REK/OBS
FRL/REH)],MATCH(Tabell410134[[#This Row],[ID]],Tabell1[ID],0)))</f>
        <v>OBS</v>
      </c>
      <c r="D226" s="48">
        <v>1</v>
      </c>
      <c r="E226" s="119" t="str">
        <f>VLOOKUP(Tabell410134[[#This Row],[ICD10]],TabellDiagnoser[[ICD10]:[Diagnostext]],2)</f>
        <v>Höftledsartros</v>
      </c>
      <c r="F226" s="119" t="str">
        <f>VLOOKUP(Tabell410134[[#This Row],[ID]],Tabell1[[ID]:[Webcert_rubrik]],3)</f>
        <v>Förebyggande sjukpenning för fysioterapi kan vara ett lämpligt alternativ till sjukskrivning</v>
      </c>
      <c r="G226" s="119" t="str">
        <f>VLOOKUP(Tabell410134[[#This Row],[ID]],Tabell1[[ID]:[Webcert_beskrivning]],4)</f>
        <v xml:space="preserve">Artros är en sjukdom som kan påverka arbetsförmågan och berättiga till förebyggande sjukpenning för rehabilitering i form av t.ex. fysioterapi och artrosskola. </v>
      </c>
    </row>
    <row r="227" spans="1:7" ht="26" x14ac:dyDescent="0.35">
      <c r="A227" s="53" t="s">
        <v>26</v>
      </c>
      <c r="B227" s="50">
        <v>137</v>
      </c>
      <c r="C227" s="50" t="str">
        <f>IF(Tabell410134[[#This Row],[ID]]="","",INDEX(Tabell1[Kategori (REK/OBS
FRL/REH)],MATCH(Tabell410134[[#This Row],[ID]],Tabell1[ID],0)))</f>
        <v>OBS</v>
      </c>
      <c r="D227" s="48">
        <v>2</v>
      </c>
      <c r="E227" s="119" t="str">
        <f>VLOOKUP(Tabell410134[[#This Row],[ICD10]],TabellDiagnoser[[ICD10]:[Diagnostext]],2)</f>
        <v>Höftledsartros</v>
      </c>
      <c r="F227" s="119" t="str">
        <f>VLOOKUP(Tabell410134[[#This Row],[ID]],Tabell1[[ID]:[Webcert_rubrik]],3)</f>
        <v>Kartlägga kost- och motionsvanor – för inaktiva gör redan fem minuters träning om dagen skillnad</v>
      </c>
      <c r="G227" s="119" t="str">
        <f>VLOOKUP(Tabell410134[[#This Row],[ID]],Tabell1[[ID]:[Webcert_beskrivning]],4)</f>
        <v xml:space="preserve">Motion och viktkontroll både förebygger artros och lindrar symptom. Ofta finns en oro hos patienten att aktivitet påskyndar artrosutvecklingen, men det finns inga belägg för att motion skulle påskynda sjukdomsförloppet; däremot leder inaktivitet till försämring. </v>
      </c>
    </row>
    <row r="228" spans="1:7" ht="26" x14ac:dyDescent="0.35">
      <c r="A228" s="53" t="s">
        <v>26</v>
      </c>
      <c r="B228" s="50">
        <v>138</v>
      </c>
      <c r="C228" s="50" t="str">
        <f>IF(Tabell410134[[#This Row],[ID]]="","",INDEX(Tabell1[Kategori (REK/OBS
FRL/REH)],MATCH(Tabell410134[[#This Row],[ID]],Tabell1[ID],0)))</f>
        <v>OBS</v>
      </c>
      <c r="D228" s="48">
        <v>3</v>
      </c>
      <c r="E228" s="119" t="str">
        <f>VLOOKUP(Tabell410134[[#This Row],[ICD10]],TabellDiagnoser[[ICD10]:[Diagnostext]],2)</f>
        <v>Höftledsartros</v>
      </c>
      <c r="F228" s="119" t="str">
        <f>VLOOKUP(Tabell410134[[#This Row],[ID]],Tabell1[[ID]:[Webcert_rubrik]],3)</f>
        <v>Tidig kontakt med arbetsgivaren är viktig för att utreda möjlighet till arbetsanpassning.</v>
      </c>
      <c r="G228" s="119" t="str">
        <f>VLOOKUP(Tabell410134[[#This Row],[ID]],Tabell1[[ID]:[Webcert_beskrivning]],4)</f>
        <v xml:space="preserve">En tidig kontakt med arbetsgivaren bör initieras för att undersöka möjligheterna att anpassa arbetsuppgifterna eller byta till annat lättare arbete som inte belastar höfterna. </v>
      </c>
    </row>
    <row r="229" spans="1:7" ht="26" x14ac:dyDescent="0.35">
      <c r="A229" s="53" t="s">
        <v>26</v>
      </c>
      <c r="B229" s="50">
        <v>139</v>
      </c>
      <c r="C229" s="50" t="str">
        <f>IF(Tabell410134[[#This Row],[ID]]="","",INDEX(Tabell1[Kategori (REK/OBS
FRL/REH)],MATCH(Tabell410134[[#This Row],[ID]],Tabell1[ID],0)))</f>
        <v>OBS</v>
      </c>
      <c r="D229" s="48">
        <v>4</v>
      </c>
      <c r="E229" s="119" t="str">
        <f>VLOOKUP(Tabell410134[[#This Row],[ICD10]],TabellDiagnoser[[ICD10]:[Diagnostext]],2)</f>
        <v>Höftledsartros</v>
      </c>
      <c r="F229" s="119" t="str">
        <f>VLOOKUP(Tabell410134[[#This Row],[ID]],Tabell1[[ID]:[Webcert_rubrik]],3)</f>
        <v>Informera om att patientriktad information om diagnosen och behandlingsmöjligheter finns på 1177 Vårdguiden</v>
      </c>
      <c r="G229" s="119" t="str">
        <f>VLOOKUP(Tabell410134[[#This Row],[ID]],Tabell1[[ID]:[Webcert_beskrivning]],4)</f>
        <v>Man kan delvis påverka hur artrosen utvecklas och hur man mår genom att tex informera sig om sin sjukdom, träna muskler och rörlighet, kanske minska i vikt och tänka på hur man rör sig. På 1177 vårdguiden finns både information om diagnosen och olika behandlingsalternativ.</v>
      </c>
    </row>
    <row r="230" spans="1:7" ht="26" x14ac:dyDescent="0.35">
      <c r="A230" s="53" t="s">
        <v>26</v>
      </c>
      <c r="B230" s="50">
        <v>30</v>
      </c>
      <c r="C230" s="50" t="str">
        <f>IF(Tabell410134[[#This Row],[ID]]="","",INDEX(Tabell1[Kategori (REK/OBS
FRL/REH)],MATCH(Tabell410134[[#This Row],[ID]],Tabell1[ID],0)))</f>
        <v>REK</v>
      </c>
      <c r="D230" s="48">
        <v>1</v>
      </c>
      <c r="E230" s="119" t="str">
        <f>VLOOKUP(Tabell410134[[#This Row],[ICD10]],TabellDiagnoser[[ICD10]:[Diagnostext]],2)</f>
        <v>Höftledsartros</v>
      </c>
      <c r="F230" s="119" t="str">
        <f>VLOOKUP(Tabell410134[[#This Row],[ID]],Tabell1[[ID]:[Webcert_rubrik]],3)</f>
        <v>Ergonomisk arbetsplatsbedömning, via arbetsgivare och ev. företagshälsovård</v>
      </c>
      <c r="G230"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231" spans="1:7" ht="26" x14ac:dyDescent="0.35">
      <c r="A231" s="53" t="s">
        <v>26</v>
      </c>
      <c r="B231" s="50">
        <v>10</v>
      </c>
      <c r="C231" s="50" t="str">
        <f>IF(Tabell410134[[#This Row],[ID]]="","",INDEX(Tabell1[Kategori (REK/OBS
FRL/REH)],MATCH(Tabell410134[[#This Row],[ID]],Tabell1[ID],0)))</f>
        <v>REK</v>
      </c>
      <c r="D231" s="48">
        <v>2</v>
      </c>
      <c r="E231" s="119" t="str">
        <f>VLOOKUP(Tabell410134[[#This Row],[ICD10]],TabellDiagnoser[[ICD10]:[Diagnostext]],2)</f>
        <v>Höftledsartros</v>
      </c>
      <c r="F231" s="119" t="str">
        <f>VLOOKUP(Tabell410134[[#This Row],[ID]],Tabell1[[ID]:[Webcert_rubrik]],3)</f>
        <v>Arbetsanpassning, via arbetsgivare och ev. företagshälsovård</v>
      </c>
      <c r="G231"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32" spans="1:7" ht="26" x14ac:dyDescent="0.35">
      <c r="A232" s="53" t="s">
        <v>26</v>
      </c>
      <c r="B232" s="50">
        <v>140</v>
      </c>
      <c r="C232" s="50" t="str">
        <f>IF(Tabell410134[[#This Row],[ID]]="","",INDEX(Tabell1[Kategori (REK/OBS
FRL/REH)],MATCH(Tabell410134[[#This Row],[ID]],Tabell1[ID],0)))</f>
        <v>REK</v>
      </c>
      <c r="D232" s="48">
        <v>3</v>
      </c>
      <c r="E232" s="119" t="str">
        <f>VLOOKUP(Tabell410134[[#This Row],[ICD10]],TabellDiagnoser[[ICD10]:[Diagnostext]],2)</f>
        <v>Höftledsartros</v>
      </c>
      <c r="F232" s="119" t="str">
        <f>VLOOKUP(Tabell410134[[#This Row],[ID]],Tabell1[[ID]:[Webcert_rubrik]],3)</f>
        <v>Bedömning och rådgivning, via fysioterapeut</v>
      </c>
      <c r="G232" s="119" t="str">
        <f>VLOOKUP(Tabell410134[[#This Row],[ID]],Tabell1[[ID]:[Webcert_beskrivning]],4)</f>
        <v xml:space="preserve">Bedömning för att utesluta andra muskulära besvär som orsak till smärta och/ eller inskränkt rörlighet. </v>
      </c>
    </row>
    <row r="233" spans="1:7" ht="26" x14ac:dyDescent="0.35">
      <c r="A233" s="53" t="s">
        <v>26</v>
      </c>
      <c r="B233" s="50">
        <v>141</v>
      </c>
      <c r="C233" s="50" t="str">
        <f>IF(Tabell410134[[#This Row],[ID]]="","",INDEX(Tabell1[Kategori (REK/OBS
FRL/REH)],MATCH(Tabell410134[[#This Row],[ID]],Tabell1[ID],0)))</f>
        <v>REK</v>
      </c>
      <c r="D233" s="48">
        <v>4</v>
      </c>
      <c r="E233" s="119" t="str">
        <f>VLOOKUP(Tabell410134[[#This Row],[ICD10]],TabellDiagnoser[[ICD10]:[Diagnostext]],2)</f>
        <v>Höftledsartros</v>
      </c>
      <c r="F233" s="119" t="str">
        <f>VLOOKUP(Tabell410134[[#This Row],[ID]],Tabell1[[ID]:[Webcert_rubrik]],3)</f>
        <v xml:space="preserve">Artrosskola, via fysioterapeut </v>
      </c>
      <c r="G233" s="119" t="str">
        <f>VLOOKUP(Tabell410134[[#This Row],[ID]],Tabell1[[ID]:[Webcert_beskrivning]],4)</f>
        <v xml:space="preserve">Innehållet i en artrosskola följer Socialstyrelsens nationella riktlinjer vid grundbehandling av artros. </v>
      </c>
    </row>
    <row r="234" spans="1:7" ht="26" x14ac:dyDescent="0.35">
      <c r="A234" s="53" t="s">
        <v>26</v>
      </c>
      <c r="B234" s="50">
        <v>142</v>
      </c>
      <c r="C234" s="50" t="str">
        <f>IF(Tabell410134[[#This Row],[ID]]="","",INDEX(Tabell1[Kategori (REK/OBS
FRL/REH)],MATCH(Tabell410134[[#This Row],[ID]],Tabell1[ID],0)))</f>
        <v>REK</v>
      </c>
      <c r="D234" s="48">
        <v>5</v>
      </c>
      <c r="E234" s="119" t="str">
        <f>VLOOKUP(Tabell410134[[#This Row],[ICD10]],TabellDiagnoser[[ICD10]:[Diagnostext]],2)</f>
        <v>Höftledsartros</v>
      </c>
      <c r="F234" s="119" t="str">
        <f>VLOOKUP(Tabell410134[[#This Row],[ID]],Tabell1[[ID]:[Webcert_rubrik]],3)</f>
        <v>Kostrådgivning, via dietist eller utbildad sjukvårdspersonal</v>
      </c>
      <c r="G234" s="119" t="str">
        <f>VLOOKUP(Tabell410134[[#This Row],[ID]],Tabell1[[ID]:[Webcert_beskrivning]],4)</f>
        <v>Överviktiga patienter hänvisas till dietist för kostrådgivning. För bästa resultat bör viktreducering initieras så tidigt som möjligt. Det krävs kontinuitet och motivation för bestående resultat, och uppföljande samtal kan bidra.</v>
      </c>
    </row>
    <row r="235" spans="1:7" ht="26" x14ac:dyDescent="0.35">
      <c r="A235" s="53" t="s">
        <v>26</v>
      </c>
      <c r="B235" s="50">
        <v>38</v>
      </c>
      <c r="C235" s="50" t="str">
        <f>IF(Tabell410134[[#This Row],[ID]]="","",INDEX(Tabell1[Kategori (REK/OBS
FRL/REH)],MATCH(Tabell410134[[#This Row],[ID]],Tabell1[ID],0)))</f>
        <v>REK</v>
      </c>
      <c r="D235" s="48">
        <v>6</v>
      </c>
      <c r="E235" s="119" t="str">
        <f>VLOOKUP(Tabell410134[[#This Row],[ICD10]],TabellDiagnoser[[ICD10]:[Diagnostext]],2)</f>
        <v>Höftledsartros</v>
      </c>
      <c r="F235" s="119" t="str">
        <f>VLOOKUP(Tabell410134[[#This Row],[ID]],Tabell1[[ID]:[Webcert_rubrik]],3)</f>
        <v xml:space="preserve">FaR, Fysisk aktivitet på recept, via FaR-förskrivare,(all legitimerad HoS-personal) </v>
      </c>
      <c r="G235" s="119" t="str">
        <f>VLOOKUP(Tabell410134[[#This Row],[ID]],Tabell1[[ID]:[Webcert_beskrivning]],4)</f>
        <v>FaR kan ordineras till patienter i både öppen-och slutenvård, som bedöms klara av att utföra aktiviteten utanför sjukvårdens regi.</v>
      </c>
    </row>
    <row r="236" spans="1:7" ht="26" x14ac:dyDescent="0.35">
      <c r="A236" s="53" t="s">
        <v>26</v>
      </c>
      <c r="B236" s="50">
        <v>143</v>
      </c>
      <c r="C236" s="50" t="str">
        <f>IF(Tabell410134[[#This Row],[ID]]="","",INDEX(Tabell1[Kategori (REK/OBS
FRL/REH)],MATCH(Tabell410134[[#This Row],[ID]],Tabell1[ID],0)))</f>
        <v>REK</v>
      </c>
      <c r="D236" s="48">
        <v>7</v>
      </c>
      <c r="E236" s="119" t="str">
        <f>VLOOKUP(Tabell410134[[#This Row],[ICD10]],TabellDiagnoser[[ICD10]:[Diagnostext]],2)</f>
        <v>Höftledsartros</v>
      </c>
      <c r="F236" s="119" t="str">
        <f>VLOOKUP(Tabell410134[[#This Row],[ID]],Tabell1[[ID]:[Webcert_rubrik]],3)</f>
        <v xml:space="preserve">Specialistbedömning, via specialistmottagning </v>
      </c>
      <c r="G236" s="119" t="str">
        <f>VLOOKUP(Tabell410134[[#This Row],[ID]],Tabell1[[ID]:[Webcert_beskrivning]],4)</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row>
    <row r="237" spans="1:7" ht="26" x14ac:dyDescent="0.35">
      <c r="A237" s="53" t="s">
        <v>26</v>
      </c>
      <c r="B237" s="50">
        <v>9</v>
      </c>
      <c r="C237" s="50" t="str">
        <f>IF(Tabell410134[[#This Row],[ID]]="","",INDEX(Tabell1[Kategori (REK/OBS
FRL/REH)],MATCH(Tabell410134[[#This Row],[ID]],Tabell1[ID],0)))</f>
        <v>REK</v>
      </c>
      <c r="D237" s="48">
        <v>8</v>
      </c>
      <c r="E237" s="119" t="str">
        <f>VLOOKUP(Tabell410134[[#This Row],[ICD10]],TabellDiagnoser[[ICD10]:[Diagnostext]],2)</f>
        <v>Höftledsartros</v>
      </c>
      <c r="F237" s="119" t="str">
        <f>VLOOKUP(Tabell410134[[#This Row],[ID]],Tabell1[[ID]:[Webcert_rubrik]],3)</f>
        <v xml:space="preserve">Rehabkoordinering och plan för återgång i arbete, via rehabiliteringskoordinator eller vårdsamordnare </v>
      </c>
      <c r="G237" s="119" t="str">
        <f>VLOOKUP(Tabell410134[[#This Row],[ID]],Tabell1[[ID]:[Webcert_beskrivning]],4)</f>
        <v xml:space="preserve">Rehabkoordinator bör kontaktas i ett tidigt skede vid risk för långvarig sjukskrivning. </v>
      </c>
    </row>
    <row r="238" spans="1:7" ht="26" x14ac:dyDescent="0.35">
      <c r="A238" s="53" t="s">
        <v>28</v>
      </c>
      <c r="B238" s="50">
        <v>136</v>
      </c>
      <c r="C238" s="50" t="str">
        <f>IF(Tabell410134[[#This Row],[ID]]="","",INDEX(Tabell1[Kategori (REK/OBS
FRL/REH)],MATCH(Tabell410134[[#This Row],[ID]],Tabell1[ID],0)))</f>
        <v>OBS</v>
      </c>
      <c r="D238" s="48">
        <v>1</v>
      </c>
      <c r="E238" s="119" t="str">
        <f>VLOOKUP(Tabell410134[[#This Row],[ICD10]],TabellDiagnoser[[ICD10]:[Diagnostext]],2)</f>
        <v>Knäartros</v>
      </c>
      <c r="F238" s="119" t="str">
        <f>VLOOKUP(Tabell410134[[#This Row],[ID]],Tabell1[[ID]:[Webcert_rubrik]],3)</f>
        <v>Förebyggande sjukpenning för fysioterapi kan vara ett lämpligt alternativ till sjukskrivning</v>
      </c>
      <c r="G238" s="119" t="str">
        <f>VLOOKUP(Tabell410134[[#This Row],[ID]],Tabell1[[ID]:[Webcert_beskrivning]],4)</f>
        <v xml:space="preserve">Artros är en sjukdom som kan påverka arbetsförmågan och berättiga till förebyggande sjukpenning för rehabilitering i form av t.ex. fysioterapi och artrosskola. </v>
      </c>
    </row>
    <row r="239" spans="1:7" ht="26" x14ac:dyDescent="0.35">
      <c r="A239" s="53" t="s">
        <v>28</v>
      </c>
      <c r="B239" s="50">
        <v>137</v>
      </c>
      <c r="C239" s="50" t="str">
        <f>IF(Tabell410134[[#This Row],[ID]]="","",INDEX(Tabell1[Kategori (REK/OBS
FRL/REH)],MATCH(Tabell410134[[#This Row],[ID]],Tabell1[ID],0)))</f>
        <v>OBS</v>
      </c>
      <c r="D239" s="48">
        <v>2</v>
      </c>
      <c r="E239" s="119" t="str">
        <f>VLOOKUP(Tabell410134[[#This Row],[ICD10]],TabellDiagnoser[[ICD10]:[Diagnostext]],2)</f>
        <v>Knäartros</v>
      </c>
      <c r="F239" s="119" t="str">
        <f>VLOOKUP(Tabell410134[[#This Row],[ID]],Tabell1[[ID]:[Webcert_rubrik]],3)</f>
        <v>Kartlägga kost- och motionsvanor – för inaktiva gör redan fem minuters träning om dagen skillnad</v>
      </c>
      <c r="G239" s="119" t="str">
        <f>VLOOKUP(Tabell410134[[#This Row],[ID]],Tabell1[[ID]:[Webcert_beskrivning]],4)</f>
        <v xml:space="preserve">Motion och viktkontroll både förebygger artros och lindrar symptom. Ofta finns en oro hos patienten att aktivitet påskyndar artrosutvecklingen, men det finns inga belägg för att motion skulle påskynda sjukdomsförloppet; däremot leder inaktivitet till försämring. </v>
      </c>
    </row>
    <row r="240" spans="1:7" ht="26" x14ac:dyDescent="0.35">
      <c r="A240" s="53" t="s">
        <v>28</v>
      </c>
      <c r="B240" s="50">
        <v>138</v>
      </c>
      <c r="C240" s="50" t="str">
        <f>IF(Tabell410134[[#This Row],[ID]]="","",INDEX(Tabell1[Kategori (REK/OBS
FRL/REH)],MATCH(Tabell410134[[#This Row],[ID]],Tabell1[ID],0)))</f>
        <v>OBS</v>
      </c>
      <c r="D240" s="48">
        <v>3</v>
      </c>
      <c r="E240" s="119" t="str">
        <f>VLOOKUP(Tabell410134[[#This Row],[ICD10]],TabellDiagnoser[[ICD10]:[Diagnostext]],2)</f>
        <v>Knäartros</v>
      </c>
      <c r="F240" s="119" t="str">
        <f>VLOOKUP(Tabell410134[[#This Row],[ID]],Tabell1[[ID]:[Webcert_rubrik]],3)</f>
        <v>Tidig kontakt med arbetsgivaren är viktig för att utreda möjlighet till arbetsanpassning.</v>
      </c>
      <c r="G240" s="119" t="str">
        <f>VLOOKUP(Tabell410134[[#This Row],[ID]],Tabell1[[ID]:[Webcert_beskrivning]],4)</f>
        <v xml:space="preserve">En tidig kontakt med arbetsgivaren bör initieras för att undersöka möjligheterna att anpassa arbetsuppgifterna eller byta till annat lättare arbete som inte belastar höfterna. </v>
      </c>
    </row>
    <row r="241" spans="1:7" ht="26" x14ac:dyDescent="0.35">
      <c r="A241" s="53" t="s">
        <v>28</v>
      </c>
      <c r="B241" s="50">
        <v>139</v>
      </c>
      <c r="C241" s="50" t="str">
        <f>IF(Tabell410134[[#This Row],[ID]]="","",INDEX(Tabell1[Kategori (REK/OBS
FRL/REH)],MATCH(Tabell410134[[#This Row],[ID]],Tabell1[ID],0)))</f>
        <v>OBS</v>
      </c>
      <c r="D241" s="48">
        <v>4</v>
      </c>
      <c r="E241" s="119" t="str">
        <f>VLOOKUP(Tabell410134[[#This Row],[ICD10]],TabellDiagnoser[[ICD10]:[Diagnostext]],2)</f>
        <v>Knäartros</v>
      </c>
      <c r="F241" s="119" t="str">
        <f>VLOOKUP(Tabell410134[[#This Row],[ID]],Tabell1[[ID]:[Webcert_rubrik]],3)</f>
        <v>Informera om att patientriktad information om diagnosen och behandlingsmöjligheter finns på 1177 Vårdguiden</v>
      </c>
      <c r="G241" s="119" t="str">
        <f>VLOOKUP(Tabell410134[[#This Row],[ID]],Tabell1[[ID]:[Webcert_beskrivning]],4)</f>
        <v>Man kan delvis påverka hur artrosen utvecklas och hur man mår genom att tex informera sig om sin sjukdom, träna muskler och rörlighet, kanske minska i vikt och tänka på hur man rör sig. På 1177 vårdguiden finns både information om diagnosen och olika behandlingsalternativ.</v>
      </c>
    </row>
    <row r="242" spans="1:7" ht="26" x14ac:dyDescent="0.35">
      <c r="A242" s="53" t="s">
        <v>28</v>
      </c>
      <c r="B242" s="50">
        <v>52</v>
      </c>
      <c r="C242" s="50" t="str">
        <f>IF(Tabell410134[[#This Row],[ID]]="","",INDEX(Tabell1[Kategori (REK/OBS
FRL/REH)],MATCH(Tabell410134[[#This Row],[ID]],Tabell1[ID],0)))</f>
        <v>REK</v>
      </c>
      <c r="D242" s="48">
        <v>1</v>
      </c>
      <c r="E242" s="119" t="str">
        <f>VLOOKUP(Tabell410134[[#This Row],[ICD10]],TabellDiagnoser[[ICD10]:[Diagnostext]],2)</f>
        <v>Knäartros</v>
      </c>
      <c r="F242" s="119" t="str">
        <f>VLOOKUP(Tabell410134[[#This Row],[ID]],Tabell1[[ID]:[Webcert_rubrik]],3)</f>
        <v>Ergonomisk arbetsplatsbedömning, via arbetsgivare och företagshälsovård</v>
      </c>
      <c r="G242" s="119" t="str">
        <f>VLOOKUP(Tabell410134[[#This Row],[ID]],Tabell1[[ID]:[Webcert_beskrivning]],4)</f>
        <v xml:space="preserve">En ergonomisk arbetsplatsbedömning bör göras så att återgången i arbete underlättas. </v>
      </c>
    </row>
    <row r="243" spans="1:7" ht="26" x14ac:dyDescent="0.35">
      <c r="A243" s="53" t="s">
        <v>28</v>
      </c>
      <c r="B243" s="50">
        <v>10</v>
      </c>
      <c r="C243" s="50" t="str">
        <f>IF(Tabell410134[[#This Row],[ID]]="","",INDEX(Tabell1[Kategori (REK/OBS
FRL/REH)],MATCH(Tabell410134[[#This Row],[ID]],Tabell1[ID],0)))</f>
        <v>REK</v>
      </c>
      <c r="D243" s="48">
        <v>2</v>
      </c>
      <c r="E243" s="119" t="str">
        <f>VLOOKUP(Tabell410134[[#This Row],[ICD10]],TabellDiagnoser[[ICD10]:[Diagnostext]],2)</f>
        <v>Knäartros</v>
      </c>
      <c r="F243" s="119" t="str">
        <f>VLOOKUP(Tabell410134[[#This Row],[ID]],Tabell1[[ID]:[Webcert_rubrik]],3)</f>
        <v>Arbetsanpassning, via arbetsgivare och ev. företagshälsovård</v>
      </c>
      <c r="G243"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44" spans="1:7" ht="26" x14ac:dyDescent="0.35">
      <c r="A244" s="53" t="s">
        <v>28</v>
      </c>
      <c r="B244" s="50">
        <v>141</v>
      </c>
      <c r="C244" s="50" t="str">
        <f>IF(Tabell410134[[#This Row],[ID]]="","",INDEX(Tabell1[Kategori (REK/OBS
FRL/REH)],MATCH(Tabell410134[[#This Row],[ID]],Tabell1[ID],0)))</f>
        <v>REK</v>
      </c>
      <c r="D244" s="48">
        <v>3</v>
      </c>
      <c r="E244" s="119" t="str">
        <f>VLOOKUP(Tabell410134[[#This Row],[ICD10]],TabellDiagnoser[[ICD10]:[Diagnostext]],2)</f>
        <v>Knäartros</v>
      </c>
      <c r="F244" s="119" t="str">
        <f>VLOOKUP(Tabell410134[[#This Row],[ID]],Tabell1[[ID]:[Webcert_rubrik]],3)</f>
        <v xml:space="preserve">Artrosskola, via fysioterapeut </v>
      </c>
      <c r="G244" s="119" t="str">
        <f>VLOOKUP(Tabell410134[[#This Row],[ID]],Tabell1[[ID]:[Webcert_beskrivning]],4)</f>
        <v xml:space="preserve">Innehållet i en artrosskola följer Socialstyrelsens nationella riktlinjer vid grundbehandling av artros. </v>
      </c>
    </row>
    <row r="245" spans="1:7" ht="26" x14ac:dyDescent="0.35">
      <c r="A245" s="53" t="s">
        <v>28</v>
      </c>
      <c r="B245" s="50">
        <v>144</v>
      </c>
      <c r="C245" s="50" t="str">
        <f>IF(Tabell410134[[#This Row],[ID]]="","",INDEX(Tabell1[Kategori (REK/OBS
FRL/REH)],MATCH(Tabell410134[[#This Row],[ID]],Tabell1[ID],0)))</f>
        <v>REK</v>
      </c>
      <c r="D245" s="48">
        <v>4</v>
      </c>
      <c r="E245" s="119" t="str">
        <f>VLOOKUP(Tabell410134[[#This Row],[ICD10]],TabellDiagnoser[[ICD10]:[Diagnostext]],2)</f>
        <v>Knäartros</v>
      </c>
      <c r="F245" s="119" t="str">
        <f>VLOOKUP(Tabell410134[[#This Row],[ID]],Tabell1[[ID]:[Webcert_rubrik]],3)</f>
        <v>Individuellt träningsprogram, via fysioterapeut</v>
      </c>
      <c r="G245" s="119" t="str">
        <f>VLOOKUP(Tabell410134[[#This Row],[ID]],Tabell1[[ID]:[Webcert_beskrivning]],4)</f>
        <v>Träning av rörlighet och funktion bör inledningsvis ske med handledning av fysioterapeut, minst två gånger i veckan, under minst 6-8 veckor. Därefter träning på egen hand som följs upp av fysioterapeut.</v>
      </c>
    </row>
    <row r="246" spans="1:7" ht="26" x14ac:dyDescent="0.35">
      <c r="A246" s="53" t="s">
        <v>28</v>
      </c>
      <c r="B246" s="50">
        <v>142</v>
      </c>
      <c r="C246" s="50" t="str">
        <f>IF(Tabell410134[[#This Row],[ID]]="","",INDEX(Tabell1[Kategori (REK/OBS
FRL/REH)],MATCH(Tabell410134[[#This Row],[ID]],Tabell1[ID],0)))</f>
        <v>REK</v>
      </c>
      <c r="D246" s="48">
        <v>5</v>
      </c>
      <c r="E246" s="119" t="str">
        <f>VLOOKUP(Tabell410134[[#This Row],[ICD10]],TabellDiagnoser[[ICD10]:[Diagnostext]],2)</f>
        <v>Knäartros</v>
      </c>
      <c r="F246" s="119" t="str">
        <f>VLOOKUP(Tabell410134[[#This Row],[ID]],Tabell1[[ID]:[Webcert_rubrik]],3)</f>
        <v>Kostrådgivning, via dietist eller utbildad sjukvårdspersonal</v>
      </c>
      <c r="G246" s="119" t="str">
        <f>VLOOKUP(Tabell410134[[#This Row],[ID]],Tabell1[[ID]:[Webcert_beskrivning]],4)</f>
        <v>Överviktiga patienter hänvisas till dietist för kostrådgivning. För bästa resultat bör viktreducering initieras så tidigt som möjligt. Det krävs kontinuitet och motivation för bestående resultat, och uppföljande samtal kan bidra.</v>
      </c>
    </row>
    <row r="247" spans="1:7" ht="26" x14ac:dyDescent="0.35">
      <c r="A247" s="53" t="s">
        <v>28</v>
      </c>
      <c r="B247" s="50">
        <v>38</v>
      </c>
      <c r="C247" s="50" t="str">
        <f>IF(Tabell410134[[#This Row],[ID]]="","",INDEX(Tabell1[Kategori (REK/OBS
FRL/REH)],MATCH(Tabell410134[[#This Row],[ID]],Tabell1[ID],0)))</f>
        <v>REK</v>
      </c>
      <c r="D247" s="48">
        <v>6</v>
      </c>
      <c r="E247" s="119" t="str">
        <f>VLOOKUP(Tabell410134[[#This Row],[ICD10]],TabellDiagnoser[[ICD10]:[Diagnostext]],2)</f>
        <v>Knäartros</v>
      </c>
      <c r="F247" s="119" t="str">
        <f>VLOOKUP(Tabell410134[[#This Row],[ID]],Tabell1[[ID]:[Webcert_rubrik]],3)</f>
        <v xml:space="preserve">FaR, Fysisk aktivitet på recept, via FaR-förskrivare,(all legitimerad HoS-personal) </v>
      </c>
      <c r="G247" s="119" t="str">
        <f>VLOOKUP(Tabell410134[[#This Row],[ID]],Tabell1[[ID]:[Webcert_beskrivning]],4)</f>
        <v>FaR kan ordineras till patienter i både öppen-och slutenvård, som bedöms klara av att utföra aktiviteten utanför sjukvårdens regi.</v>
      </c>
    </row>
    <row r="248" spans="1:7" ht="26" x14ac:dyDescent="0.35">
      <c r="A248" s="53" t="s">
        <v>28</v>
      </c>
      <c r="B248" s="50">
        <v>143</v>
      </c>
      <c r="C248" s="50" t="str">
        <f>IF(Tabell410134[[#This Row],[ID]]="","",INDEX(Tabell1[Kategori (REK/OBS
FRL/REH)],MATCH(Tabell410134[[#This Row],[ID]],Tabell1[ID],0)))</f>
        <v>REK</v>
      </c>
      <c r="D248" s="48">
        <v>7</v>
      </c>
      <c r="E248" s="119" t="str">
        <f>VLOOKUP(Tabell410134[[#This Row],[ICD10]],TabellDiagnoser[[ICD10]:[Diagnostext]],2)</f>
        <v>Knäartros</v>
      </c>
      <c r="F248" s="119" t="str">
        <f>VLOOKUP(Tabell410134[[#This Row],[ID]],Tabell1[[ID]:[Webcert_rubrik]],3)</f>
        <v xml:space="preserve">Specialistbedömning, via specialistmottagning </v>
      </c>
      <c r="G248" s="119" t="str">
        <f>VLOOKUP(Tabell410134[[#This Row],[ID]],Tabell1[[ID]:[Webcert_beskrivning]],4)</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row>
    <row r="249" spans="1:7" ht="26" x14ac:dyDescent="0.35">
      <c r="A249" s="53" t="s">
        <v>28</v>
      </c>
      <c r="B249" s="50">
        <v>9</v>
      </c>
      <c r="C249" s="50" t="str">
        <f>IF(Tabell410134[[#This Row],[ID]]="","",INDEX(Tabell1[Kategori (REK/OBS
FRL/REH)],MATCH(Tabell410134[[#This Row],[ID]],Tabell1[ID],0)))</f>
        <v>REK</v>
      </c>
      <c r="D249" s="48">
        <v>8</v>
      </c>
      <c r="E249" s="119" t="str">
        <f>VLOOKUP(Tabell410134[[#This Row],[ICD10]],TabellDiagnoser[[ICD10]:[Diagnostext]],2)</f>
        <v>Knäartros</v>
      </c>
      <c r="F249" s="119" t="str">
        <f>VLOOKUP(Tabell410134[[#This Row],[ID]],Tabell1[[ID]:[Webcert_rubrik]],3)</f>
        <v xml:space="preserve">Rehabkoordinering och plan för återgång i arbete, via rehabiliteringskoordinator eller vårdsamordnare </v>
      </c>
      <c r="G249" s="119" t="str">
        <f>VLOOKUP(Tabell410134[[#This Row],[ID]],Tabell1[[ID]:[Webcert_beskrivning]],4)</f>
        <v xml:space="preserve">Rehabkoordinator bör kontaktas i ett tidigt skede vid risk för långvarig sjukskrivning. </v>
      </c>
    </row>
    <row r="250" spans="1:7" ht="26" x14ac:dyDescent="0.35">
      <c r="A250" s="53" t="s">
        <v>30</v>
      </c>
      <c r="B250" s="50">
        <v>136</v>
      </c>
      <c r="C250" s="50" t="str">
        <f>IF(Tabell410134[[#This Row],[ID]]="","",INDEX(Tabell1[Kategori (REK/OBS
FRL/REH)],MATCH(Tabell410134[[#This Row],[ID]],Tabell1[ID],0)))</f>
        <v>OBS</v>
      </c>
      <c r="D250" s="48">
        <v>1</v>
      </c>
      <c r="E250" s="119" t="str">
        <f>VLOOKUP(Tabell410134[[#This Row],[ICD10]],TabellDiagnoser[[ICD10]:[Diagnostext]],2)</f>
        <v>Andra artroser</v>
      </c>
      <c r="F250" s="119" t="str">
        <f>VLOOKUP(Tabell410134[[#This Row],[ID]],Tabell1[[ID]:[Webcert_rubrik]],3)</f>
        <v>Förebyggande sjukpenning för fysioterapi kan vara ett lämpligt alternativ till sjukskrivning</v>
      </c>
      <c r="G250" s="119" t="str">
        <f>VLOOKUP(Tabell410134[[#This Row],[ID]],Tabell1[[ID]:[Webcert_beskrivning]],4)</f>
        <v xml:space="preserve">Artros är en sjukdom som kan påverka arbetsförmågan och berättiga till förebyggande sjukpenning för rehabilitering i form av t.ex. fysioterapi och artrosskola. </v>
      </c>
    </row>
    <row r="251" spans="1:7" ht="26" x14ac:dyDescent="0.35">
      <c r="A251" s="53" t="s">
        <v>30</v>
      </c>
      <c r="B251" s="50">
        <v>145</v>
      </c>
      <c r="C251" s="50" t="str">
        <f>IF(Tabell410134[[#This Row],[ID]]="","",INDEX(Tabell1[Kategori (REK/OBS
FRL/REH)],MATCH(Tabell410134[[#This Row],[ID]],Tabell1[ID],0)))</f>
        <v>OBS</v>
      </c>
      <c r="D251" s="48">
        <v>2</v>
      </c>
      <c r="E251" s="119" t="str">
        <f>VLOOKUP(Tabell410134[[#This Row],[ICD10]],TabellDiagnoser[[ICD10]:[Diagnostext]],2)</f>
        <v>Andra artroser</v>
      </c>
      <c r="F251" s="119" t="str">
        <f>VLOOKUP(Tabell410134[[#This Row],[ID]],Tabell1[[ID]:[Webcert_rubrik]],3)</f>
        <v>Uppmuntra till fysisk aktivitet och viktnedgång även vid måttlig övervikt</v>
      </c>
      <c r="G251" s="119" t="str">
        <f>VLOOKUP(Tabell410134[[#This Row],[ID]],Tabell1[[ID]:[Webcert_beskrivning]],4)</f>
        <v xml:space="preserve">Inaktivitet och övervikt är påverkbara riskfaktorer vid artros. Motion och viktkontroll både förebygger artros och lindrar symptom. </v>
      </c>
    </row>
    <row r="252" spans="1:7" ht="26" x14ac:dyDescent="0.35">
      <c r="A252" s="53" t="s">
        <v>30</v>
      </c>
      <c r="B252" s="50">
        <v>146</v>
      </c>
      <c r="C252" s="50" t="str">
        <f>IF(Tabell410134[[#This Row],[ID]]="","",INDEX(Tabell1[Kategori (REK/OBS
FRL/REH)],MATCH(Tabell410134[[#This Row],[ID]],Tabell1[ID],0)))</f>
        <v>OBS</v>
      </c>
      <c r="D252" s="48">
        <v>3</v>
      </c>
      <c r="E252" s="119" t="str">
        <f>VLOOKUP(Tabell410134[[#This Row],[ICD10]],TabellDiagnoser[[ICD10]:[Diagnostext]],2)</f>
        <v>Andra artroser</v>
      </c>
      <c r="F252" s="119" t="str">
        <f>VLOOKUP(Tabell410134[[#This Row],[ID]],Tabell1[[ID]:[Webcert_rubrik]],3)</f>
        <v>För inaktiva gör redan fem minuters träning om dagen skillnad</v>
      </c>
      <c r="G252" s="119" t="str">
        <f>VLOOKUP(Tabell410134[[#This Row],[ID]],Tabell1[[ID]:[Webcert_beskrivning]],4)</f>
        <v xml:space="preserve">Eftersom smärta förekommer i samband med belastning vid artros finns ofta en oro hos patienten för att aktivitet ska påskynda artrosutvecklingen. Det finns inga belägg för att t.ex. motion skulle påskynda sjukdomsförloppet, däremot leder inaktivitet till försämring. </v>
      </c>
    </row>
    <row r="253" spans="1:7" ht="26" x14ac:dyDescent="0.35">
      <c r="A253" s="53" t="s">
        <v>30</v>
      </c>
      <c r="B253" s="50">
        <v>147</v>
      </c>
      <c r="C253" s="50" t="str">
        <f>IF(Tabell410134[[#This Row],[ID]]="","",INDEX(Tabell1[Kategori (REK/OBS
FRL/REH)],MATCH(Tabell410134[[#This Row],[ID]],Tabell1[ID],0)))</f>
        <v>REK</v>
      </c>
      <c r="D253" s="48">
        <v>1</v>
      </c>
      <c r="E253" s="119" t="str">
        <f>VLOOKUP(Tabell410134[[#This Row],[ICD10]],TabellDiagnoser[[ICD10]:[Diagnostext]],2)</f>
        <v>Andra artroser</v>
      </c>
      <c r="F253" s="119" t="str">
        <f>VLOOKUP(Tabell410134[[#This Row],[ID]],Tabell1[[ID]:[Webcert_rubrik]],3)</f>
        <v>Ergonomisk arbetsplatsbedömning, via arbetsgivare och eventuellt företagshälsovård</v>
      </c>
      <c r="G253" s="119" t="str">
        <f>VLOOKUP(Tabell410134[[#This Row],[ID]],Tabell1[[ID]:[Webcert_beskrivning]],4)</f>
        <v xml:space="preserve">Den ergonomiska arbetsplatsbedömningen innebär att arbetsplatsens utformning, arbetsuppgifter, miljö och krav bedöms i relation till arbetsförmågan. </v>
      </c>
    </row>
    <row r="254" spans="1:7" ht="26" x14ac:dyDescent="0.35">
      <c r="A254" s="53" t="s">
        <v>30</v>
      </c>
      <c r="B254" s="50">
        <v>10</v>
      </c>
      <c r="C254" s="50" t="str">
        <f>IF(Tabell410134[[#This Row],[ID]]="","",INDEX(Tabell1[Kategori (REK/OBS
FRL/REH)],MATCH(Tabell410134[[#This Row],[ID]],Tabell1[ID],0)))</f>
        <v>REK</v>
      </c>
      <c r="D254" s="48">
        <v>2</v>
      </c>
      <c r="E254" s="119" t="str">
        <f>VLOOKUP(Tabell410134[[#This Row],[ICD10]],TabellDiagnoser[[ICD10]:[Diagnostext]],2)</f>
        <v>Andra artroser</v>
      </c>
      <c r="F254" s="119" t="str">
        <f>VLOOKUP(Tabell410134[[#This Row],[ID]],Tabell1[[ID]:[Webcert_rubrik]],3)</f>
        <v>Arbetsanpassning, via arbetsgivare och ev. företagshälsovård</v>
      </c>
      <c r="G254"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55" spans="1:7" ht="26" x14ac:dyDescent="0.35">
      <c r="A255" s="53" t="s">
        <v>30</v>
      </c>
      <c r="B255" s="50">
        <v>148</v>
      </c>
      <c r="C255" s="50" t="str">
        <f>IF(Tabell410134[[#This Row],[ID]]="","",INDEX(Tabell1[Kategori (REK/OBS
FRL/REH)],MATCH(Tabell410134[[#This Row],[ID]],Tabell1[ID],0)))</f>
        <v>REK</v>
      </c>
      <c r="D255" s="48">
        <v>3</v>
      </c>
      <c r="E255" s="119" t="str">
        <f>VLOOKUP(Tabell410134[[#This Row],[ICD10]],TabellDiagnoser[[ICD10]:[Diagnostext]],2)</f>
        <v>Andra artroser</v>
      </c>
      <c r="F255" s="119" t="str">
        <f>VLOOKUP(Tabell410134[[#This Row],[ID]],Tabell1[[ID]:[Webcert_rubrik]],3)</f>
        <v>Individuellt träningsprogram, rådgivning och eventuellt hjälpmedel, via fysioterapeut eller arbetsterapeut</v>
      </c>
      <c r="G255" s="119" t="str">
        <f>VLOOKUP(Tabell410134[[#This Row],[ID]],Tabell1[[ID]:[Webcert_beskrivning]],4)</f>
        <v xml:space="preserve">Det är viktigt att patienten träffar en fysioterapeut eller en arbetsterapeut för ett individanpassat träningsprogram för att stärka muskulaturen runt den drabbade leden. Fysioterapeuten eller arbetsterapeuten bedömer om patienten behöver stödbandage eller annat ortopediskt hjälpmedel för att minska belastning och smärta i den drabbade leden. </v>
      </c>
    </row>
    <row r="256" spans="1:7" ht="26" x14ac:dyDescent="0.35">
      <c r="A256" s="53" t="s">
        <v>30</v>
      </c>
      <c r="B256" s="50">
        <v>142</v>
      </c>
      <c r="C256" s="50" t="str">
        <f>IF(Tabell410134[[#This Row],[ID]]="","",INDEX(Tabell1[Kategori (REK/OBS
FRL/REH)],MATCH(Tabell410134[[#This Row],[ID]],Tabell1[ID],0)))</f>
        <v>REK</v>
      </c>
      <c r="D256" s="48">
        <v>4</v>
      </c>
      <c r="E256" s="119" t="str">
        <f>VLOOKUP(Tabell410134[[#This Row],[ICD10]],TabellDiagnoser[[ICD10]:[Diagnostext]],2)</f>
        <v>Andra artroser</v>
      </c>
      <c r="F256" s="119" t="str">
        <f>VLOOKUP(Tabell410134[[#This Row],[ID]],Tabell1[[ID]:[Webcert_rubrik]],3)</f>
        <v>Kostrådgivning, via dietist eller utbildad sjukvårdspersonal</v>
      </c>
      <c r="G256" s="119" t="str">
        <f>VLOOKUP(Tabell410134[[#This Row],[ID]],Tabell1[[ID]:[Webcert_beskrivning]],4)</f>
        <v>Överviktiga patienter hänvisas till dietist för kostrådgivning. För bästa resultat bör viktreducering initieras så tidigt som möjligt. Det krävs kontinuitet och motivation för bestående resultat, och uppföljande samtal kan bidra.</v>
      </c>
    </row>
    <row r="257" spans="1:7" ht="26" x14ac:dyDescent="0.35">
      <c r="A257" s="53" t="s">
        <v>45</v>
      </c>
      <c r="B257" s="50">
        <v>149</v>
      </c>
      <c r="C257" s="50" t="str">
        <f>IF(Tabell410134[[#This Row],[ID]]="","",INDEX(Tabell1[Kategori (REK/OBS
FRL/REH)],MATCH(Tabell410134[[#This Row],[ID]],Tabell1[ID],0)))</f>
        <v>OBS</v>
      </c>
      <c r="D257" s="48">
        <v>1</v>
      </c>
      <c r="E257" s="119" t="str">
        <f>VLOOKUP(Tabell410134[[#This Row],[ICD10]],TabellDiagnoser[[ICD10]:[Diagnostext]],2)</f>
        <v>Andra sjukliga förändringar i knäled</v>
      </c>
      <c r="F257" s="119" t="str">
        <f>VLOOKUP(Tabell410134[[#This Row],[ID]],Tabell1[[ID]:[Webcert_rubrik]],3)</f>
        <v>Förebyggande sjukpenning för fysioterapi kan vara ett lämpligt alternativ till sjukskrivning</v>
      </c>
      <c r="G257" s="119" t="str">
        <f>VLOOKUP(Tabell410134[[#This Row],[ID]],Tabell1[[ID]:[Webcert_beskrivning]],4)</f>
        <v xml:space="preserve">Skador som kan påverka arbetsförmågan kan berättiga till förebyggande sjukpenning för rehabilitering. (även för arbetssökande). </v>
      </c>
    </row>
    <row r="258" spans="1:7" ht="26" x14ac:dyDescent="0.35">
      <c r="A258" s="53" t="s">
        <v>45</v>
      </c>
      <c r="B258" s="50">
        <v>150</v>
      </c>
      <c r="C258" s="50" t="str">
        <f>IF(Tabell410134[[#This Row],[ID]]="","",INDEX(Tabell1[Kategori (REK/OBS
FRL/REH)],MATCH(Tabell410134[[#This Row],[ID]],Tabell1[ID],0)))</f>
        <v>OBS</v>
      </c>
      <c r="D258" s="48">
        <v>2</v>
      </c>
      <c r="E258" s="119" t="str">
        <f>VLOOKUP(Tabell410134[[#This Row],[ICD10]],TabellDiagnoser[[ICD10]:[Diagnostext]],2)</f>
        <v>Andra sjukliga förändringar i knäled</v>
      </c>
      <c r="F258" s="119" t="str">
        <f>VLOOKUP(Tabell410134[[#This Row],[ID]],Tabell1[[ID]:[Webcert_rubrik]],3)</f>
        <v>Symptomen kan tyda på meniskskada, korsbandsskada eller tidigt utvecklad knäartros</v>
      </c>
      <c r="G258" s="119" t="str">
        <f>VLOOKUP(Tabell410134[[#This Row],[ID]],Tabell1[[ID]:[Webcert_beskrivning]],4)</f>
        <v xml:space="preserve">Meniskskador kan uppkomma efter trauma, oftast vridvåld eller som en degenerativ förändring. Även korsbandsskador uppstår oftast med vridvåld och ger akut svullnad och smärta i knät och ibland även instabilitetskänsla. </v>
      </c>
    </row>
    <row r="259" spans="1:7" ht="26" x14ac:dyDescent="0.35">
      <c r="A259" s="53" t="s">
        <v>45</v>
      </c>
      <c r="B259" s="50">
        <v>151</v>
      </c>
      <c r="C259" s="50" t="str">
        <f>IF(Tabell410134[[#This Row],[ID]]="","",INDEX(Tabell1[Kategori (REK/OBS
FRL/REH)],MATCH(Tabell410134[[#This Row],[ID]],Tabell1[ID],0)))</f>
        <v>OBS</v>
      </c>
      <c r="D259" s="48">
        <v>3</v>
      </c>
      <c r="E259" s="119" t="str">
        <f>VLOOKUP(Tabell410134[[#This Row],[ICD10]],TabellDiagnoser[[ICD10]:[Diagnostext]],2)</f>
        <v>Andra sjukliga förändringar i knäled</v>
      </c>
      <c r="F259" s="119" t="str">
        <f>VLOOKUP(Tabell410134[[#This Row],[ID]],Tabell1[[ID]:[Webcert_rubrik]],3)</f>
        <v>Vid låsningar i knät skall patienten remitteras till ortoped 2-3 veckor efter skada</v>
      </c>
      <c r="G259" s="119" t="str">
        <f>VLOOKUP(Tabell410134[[#This Row],[ID]],Tabell1[[ID]:[Webcert_beskrivning]],4)</f>
        <v>Om patienten har nedsatt rörighet och låsningar i knät som inte förbättras 2-3 veckor efter en skada ska patienten remitteras till ortoped för bedömning och eventuellt operation.</v>
      </c>
    </row>
    <row r="260" spans="1:7" ht="26" x14ac:dyDescent="0.35">
      <c r="A260" s="53" t="s">
        <v>45</v>
      </c>
      <c r="B260" s="50">
        <v>147</v>
      </c>
      <c r="C260" s="50" t="str">
        <f>IF(Tabell410134[[#This Row],[ID]]="","",INDEX(Tabell1[Kategori (REK/OBS
FRL/REH)],MATCH(Tabell410134[[#This Row],[ID]],Tabell1[ID],0)))</f>
        <v>REK</v>
      </c>
      <c r="D260" s="48">
        <v>1</v>
      </c>
      <c r="E260" s="119" t="str">
        <f>VLOOKUP(Tabell410134[[#This Row],[ICD10]],TabellDiagnoser[[ICD10]:[Diagnostext]],2)</f>
        <v>Andra sjukliga förändringar i knäled</v>
      </c>
      <c r="F260" s="119" t="str">
        <f>VLOOKUP(Tabell410134[[#This Row],[ID]],Tabell1[[ID]:[Webcert_rubrik]],3)</f>
        <v>Ergonomisk arbetsplatsbedömning, via arbetsgivare och eventuellt företagshälsovård</v>
      </c>
      <c r="G260" s="119" t="str">
        <f>VLOOKUP(Tabell410134[[#This Row],[ID]],Tabell1[[ID]:[Webcert_beskrivning]],4)</f>
        <v xml:space="preserve">Den ergonomiska arbetsplatsbedömningen innebär att arbetsplatsens utformning, arbetsuppgifter, miljö och krav bedöms i relation till arbetsförmågan. </v>
      </c>
    </row>
    <row r="261" spans="1:7" ht="26" x14ac:dyDescent="0.35">
      <c r="A261" s="53" t="s">
        <v>45</v>
      </c>
      <c r="B261" s="50">
        <v>10</v>
      </c>
      <c r="C261" s="50" t="str">
        <f>IF(Tabell410134[[#This Row],[ID]]="","",INDEX(Tabell1[Kategori (REK/OBS
FRL/REH)],MATCH(Tabell410134[[#This Row],[ID]],Tabell1[ID],0)))</f>
        <v>REK</v>
      </c>
      <c r="D261" s="48">
        <v>2</v>
      </c>
      <c r="E261" s="119" t="str">
        <f>VLOOKUP(Tabell410134[[#This Row],[ICD10]],TabellDiagnoser[[ICD10]:[Diagnostext]],2)</f>
        <v>Andra sjukliga förändringar i knäled</v>
      </c>
      <c r="F261" s="119" t="str">
        <f>VLOOKUP(Tabell410134[[#This Row],[ID]],Tabell1[[ID]:[Webcert_rubrik]],3)</f>
        <v>Arbetsanpassning, via arbetsgivare och ev. företagshälsovård</v>
      </c>
      <c r="G261"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62" spans="1:7" ht="26" x14ac:dyDescent="0.35">
      <c r="A262" s="53" t="s">
        <v>45</v>
      </c>
      <c r="B262" s="50">
        <v>152</v>
      </c>
      <c r="C262" s="50" t="str">
        <f>IF(Tabell410134[[#This Row],[ID]]="","",INDEX(Tabell1[Kategori (REK/OBS
FRL/REH)],MATCH(Tabell410134[[#This Row],[ID]],Tabell1[ID],0)))</f>
        <v>REK</v>
      </c>
      <c r="D262" s="48">
        <v>3</v>
      </c>
      <c r="E262" s="119" t="str">
        <f>VLOOKUP(Tabell410134[[#This Row],[ICD10]],TabellDiagnoser[[ICD10]:[Diagnostext]],2)</f>
        <v>Andra sjukliga förändringar i knäled</v>
      </c>
      <c r="F262" s="119" t="str">
        <f>VLOOKUP(Tabell410134[[#This Row],[ID]],Tabell1[[ID]:[Webcert_rubrik]],3)</f>
        <v>Bedömning, individuellt träningsprogram samt eventuellt smärtlindring, via fysioterapeut</v>
      </c>
      <c r="G262" s="119" t="str">
        <f>VLOOKUP(Tabell410134[[#This Row],[ID]],Tabell1[[ID]:[Webcert_beskrivning]],4)</f>
        <v xml:space="preserve">Det är viktigt att patienten träffar en fysioterapeut för en bedömning och ett individanpassat träningsprogram för att stärka muskulaturen runt knät. Även smärtlindrande behandling kan behövas för att möjliggöra träning och förbättra funktionen. </v>
      </c>
    </row>
    <row r="263" spans="1:7" ht="26" x14ac:dyDescent="0.35">
      <c r="A263" s="53" t="s">
        <v>62</v>
      </c>
      <c r="B263" s="50">
        <v>153</v>
      </c>
      <c r="C263" s="50" t="str">
        <f>IF(Tabell410134[[#This Row],[ID]]="","",INDEX(Tabell1[Kategori (REK/OBS
FRL/REH)],MATCH(Tabell410134[[#This Row],[ID]],Tabell1[ID],0)))</f>
        <v>OBS</v>
      </c>
      <c r="D263" s="48">
        <v>1</v>
      </c>
      <c r="E263" s="152" t="str">
        <f>VLOOKUP(Tabell410134[[#This Row],[ICD10]],TabellDiagnoser[[ICD10]:[Diagnostext]],2)</f>
        <v>Cerebral infarkt</v>
      </c>
      <c r="F263" s="152" t="str">
        <f>VLOOKUP(Tabell410134[[#This Row],[ID]],Tabell1[[ID]:[Webcert_rubrik]],3)</f>
        <v>Uppmärksamma komplikationer, exempelvis depression, kognitiva funktionsnedsättningar och trötthet</v>
      </c>
      <c r="G263" s="152" t="str">
        <f>VLOOKUP(Tabell410134[[#This Row],[ID]],Tabell1[[ID]:[Webcert_beskrivning]],4)</f>
        <v xml:space="preserve">Det är inte ovanligt att patienter som drabbats av stroke under den första tiden i hög grad upplever ångest, nedstämdhet, trötthet och kognitiva nedsättningar. Även olika smärttillstånd och spasticitet är vanligt. </v>
      </c>
    </row>
    <row r="264" spans="1:7" ht="26" x14ac:dyDescent="0.35">
      <c r="A264" s="53" t="s">
        <v>62</v>
      </c>
      <c r="B264" s="50">
        <v>154</v>
      </c>
      <c r="C264" s="50" t="str">
        <f>IF(Tabell410134[[#This Row],[ID]]="","",INDEX(Tabell1[Kategori (REK/OBS
FRL/REH)],MATCH(Tabell410134[[#This Row],[ID]],Tabell1[ID],0)))</f>
        <v>OBS</v>
      </c>
      <c r="D264" s="52">
        <v>2</v>
      </c>
      <c r="E264" s="152" t="str">
        <f>VLOOKUP(Tabell410134[[#This Row],[ICD10]],TabellDiagnoser[[ICD10]:[Diagnostext]],2)</f>
        <v>Cerebral infarkt</v>
      </c>
      <c r="F264" s="152" t="str">
        <f>VLOOKUP(Tabell410134[[#This Row],[ID]],Tabell1[[ID]:[Webcert_rubrik]],3)</f>
        <v>Även efter en lindrig stroke kan det finnas kvar osynliga funktionsnedsättningar</v>
      </c>
      <c r="G264" s="152" t="str">
        <f>VLOOKUP(Tabell410134[[#This Row],[ID]],Tabell1[[ID]:[Webcert_beskrivning]],4)</f>
        <v xml:space="preserve">Efter en lindrig stroke, när förlamningen och talsvårigheter går tillbaka betraktas man av omgivningen som återställd. Det är dock inte ovanligt att patienten har kvarstående nedsättningar såsom plötslig trötthet orsakad av hjärntrötthet, behov av längre tid för återhämtning och ökad känslosamhet. </v>
      </c>
    </row>
    <row r="265" spans="1:7" ht="26" x14ac:dyDescent="0.35">
      <c r="A265" s="53" t="s">
        <v>62</v>
      </c>
      <c r="B265" s="50">
        <v>155</v>
      </c>
      <c r="C265" s="50" t="str">
        <f>IF(Tabell410134[[#This Row],[ID]]="","",INDEX(Tabell1[Kategori (REK/OBS
FRL/REH)],MATCH(Tabell410134[[#This Row],[ID]],Tabell1[ID],0)))</f>
        <v>OBS</v>
      </c>
      <c r="D265" s="52">
        <v>3</v>
      </c>
      <c r="E265" s="152" t="str">
        <f>VLOOKUP(Tabell410134[[#This Row],[ICD10]],TabellDiagnoser[[ICD10]:[Diagnostext]],2)</f>
        <v>Cerebral infarkt</v>
      </c>
      <c r="F265" s="152" t="str">
        <f>VLOOKUP(Tabell410134[[#This Row],[ID]],Tabell1[[ID]:[Webcert_rubrik]],3)</f>
        <v>Diskutera hur patienten kan återfå och upprätthålla struktur och livsbalans genom t.ex. fysisk aktivitet och social samvaro</v>
      </c>
      <c r="G265" s="152" t="str">
        <f>VLOOKUP(Tabell410134[[#This Row],[ID]],Tabell1[[ID]:[Webcert_beskrivning]],4)</f>
        <v>Både sociala, psykologiska, fysiska och medicinska aspekter bör kartläggas för att försöka få en helhetsbild av patientens behov av stöd. Livssituation, ålder, tid efter insjuknandet etc. avgör vilka faktorer som undersöks. Fokus bör ligga på patientens upplevda konsekvenser av sjukdomen, fysiskt och psykosocialt.</v>
      </c>
    </row>
    <row r="266" spans="1:7" ht="26" x14ac:dyDescent="0.35">
      <c r="A266" s="53" t="s">
        <v>62</v>
      </c>
      <c r="B266" s="50">
        <v>156</v>
      </c>
      <c r="C266" s="50" t="str">
        <f>IF(Tabell410134[[#This Row],[ID]]="","",INDEX(Tabell1[Kategori (REK/OBS
FRL/REH)],MATCH(Tabell410134[[#This Row],[ID]],Tabell1[ID],0)))</f>
        <v>OBS</v>
      </c>
      <c r="D266" s="52">
        <v>4</v>
      </c>
      <c r="E266" s="152" t="str">
        <f>VLOOKUP(Tabell410134[[#This Row],[ICD10]],TabellDiagnoser[[ICD10]:[Diagnostext]],2)</f>
        <v>Cerebral infarkt</v>
      </c>
      <c r="F266" s="152" t="str">
        <f>VLOOKUP(Tabell410134[[#This Row],[ID]],Tabell1[[ID]:[Webcert_rubrik]],3)</f>
        <v>Återgång till arbete efter stroke är en viktig faktor för livskvaliteten</v>
      </c>
      <c r="G266" s="152" t="str">
        <f>VLOOKUP(Tabell410134[[#This Row],[ID]],Tabell1[[ID]:[Webcert_beskrivning]],4)</f>
        <v xml:space="preserve">Överväg därför arbetsåtergång tidigt. När patienten har återhämtat sig tillräckligt är det viktigt att uppmuntra till kontakt med arbetsgivare och arbetskamrater. </v>
      </c>
    </row>
    <row r="267" spans="1:7" ht="26" x14ac:dyDescent="0.35">
      <c r="A267" s="53" t="s">
        <v>62</v>
      </c>
      <c r="B267" s="50">
        <v>9</v>
      </c>
      <c r="C267" s="50" t="str">
        <f>IF(Tabell410134[[#This Row],[ID]]="","",INDEX(Tabell1[Kategori (REK/OBS
FRL/REH)],MATCH(Tabell410134[[#This Row],[ID]],Tabell1[ID],0)))</f>
        <v>REK</v>
      </c>
      <c r="D267" s="52">
        <v>1</v>
      </c>
      <c r="E267" s="152" t="str">
        <f>VLOOKUP(Tabell410134[[#This Row],[ICD10]],TabellDiagnoser[[ICD10]:[Diagnostext]],2)</f>
        <v>Cerebral infarkt</v>
      </c>
      <c r="F267" s="152" t="str">
        <f>VLOOKUP(Tabell410134[[#This Row],[ID]],Tabell1[[ID]:[Webcert_rubrik]],3)</f>
        <v xml:space="preserve">Rehabkoordinering och plan för återgång i arbete, via rehabiliteringskoordinator eller vårdsamordnare </v>
      </c>
      <c r="G267" s="152" t="str">
        <f>VLOOKUP(Tabell410134[[#This Row],[ID]],Tabell1[[ID]:[Webcert_beskrivning]],4)</f>
        <v xml:space="preserve">Rehabkoordinator bör kontaktas i ett tidigt skede vid risk för långvarig sjukskrivning. </v>
      </c>
    </row>
    <row r="268" spans="1:7" ht="26" x14ac:dyDescent="0.35">
      <c r="A268" s="53" t="s">
        <v>62</v>
      </c>
      <c r="B268" s="50">
        <v>10</v>
      </c>
      <c r="C268" s="50" t="str">
        <f>IF(Tabell410134[[#This Row],[ID]]="","",INDEX(Tabell1[Kategori (REK/OBS
FRL/REH)],MATCH(Tabell410134[[#This Row],[ID]],Tabell1[ID],0)))</f>
        <v>REK</v>
      </c>
      <c r="D268" s="52">
        <v>2</v>
      </c>
      <c r="E268" s="152" t="str">
        <f>VLOOKUP(Tabell410134[[#This Row],[ICD10]],TabellDiagnoser[[ICD10]:[Diagnostext]],2)</f>
        <v>Cerebral infarkt</v>
      </c>
      <c r="F268" s="152" t="str">
        <f>VLOOKUP(Tabell410134[[#This Row],[ID]],Tabell1[[ID]:[Webcert_rubrik]],3)</f>
        <v>Arbetsanpassning, via arbetsgivare och ev. företagshälsovård</v>
      </c>
      <c r="G268"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69" spans="1:7" ht="26" x14ac:dyDescent="0.35">
      <c r="A269" s="53" t="s">
        <v>62</v>
      </c>
      <c r="B269" s="50">
        <v>159</v>
      </c>
      <c r="C269" s="50" t="str">
        <f>IF(Tabell410134[[#This Row],[ID]]="","",INDEX(Tabell1[Kategori (REK/OBS
FRL/REH)],MATCH(Tabell410134[[#This Row],[ID]],Tabell1[ID],0)))</f>
        <v>REK</v>
      </c>
      <c r="D269" s="52">
        <v>3</v>
      </c>
      <c r="E269" s="152" t="str">
        <f>VLOOKUP(Tabell410134[[#This Row],[ICD10]],TabellDiagnoser[[ICD10]:[Diagnostext]],2)</f>
        <v>Cerebral infarkt</v>
      </c>
      <c r="F269" s="152" t="str">
        <f>VLOOKUP(Tabell410134[[#This Row],[ID]],Tabell1[[ID]:[Webcert_rubrik]],3)</f>
        <v>Uppgiftsspecifik funktionsträning, via primärvård  eller specialistmottagning</v>
      </c>
      <c r="G269" s="152" t="str">
        <f>VLOOKUP(Tabell410134[[#This Row],[ID]],Tabell1[[ID]:[Webcert_beskrivning]],4)</f>
        <v xml:space="preserve">Beroende på vilka funktionsnedsättningar och behov patienten har finns olika behandlingar att tillgå. Oftast arbetar man i team med fysioterapeut, arbetsterapeut, logoped och kurator eller psykolog kring patienten, och behandling sker både individuellt och/eller i grupp. </v>
      </c>
    </row>
    <row r="270" spans="1:7" ht="26" x14ac:dyDescent="0.35">
      <c r="A270" s="53" t="s">
        <v>62</v>
      </c>
      <c r="B270" s="50">
        <v>160</v>
      </c>
      <c r="C270" s="50" t="str">
        <f>IF(Tabell410134[[#This Row],[ID]]="","",INDEX(Tabell1[Kategori (REK/OBS
FRL/REH)],MATCH(Tabell410134[[#This Row],[ID]],Tabell1[ID],0)))</f>
        <v>REK</v>
      </c>
      <c r="D270" s="52">
        <v>4</v>
      </c>
      <c r="E270" s="152" t="str">
        <f>VLOOKUP(Tabell410134[[#This Row],[ICD10]],TabellDiagnoser[[ICD10]:[Diagnostext]],2)</f>
        <v>Cerebral infarkt</v>
      </c>
      <c r="F270" s="152" t="str">
        <f>VLOOKUP(Tabell410134[[#This Row],[ID]],Tabell1[[ID]:[Webcert_rubrik]],3)</f>
        <v>Samtalsstöd, via primärvård eller specialistmottagning</v>
      </c>
      <c r="G270" s="152" t="str">
        <f>VLOOKUP(Tabell410134[[#This Row],[ID]],Tabell1[[ID]:[Webcert_beskrivning]],4)</f>
        <v xml:space="preserve">Samtalsstöd bör finnas genom hela vårdkedjan och vara riktat mot känslomässiga och psykiska reaktioner i samband med insjuknandet. </v>
      </c>
    </row>
    <row r="271" spans="1:7" ht="26" x14ac:dyDescent="0.35">
      <c r="A271" s="53" t="s">
        <v>62</v>
      </c>
      <c r="B271" s="50">
        <v>161</v>
      </c>
      <c r="C271" s="50" t="str">
        <f>IF(Tabell410134[[#This Row],[ID]]="","",INDEX(Tabell1[Kategori (REK/OBS
FRL/REH)],MATCH(Tabell410134[[#This Row],[ID]],Tabell1[ID],0)))</f>
        <v>REK</v>
      </c>
      <c r="D271" s="52">
        <v>5</v>
      </c>
      <c r="E271" s="152" t="str">
        <f>VLOOKUP(Tabell410134[[#This Row],[ICD10]],TabellDiagnoser[[ICD10]:[Diagnostext]],2)</f>
        <v>Cerebral infarkt</v>
      </c>
      <c r="F271" s="152" t="str">
        <f>VLOOKUP(Tabell410134[[#This Row],[ID]],Tabell1[[ID]:[Webcert_rubrik]],3)</f>
        <v>Bedömning och utredning av körförmåga, via läkare med stöd av arbetsterapeut eller neuropsykolog och trafiklärare</v>
      </c>
      <c r="G271" s="152" t="str">
        <f>VLOOKUP(Tabell410134[[#This Row],[ID]],Tabell1[[ID]:[Webcert_beskrivning]],4)</f>
        <v xml:space="preserve">Stroke medför vanligen nedsättning av den motoriska och sensoriska funktionen vilket kan påverka bilkörning. Körförmågan måste därför utredas genom att testa de kognitiva funktioner som behövs för att vara lämplig som förare. </v>
      </c>
    </row>
    <row r="272" spans="1:7" ht="26" x14ac:dyDescent="0.35">
      <c r="A272" s="53" t="s">
        <v>62</v>
      </c>
      <c r="B272" s="50">
        <v>162</v>
      </c>
      <c r="C272" s="50" t="str">
        <f>IF(Tabell410134[[#This Row],[ID]]="","",INDEX(Tabell1[Kategori (REK/OBS
FRL/REH)],MATCH(Tabell410134[[#This Row],[ID]],Tabell1[ID],0)))</f>
        <v>REK</v>
      </c>
      <c r="D272" s="48">
        <v>6</v>
      </c>
      <c r="E272" s="152" t="str">
        <f>VLOOKUP(Tabell410134[[#This Row],[ICD10]],TabellDiagnoser[[ICD10]:[Diagnostext]],2)</f>
        <v>Cerebral infarkt</v>
      </c>
      <c r="F272" s="152" t="str">
        <f>VLOOKUP(Tabell410134[[#This Row],[ID]],Tabell1[[ID]:[Webcert_rubrik]],3)</f>
        <v>Arbetsträning, via Försäkringskassan och arbetsgivare</v>
      </c>
      <c r="G272" s="152" t="str">
        <f>VLOOKUP(Tabell410134[[#This Row],[ID]],Tabell1[[ID]:[Webcert_beskrivning]],4)</f>
        <v xml:space="preserve">Arbetsträning ska bara användas när den bedöms leda till att patienten blir arbetsför och kan återgå i arbete. Normalt pågår en arbetsträning i tre månader, och patienten förväntas efter detta kunna återgå i heltidsarbete. </v>
      </c>
    </row>
    <row r="273" spans="1:7" ht="26" x14ac:dyDescent="0.35">
      <c r="A273" s="53" t="s">
        <v>76</v>
      </c>
      <c r="B273" s="50">
        <v>163</v>
      </c>
      <c r="C273" s="50" t="str">
        <f>IF(Tabell410134[[#This Row],[ID]]="","",INDEX(Tabell1[Kategori (REK/OBS
FRL/REH)],MATCH(Tabell410134[[#This Row],[ID]],Tabell1[ID],0)))</f>
        <v>OBS</v>
      </c>
      <c r="D273" s="52">
        <v>1</v>
      </c>
      <c r="E273" s="152" t="str">
        <f>VLOOKUP(Tabell410134[[#This Row],[ICD10]],TabellDiagnoser[[ICD10]:[Diagnostext]],2)</f>
        <v>Smärta och värk som ej klassificeras annorstädes</v>
      </c>
      <c r="F273" s="152" t="str">
        <f>VLOOKUP(Tabell410134[[#This Row],[ID]],Tabell1[[ID]:[Webcert_rubrik]],3)</f>
        <v>Utesluta samsjuklighet med andra somatiska och psykiska åkommor</v>
      </c>
      <c r="G273" s="152" t="str">
        <f>VLOOKUP(Tabell410134[[#This Row],[ID]],Tabell1[[ID]:[Webcert_beskrivning]],4)</f>
        <v xml:space="preserve">Långvarig smärta kan vara symptom på annan underliggande fysisk sjukdom, till exempel artros eller benskörhet. Det kan också vara tecken på psykisk ohälsa som depression, ångest eller tidigare traumatiska upplevelser som till exempel krig. </v>
      </c>
    </row>
    <row r="274" spans="1:7" ht="26" x14ac:dyDescent="0.35">
      <c r="A274" s="53" t="s">
        <v>76</v>
      </c>
      <c r="B274" s="50">
        <v>164</v>
      </c>
      <c r="C274" s="50" t="str">
        <f>IF(Tabell410134[[#This Row],[ID]]="","",INDEX(Tabell1[Kategori (REK/OBS
FRL/REH)],MATCH(Tabell410134[[#This Row],[ID]],Tabell1[ID],0)))</f>
        <v>OBS</v>
      </c>
      <c r="D274" s="52">
        <v>2</v>
      </c>
      <c r="E274" s="152" t="str">
        <f>VLOOKUP(Tabell410134[[#This Row],[ICD10]],TabellDiagnoser[[ICD10]:[Diagnostext]],2)</f>
        <v>Smärta och värk som ej klassificeras annorstädes</v>
      </c>
      <c r="F274" s="152" t="str">
        <f>VLOOKUP(Tabell410134[[#This Row],[ID]],Tabell1[[ID]:[Webcert_rubrik]],3)</f>
        <v xml:space="preserve">En smärtanalys och förklaring till smärtmekanismer är en viktig del i professionell smärtrehabilitering </v>
      </c>
      <c r="G274" s="152" t="str">
        <f>VLOOKUP(Tabell410134[[#This Row],[ID]],Tabell1[[ID]:[Webcert_beskrivning]],4)</f>
        <v>Patienter som inte får en tydlig diagnos känner sig ofta maktlösa och utvecklar en skepsis gentemot sjukvården. Bekräftelse av, och förståelse för smärtan liksom en förklaring kan bli en vändpunkt för patienten.</v>
      </c>
    </row>
    <row r="275" spans="1:7" ht="26" x14ac:dyDescent="0.35">
      <c r="A275" s="53" t="s">
        <v>76</v>
      </c>
      <c r="B275" s="50">
        <v>89</v>
      </c>
      <c r="C275" s="50" t="str">
        <f>IF(Tabell410134[[#This Row],[ID]]="","",INDEX(Tabell1[Kategori (REK/OBS
FRL/REH)],MATCH(Tabell410134[[#This Row],[ID]],Tabell1[ID],0)))</f>
        <v>OBS</v>
      </c>
      <c r="D275" s="52">
        <v>3</v>
      </c>
      <c r="E275" s="152" t="str">
        <f>VLOOKUP(Tabell410134[[#This Row],[ICD10]],TabellDiagnoser[[ICD10]:[Diagnostext]],2)</f>
        <v>Smärta och värk som ej klassificeras annorstädes</v>
      </c>
      <c r="F275" s="152" t="str">
        <f>VLOOKUP(Tabell410134[[#This Row],[ID]],Tabell1[[ID]:[Webcert_rubrik]],3)</f>
        <v xml:space="preserve">Undvika passiv sjukskrivning och ogenomtänkta förnyade utredningar </v>
      </c>
      <c r="G275" s="152" t="str">
        <f>VLOOKUP(Tabell410134[[#This Row],[ID]],Tabell1[[ID]:[Webcert_beskrivning]],4)</f>
        <v xml:space="preserve">Om deltidsarbete är möjligt är det ofta en fördel för patienten att, efter funktionsutredning och funktionshöjande åtgärder, deltidsjukskrivas med gradvis upptrappning till ordinarie tjänstgöringsgrad. </v>
      </c>
    </row>
    <row r="276" spans="1:7" ht="26" x14ac:dyDescent="0.35">
      <c r="A276" s="53" t="s">
        <v>76</v>
      </c>
      <c r="B276" s="50">
        <v>95</v>
      </c>
      <c r="C276" s="50" t="str">
        <f>IF(Tabell410134[[#This Row],[ID]]="","",INDEX(Tabell1[Kategori (REK/OBS
FRL/REH)],MATCH(Tabell410134[[#This Row],[ID]],Tabell1[ID],0)))</f>
        <v>OBS</v>
      </c>
      <c r="D276" s="52">
        <v>4</v>
      </c>
      <c r="E276" s="152" t="str">
        <f>VLOOKUP(Tabell410134[[#This Row],[ICD10]],TabellDiagnoser[[ICD10]:[Diagnostext]],2)</f>
        <v>Smärta och värk som ej klassificeras annorstädes</v>
      </c>
      <c r="F276" s="152" t="str">
        <f>VLOOKUP(Tabell410134[[#This Row],[ID]],Tabell1[[ID]:[Webcert_rubrik]],3)</f>
        <v>Uppmuntra till fysisk aktivitet trots initialt övergående smärtökning</v>
      </c>
      <c r="G276" s="152" t="str">
        <f>VLOOKUP(Tabell410134[[#This Row],[ID]],Tabell1[[ID]:[Webcert_beskrivning]],4)</f>
        <v xml:space="preserve">Smärta med förändrat och hämmat rörelsemönster ökar risken för långvariga besvär. Regelbunden fysisk aktivitet (promenader, simning, cykling, konditions- och styrketräning) kan initialt medföra övergående smärtökning men ska inte undvikas. </v>
      </c>
    </row>
    <row r="277" spans="1:7" ht="26" x14ac:dyDescent="0.35">
      <c r="A277" s="53" t="s">
        <v>76</v>
      </c>
      <c r="B277" s="50">
        <v>9</v>
      </c>
      <c r="C277" s="50" t="str">
        <f>IF(Tabell410134[[#This Row],[ID]]="","",INDEX(Tabell1[Kategori (REK/OBS
FRL/REH)],MATCH(Tabell410134[[#This Row],[ID]],Tabell1[ID],0)))</f>
        <v>REK</v>
      </c>
      <c r="D277" s="52">
        <v>1</v>
      </c>
      <c r="E277" s="152" t="str">
        <f>VLOOKUP(Tabell410134[[#This Row],[ICD10]],TabellDiagnoser[[ICD10]:[Diagnostext]],2)</f>
        <v>Smärta och värk som ej klassificeras annorstädes</v>
      </c>
      <c r="F277" s="152" t="str">
        <f>VLOOKUP(Tabell410134[[#This Row],[ID]],Tabell1[[ID]:[Webcert_rubrik]],3)</f>
        <v xml:space="preserve">Rehabkoordinering och plan för återgång i arbete, via rehabiliteringskoordinator eller vårdsamordnare </v>
      </c>
      <c r="G277" s="152" t="str">
        <f>VLOOKUP(Tabell410134[[#This Row],[ID]],Tabell1[[ID]:[Webcert_beskrivning]],4)</f>
        <v xml:space="preserve">Rehabkoordinator bör kontaktas i ett tidigt skede vid risk för långvarig sjukskrivning. </v>
      </c>
    </row>
    <row r="278" spans="1:7" ht="26" x14ac:dyDescent="0.35">
      <c r="A278" s="53" t="s">
        <v>76</v>
      </c>
      <c r="B278" s="50">
        <v>147</v>
      </c>
      <c r="C278" s="50" t="str">
        <f>IF(Tabell410134[[#This Row],[ID]]="","",INDEX(Tabell1[Kategori (REK/OBS
FRL/REH)],MATCH(Tabell410134[[#This Row],[ID]],Tabell1[ID],0)))</f>
        <v>REK</v>
      </c>
      <c r="D278" s="52">
        <v>2</v>
      </c>
      <c r="E278" s="152" t="str">
        <f>VLOOKUP(Tabell410134[[#This Row],[ICD10]],TabellDiagnoser[[ICD10]:[Diagnostext]],2)</f>
        <v>Smärta och värk som ej klassificeras annorstädes</v>
      </c>
      <c r="F278" s="152" t="str">
        <f>VLOOKUP(Tabell410134[[#This Row],[ID]],Tabell1[[ID]:[Webcert_rubrik]],3)</f>
        <v>Ergonomisk arbetsplatsbedömning, via arbetsgivare och eventuellt företagshälsovård</v>
      </c>
      <c r="G278" s="152" t="str">
        <f>VLOOKUP(Tabell410134[[#This Row],[ID]],Tabell1[[ID]:[Webcert_beskrivning]],4)</f>
        <v xml:space="preserve">Den ergonomiska arbetsplatsbedömningen innebär att arbetsplatsens utformning, arbetsuppgifter, miljö och krav bedöms i relation till arbetsförmågan. </v>
      </c>
    </row>
    <row r="279" spans="1:7" ht="26" x14ac:dyDescent="0.35">
      <c r="A279" s="53" t="s">
        <v>76</v>
      </c>
      <c r="B279" s="50">
        <v>10</v>
      </c>
      <c r="C279" s="50" t="str">
        <f>IF(Tabell410134[[#This Row],[ID]]="","",INDEX(Tabell1[Kategori (REK/OBS
FRL/REH)],MATCH(Tabell410134[[#This Row],[ID]],Tabell1[ID],0)))</f>
        <v>REK</v>
      </c>
      <c r="D279" s="52">
        <v>3</v>
      </c>
      <c r="E279" s="152" t="str">
        <f>VLOOKUP(Tabell410134[[#This Row],[ICD10]],TabellDiagnoser[[ICD10]:[Diagnostext]],2)</f>
        <v>Smärta och värk som ej klassificeras annorstädes</v>
      </c>
      <c r="F279" s="152" t="str">
        <f>VLOOKUP(Tabell410134[[#This Row],[ID]],Tabell1[[ID]:[Webcert_rubrik]],3)</f>
        <v>Arbetsanpassning, via arbetsgivare och ev. företagshälsovård</v>
      </c>
      <c r="G279"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80" spans="1:7" ht="26" x14ac:dyDescent="0.35">
      <c r="A280" s="53" t="s">
        <v>76</v>
      </c>
      <c r="B280" s="50">
        <v>38</v>
      </c>
      <c r="C280" s="50" t="str">
        <f>IF(Tabell410134[[#This Row],[ID]]="","",INDEX(Tabell1[Kategori (REK/OBS
FRL/REH)],MATCH(Tabell410134[[#This Row],[ID]],Tabell1[ID],0)))</f>
        <v>REK</v>
      </c>
      <c r="D280" s="52">
        <v>4</v>
      </c>
      <c r="E280" s="152" t="str">
        <f>VLOOKUP(Tabell410134[[#This Row],[ICD10]],TabellDiagnoser[[ICD10]:[Diagnostext]],2)</f>
        <v>Smärta och värk som ej klassificeras annorstädes</v>
      </c>
      <c r="F280" s="152" t="str">
        <f>VLOOKUP(Tabell410134[[#This Row],[ID]],Tabell1[[ID]:[Webcert_rubrik]],3)</f>
        <v xml:space="preserve">FaR, Fysisk aktivitet på recept, via FaR-förskrivare,(all legitimerad HoS-personal) </v>
      </c>
      <c r="G280" s="152" t="str">
        <f>VLOOKUP(Tabell410134[[#This Row],[ID]],Tabell1[[ID]:[Webcert_beskrivning]],4)</f>
        <v>FaR kan ordineras till patienter i både öppen-och slutenvård, som bedöms klara av att utföra aktiviteten utanför sjukvårdens regi.</v>
      </c>
    </row>
    <row r="281" spans="1:7" ht="26" x14ac:dyDescent="0.35">
      <c r="A281" s="53" t="s">
        <v>76</v>
      </c>
      <c r="B281" s="50">
        <v>92</v>
      </c>
      <c r="C281" s="50" t="str">
        <f>IF(Tabell410134[[#This Row],[ID]]="","",INDEX(Tabell1[Kategori (REK/OBS
FRL/REH)],MATCH(Tabell410134[[#This Row],[ID]],Tabell1[ID],0)))</f>
        <v>REK</v>
      </c>
      <c r="D281" s="52">
        <v>5</v>
      </c>
      <c r="E281" s="152" t="str">
        <f>VLOOKUP(Tabell410134[[#This Row],[ICD10]],TabellDiagnoser[[ICD10]:[Diagnostext]],2)</f>
        <v>Smärta och värk som ej klassificeras annorstädes</v>
      </c>
      <c r="F281" s="152" t="str">
        <f>VLOOKUP(Tabell410134[[#This Row],[ID]],Tabell1[[ID]:[Webcert_rubrik]],3)</f>
        <v>Beteendemedicinsk behandling, via fysioterapeut</v>
      </c>
      <c r="G281" s="152" t="str">
        <f>VLOOKUP(Tabell410134[[#This Row],[ID]],Tabell1[[ID]:[Webcert_beskrivning]],4)</f>
        <v xml:space="preserve">Beteendemedicinsk behandling innebär att beteendepåverkande strategier kombineras med fysisk aktivitet/ träning. Behandlingen leder till bättre aktivitetsförmåga än annan behandling som inte innehåller beteendepåverkande insatser. </v>
      </c>
    </row>
    <row r="282" spans="1:7" ht="26" x14ac:dyDescent="0.35">
      <c r="A282" s="53" t="s">
        <v>76</v>
      </c>
      <c r="B282" s="50">
        <v>167</v>
      </c>
      <c r="C282" s="50" t="str">
        <f>IF(Tabell410134[[#This Row],[ID]]="","",INDEX(Tabell1[Kategori (REK/OBS
FRL/REH)],MATCH(Tabell410134[[#This Row],[ID]],Tabell1[ID],0)))</f>
        <v>REK</v>
      </c>
      <c r="D282" s="52">
        <v>6</v>
      </c>
      <c r="E282" s="152" t="str">
        <f>VLOOKUP(Tabell410134[[#This Row],[ICD10]],TabellDiagnoser[[ICD10]:[Diagnostext]],2)</f>
        <v>Smärta och värk som ej klassificeras annorstädes</v>
      </c>
      <c r="F282" s="152" t="str">
        <f>VLOOKUP(Tabell410134[[#This Row],[ID]],Tabell1[[ID]:[Webcert_rubrik]],3)</f>
        <v>Akupunktur ,via naprapat, kiropraktor eller fysioterapeut</v>
      </c>
      <c r="G282" s="152" t="str">
        <f>VLOOKUP(Tabell410134[[#This Row],[ID]],Tabell1[[ID]:[Webcert_beskrivning]],4)</f>
        <v>Akupunktur används ofta i smärtlindrande syfte i kombination med andra behandlingar. Genom minskad muskelspänning och smärta ökar möjligheten för patienten att tillgodogöra sig andra behandlingar och att öka sin aktivitetsnivå i vardagen.</v>
      </c>
    </row>
    <row r="283" spans="1:7" ht="26" x14ac:dyDescent="0.35">
      <c r="A283" s="53" t="s">
        <v>76</v>
      </c>
      <c r="B283" s="50">
        <v>45</v>
      </c>
      <c r="C283" s="50" t="str">
        <f>IF(Tabell410134[[#This Row],[ID]]="","",INDEX(Tabell1[Kategori (REK/OBS
FRL/REH)],MATCH(Tabell410134[[#This Row],[ID]],Tabell1[ID],0)))</f>
        <v>REK</v>
      </c>
      <c r="D283" s="52">
        <v>7</v>
      </c>
      <c r="E283" s="152" t="str">
        <f>VLOOKUP(Tabell410134[[#This Row],[ICD10]],TabellDiagnoser[[ICD10]:[Diagnostext]],2)</f>
        <v>Smärta och värk som ej klassificeras annorstädes</v>
      </c>
      <c r="F283" s="152" t="str">
        <f>VLOOKUP(Tabell410134[[#This Row],[ID]],Tabell1[[ID]:[Webcert_rubrik]],3)</f>
        <v>Multimodal rehabilitering, via Smärtmottagning eller rehabiliteringsmedicinsk klinik</v>
      </c>
      <c r="G283" s="152" t="str">
        <f>VLOOKUP(Tabell410134[[#This Row],[ID]],Tabell1[[ID]:[Webcert_beskrivning]],4)</f>
        <v>Vid långvarig smärta där tidigare behandlingar och arbetsanpassningar inte givit önskad förbättring, kan multimodal rehabilitering vara motiverad.</v>
      </c>
    </row>
    <row r="284" spans="1:7" ht="26" x14ac:dyDescent="0.35">
      <c r="A284" s="53" t="s">
        <v>76</v>
      </c>
      <c r="B284" s="50">
        <v>162</v>
      </c>
      <c r="C284" s="50" t="str">
        <f>IF(Tabell410134[[#This Row],[ID]]="","",INDEX(Tabell1[Kategori (REK/OBS
FRL/REH)],MATCH(Tabell410134[[#This Row],[ID]],Tabell1[ID],0)))</f>
        <v>REK</v>
      </c>
      <c r="D284" s="52">
        <v>8</v>
      </c>
      <c r="E284" s="152" t="str">
        <f>VLOOKUP(Tabell410134[[#This Row],[ICD10]],TabellDiagnoser[[ICD10]:[Diagnostext]],2)</f>
        <v>Smärta och värk som ej klassificeras annorstädes</v>
      </c>
      <c r="F284" s="152" t="str">
        <f>VLOOKUP(Tabell410134[[#This Row],[ID]],Tabell1[[ID]:[Webcert_rubrik]],3)</f>
        <v>Arbetsträning, via Försäkringskassan och arbetsgivare</v>
      </c>
      <c r="G284" s="152" t="str">
        <f>VLOOKUP(Tabell410134[[#This Row],[ID]],Tabell1[[ID]:[Webcert_beskrivning]],4)</f>
        <v xml:space="preserve">Arbetsträning ska bara användas när den bedöms leda till att patienten blir arbetsför och kan återgå i arbete. Normalt pågår en arbetsträning i tre månader, och patienten förväntas efter detta kunna återgå i heltidsarbete. </v>
      </c>
    </row>
    <row r="285" spans="1:7" ht="26" x14ac:dyDescent="0.35">
      <c r="A285" s="53" t="s">
        <v>74</v>
      </c>
      <c r="B285" s="50">
        <v>168</v>
      </c>
      <c r="C285" s="50" t="str">
        <f>IF(Tabell410134[[#This Row],[ID]]="","",INDEX(Tabell1[Kategori (REK/OBS
FRL/REH)],MATCH(Tabell410134[[#This Row],[ID]],Tabell1[ID],0)))</f>
        <v>OBS</v>
      </c>
      <c r="D285" s="52">
        <v>1</v>
      </c>
      <c r="E285" s="152" t="str">
        <f>VLOOKUP(Tabell410134[[#This Row],[ICD10]],TabellDiagnoser[[ICD10]:[Diagnostext]],2)</f>
        <v>Sjukdomskänsla och trötthet</v>
      </c>
      <c r="F285" s="152" t="str">
        <f>VLOOKUP(Tabell410134[[#This Row],[ID]],Tabell1[[ID]:[Webcert_rubrik]],3)</f>
        <v>Utesluta andra bakomliggande somatiska och psykiska åkommor</v>
      </c>
      <c r="G285" s="152" t="str">
        <f>VLOOKUP(Tabell410134[[#This Row],[ID]],Tabell1[[ID]:[Webcert_beskrivning]],4)</f>
        <v>Det är ovanligt med trötthet som isolerat symtom – tröttheten är ofta en normal kroppslig reaktion på sömnbrist, stress eller fysisk ansträngning. Det är dock viktigt att utesluta andra bakomliggande orsaker, t.ex. läkemedelsbiverkningar eller andra somatiska eller psykiska åkommor.</v>
      </c>
    </row>
    <row r="286" spans="1:7" ht="26" x14ac:dyDescent="0.35">
      <c r="A286" s="53" t="s">
        <v>74</v>
      </c>
      <c r="B286" s="50">
        <v>169</v>
      </c>
      <c r="C286" s="50" t="str">
        <f>IF(Tabell410134[[#This Row],[ID]]="","",INDEX(Tabell1[Kategori (REK/OBS
FRL/REH)],MATCH(Tabell410134[[#This Row],[ID]],Tabell1[ID],0)))</f>
        <v>OBS</v>
      </c>
      <c r="D286" s="52">
        <v>2</v>
      </c>
      <c r="E286" s="152" t="str">
        <f>VLOOKUP(Tabell410134[[#This Row],[ICD10]],TabellDiagnoser[[ICD10]:[Diagnostext]],2)</f>
        <v>Sjukdomskänsla och trötthet</v>
      </c>
      <c r="F286" s="152" t="str">
        <f>VLOOKUP(Tabell410134[[#This Row],[ID]],Tabell1[[ID]:[Webcert_rubrik]],3)</f>
        <v>Diskutera potentiella arbetsrelaterade och/eller socialt belastande faktorer</v>
      </c>
      <c r="G286" s="152" t="str">
        <f>VLOOKUP(Tabell410134[[#This Row],[ID]],Tabell1[[ID]:[Webcert_beskrivning]],4)</f>
        <v xml:space="preserve">Sjukdomskänsla och trötthet som inte går att vila bort kan ha många orsaker. De som inte beror på annan fysisk eller psykisk ohälsa är ofta kopplade till livet som sådant eller till arbetet med stress, för lite sömn, relationsproblem, sorg, dålig ekonomi och för lite motion. </v>
      </c>
    </row>
    <row r="287" spans="1:7" ht="26" x14ac:dyDescent="0.35">
      <c r="A287" s="53" t="s">
        <v>74</v>
      </c>
      <c r="B287" s="50">
        <v>170</v>
      </c>
      <c r="C287" s="50" t="str">
        <f>IF(Tabell410134[[#This Row],[ID]]="","",INDEX(Tabell1[Kategori (REK/OBS
FRL/REH)],MATCH(Tabell410134[[#This Row],[ID]],Tabell1[ID],0)))</f>
        <v>OBS</v>
      </c>
      <c r="D287" s="52">
        <v>3</v>
      </c>
      <c r="E287" s="152" t="str">
        <f>VLOOKUP(Tabell410134[[#This Row],[ICD10]],TabellDiagnoser[[ICD10]:[Diagnostext]],2)</f>
        <v>Sjukdomskänsla och trötthet</v>
      </c>
      <c r="F287" s="152" t="str">
        <f>VLOOKUP(Tabell410134[[#This Row],[ID]],Tabell1[[ID]:[Webcert_rubrik]],3)</f>
        <v xml:space="preserve">Försöka undvika sjukskrivning och uppmuntra till fortsatt sysselsättning </v>
      </c>
      <c r="G287" s="152" t="str">
        <f>VLOOKUP(Tabell410134[[#This Row],[ID]],Tabell1[[ID]:[Webcert_beskrivning]],4)</f>
        <v xml:space="preserve">Eftersom tillståndet kan ha psykiska orsaker är det extra viktigt att patienten inte isolerar sig. Studier tyder på att fortsatt kontakt med arbetsgivare och kolleger är gynnsamt. Om sjukskrivning inte kan undvikas, välj om möjligt deltidssjukskrivning. </v>
      </c>
    </row>
    <row r="288" spans="1:7" ht="26" x14ac:dyDescent="0.35">
      <c r="A288" s="53" t="s">
        <v>74</v>
      </c>
      <c r="B288" s="50">
        <v>171</v>
      </c>
      <c r="C288" s="50" t="str">
        <f>IF(Tabell410134[[#This Row],[ID]]="","",INDEX(Tabell1[Kategori (REK/OBS
FRL/REH)],MATCH(Tabell410134[[#This Row],[ID]],Tabell1[ID],0)))</f>
        <v>OBS</v>
      </c>
      <c r="D288" s="52">
        <v>4</v>
      </c>
      <c r="E288" s="152" t="str">
        <f>VLOOKUP(Tabell410134[[#This Row],[ICD10]],TabellDiagnoser[[ICD10]:[Diagnostext]],2)</f>
        <v>Sjukdomskänsla och trötthet</v>
      </c>
      <c r="F288" s="152" t="str">
        <f>VLOOKUP(Tabell410134[[#This Row],[ID]],Tabell1[[ID]:[Webcert_rubrik]],3)</f>
        <v>Fysisk aktivitet har väldokumenterad effekt på psykiskt välbefinnande</v>
      </c>
      <c r="G288" s="152" t="str">
        <f>VLOOKUP(Tabell410134[[#This Row],[ID]],Tabell1[[ID]:[Webcert_beskrivning]],4)</f>
        <v xml:space="preserve">Fysisk aktivitet har väldokumenterad effekt på psykiskt välbefinnande, bemästring, minne, koncentration och stressfysiologiska system. </v>
      </c>
    </row>
    <row r="289" spans="1:7" ht="26" x14ac:dyDescent="0.35">
      <c r="A289" s="53" t="s">
        <v>74</v>
      </c>
      <c r="B289" s="50">
        <v>9</v>
      </c>
      <c r="C289" s="50" t="str">
        <f>IF(Tabell410134[[#This Row],[ID]]="","",INDEX(Tabell1[Kategori (REK/OBS
FRL/REH)],MATCH(Tabell410134[[#This Row],[ID]],Tabell1[ID],0)))</f>
        <v>REK</v>
      </c>
      <c r="D289" s="52">
        <v>1</v>
      </c>
      <c r="E289" s="152" t="str">
        <f>VLOOKUP(Tabell410134[[#This Row],[ICD10]],TabellDiagnoser[[ICD10]:[Diagnostext]],2)</f>
        <v>Sjukdomskänsla och trötthet</v>
      </c>
      <c r="F289" s="152" t="str">
        <f>VLOOKUP(Tabell410134[[#This Row],[ID]],Tabell1[[ID]:[Webcert_rubrik]],3)</f>
        <v xml:space="preserve">Rehabkoordinering och plan för återgång i arbete, via rehabiliteringskoordinator eller vårdsamordnare </v>
      </c>
      <c r="G289" s="152" t="str">
        <f>VLOOKUP(Tabell410134[[#This Row],[ID]],Tabell1[[ID]:[Webcert_beskrivning]],4)</f>
        <v xml:space="preserve">Rehabkoordinator bör kontaktas i ett tidigt skede vid risk för långvarig sjukskrivning. </v>
      </c>
    </row>
    <row r="290" spans="1:7" ht="26" x14ac:dyDescent="0.35">
      <c r="A290" s="53" t="s">
        <v>74</v>
      </c>
      <c r="B290" s="50">
        <v>10</v>
      </c>
      <c r="C290" s="50" t="str">
        <f>IF(Tabell410134[[#This Row],[ID]]="","",INDEX(Tabell1[Kategori (REK/OBS
FRL/REH)],MATCH(Tabell410134[[#This Row],[ID]],Tabell1[ID],0)))</f>
        <v>REK</v>
      </c>
      <c r="D290" s="52">
        <v>2</v>
      </c>
      <c r="E290" s="152" t="str">
        <f>VLOOKUP(Tabell410134[[#This Row],[ICD10]],TabellDiagnoser[[ICD10]:[Diagnostext]],2)</f>
        <v>Sjukdomskänsla och trötthet</v>
      </c>
      <c r="F290" s="152" t="str">
        <f>VLOOKUP(Tabell410134[[#This Row],[ID]],Tabell1[[ID]:[Webcert_rubrik]],3)</f>
        <v>Arbetsanpassning, via arbetsgivare och ev. företagshälsovård</v>
      </c>
      <c r="G290"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91" spans="1:7" ht="26" x14ac:dyDescent="0.35">
      <c r="A291" s="53" t="s">
        <v>74</v>
      </c>
      <c r="B291" s="50">
        <v>38</v>
      </c>
      <c r="C291" s="50" t="str">
        <f>IF(Tabell410134[[#This Row],[ID]]="","",INDEX(Tabell1[Kategori (REK/OBS
FRL/REH)],MATCH(Tabell410134[[#This Row],[ID]],Tabell1[ID],0)))</f>
        <v>REK</v>
      </c>
      <c r="D291" s="52">
        <v>3</v>
      </c>
      <c r="E291" s="152" t="str">
        <f>VLOOKUP(Tabell410134[[#This Row],[ICD10]],TabellDiagnoser[[ICD10]:[Diagnostext]],2)</f>
        <v>Sjukdomskänsla och trötthet</v>
      </c>
      <c r="F291" s="152" t="str">
        <f>VLOOKUP(Tabell410134[[#This Row],[ID]],Tabell1[[ID]:[Webcert_rubrik]],3)</f>
        <v xml:space="preserve">FaR, Fysisk aktivitet på recept, via FaR-förskrivare,(all legitimerad HoS-personal) </v>
      </c>
      <c r="G291" s="152" t="str">
        <f>VLOOKUP(Tabell410134[[#This Row],[ID]],Tabell1[[ID]:[Webcert_beskrivning]],4)</f>
        <v>FaR kan ordineras till patienter i både öppen-och slutenvård, som bedöms klara av att utföra aktiviteten utanför sjukvårdens regi.</v>
      </c>
    </row>
    <row r="292" spans="1:7" ht="26" x14ac:dyDescent="0.35">
      <c r="A292" s="53" t="s">
        <v>74</v>
      </c>
      <c r="B292" s="50">
        <v>172</v>
      </c>
      <c r="C292" s="50" t="str">
        <f>IF(Tabell410134[[#This Row],[ID]]="","",INDEX(Tabell1[Kategori (REK/OBS
FRL/REH)],MATCH(Tabell410134[[#This Row],[ID]],Tabell1[ID],0)))</f>
        <v>REK</v>
      </c>
      <c r="D292" s="52">
        <v>4</v>
      </c>
      <c r="E292" s="152" t="str">
        <f>VLOOKUP(Tabell410134[[#This Row],[ICD10]],TabellDiagnoser[[ICD10]:[Diagnostext]],2)</f>
        <v>Sjukdomskänsla och trötthet</v>
      </c>
      <c r="F292" s="152" t="str">
        <f>VLOOKUP(Tabell410134[[#This Row],[ID]],Tabell1[[ID]:[Webcert_rubrik]],3)</f>
        <v>Vid kroniskt trötthetssyndrom: Kognitiv beteendeterapi i kombination med GET (gradvis ökad träning),via specialistmottagning</v>
      </c>
      <c r="G292" s="152" t="str">
        <f>VLOOKUP(Tabell410134[[#This Row],[ID]],Tabell1[[ID]:[Webcert_beskrivning]],4)</f>
        <v>Vid kroniskt trötthetssyndrom tros kognitiv beteendeterapi (KBT) i kombination med gradvis ökad träning, graded exercise therapy (GET) ge en positiv effekt. </v>
      </c>
    </row>
    <row r="293" spans="1:7" ht="26" x14ac:dyDescent="0.35">
      <c r="A293" s="53" t="s">
        <v>33</v>
      </c>
      <c r="B293" s="50">
        <v>173</v>
      </c>
      <c r="C293" s="50" t="str">
        <f>IF(Tabell410134[[#This Row],[ID]]="","",INDEX(Tabell1[Kategori (REK/OBS
FRL/REH)],MATCH(Tabell410134[[#This Row],[ID]],Tabell1[ID],0)))</f>
        <v>OBS</v>
      </c>
      <c r="D293" s="52">
        <v>1</v>
      </c>
      <c r="E293" s="152" t="str">
        <f>VLOOKUP(Tabell410134[[#This Row],[ICD10]],TabellDiagnoser[[ICD10]:[Diagnostext]],2)</f>
        <v>Fraktur på underarm</v>
      </c>
      <c r="F293" s="152" t="str">
        <f>VLOOKUP(Tabell410134[[#This Row],[ID]],Tabell1[[ID]:[Webcert_rubrik]],3)</f>
        <v>Isolerade underarmsfrakturer kan vara parerskador och tecken på våld i nära relation, vilket ska utredas</v>
      </c>
      <c r="G293" s="152" t="str">
        <f>VLOOKUP(Tabell410134[[#This Row],[ID]],Tabell1[[ID]:[Webcert_beskrivning]],4)</f>
        <v xml:space="preserve">Såväl direkt som indirekt våld orsakar underarmsfrakturer, men särskild uppmärksamhet bör ägnas isolerade underarmsfrakturer eftersom dessa kan vara parerskador, dvs. skador som uppstår när man värjer sig mot ett slag eller ramlar och tar emot sig. </v>
      </c>
    </row>
    <row r="294" spans="1:7" ht="26" x14ac:dyDescent="0.35">
      <c r="A294" s="53" t="s">
        <v>33</v>
      </c>
      <c r="B294" s="50">
        <v>174</v>
      </c>
      <c r="C294" s="50" t="str">
        <f>IF(Tabell410134[[#This Row],[ID]]="","",INDEX(Tabell1[Kategori (REK/OBS
FRL/REH)],MATCH(Tabell410134[[#This Row],[ID]],Tabell1[ID],0)))</f>
        <v>OBS</v>
      </c>
      <c r="D294" s="52">
        <v>2</v>
      </c>
      <c r="E294" s="152" t="str">
        <f>VLOOKUP(Tabell410134[[#This Row],[ICD10]],TabellDiagnoser[[ICD10]:[Diagnostext]],2)</f>
        <v>Fraktur på underarm</v>
      </c>
      <c r="F294" s="152" t="str">
        <f>VLOOKUP(Tabell410134[[#This Row],[ID]],Tabell1[[ID]:[Webcert_rubrik]],3)</f>
        <v>Alkoholkonsumtion ökar risken för fraktur och försvårar läkningen</v>
      </c>
      <c r="G294" s="152" t="str">
        <f>VLOOKUP(Tabell410134[[#This Row],[ID]],Tabell1[[ID]:[Webcert_beskrivning]],4)</f>
        <v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v>
      </c>
    </row>
    <row r="295" spans="1:7" ht="26" x14ac:dyDescent="0.35">
      <c r="A295" s="53" t="s">
        <v>33</v>
      </c>
      <c r="B295" s="50">
        <v>175</v>
      </c>
      <c r="C295" s="50" t="str">
        <f>IF(Tabell410134[[#This Row],[ID]]="","",INDEX(Tabell1[Kategori (REK/OBS
FRL/REH)],MATCH(Tabell410134[[#This Row],[ID]],Tabell1[ID],0)))</f>
        <v>OBS</v>
      </c>
      <c r="D295" s="52">
        <v>3</v>
      </c>
      <c r="E295" s="152" t="str">
        <f>VLOOKUP(Tabell410134[[#This Row],[ICD10]],TabellDiagnoser[[ICD10]:[Diagnostext]],2)</f>
        <v>Fraktur på underarm</v>
      </c>
      <c r="F295" s="152" t="str">
        <f>VLOOKUP(Tabell410134[[#This Row],[ID]],Tabell1[[ID]:[Webcert_rubrik]],3)</f>
        <v>Utreda hur rörelseinskränkningen begränsar patientens förmåga att arbeta och vad patienten kan utföra även under pågående gipsbehandling</v>
      </c>
      <c r="G295" s="152" t="str">
        <f>VLOOKUP(Tabell410134[[#This Row],[ID]],Tabell1[[ID]:[Webcert_beskrivning]],4)</f>
        <v>Det är viktigt att utreda på vilka sätt en eventuell rörelseinskränkning begränsar patientens förmåga att utföra sina arbetsuppgifter liksom hur dessa kan förändras.</v>
      </c>
    </row>
    <row r="296" spans="1:7" ht="26" x14ac:dyDescent="0.35">
      <c r="A296" s="53" t="s">
        <v>33</v>
      </c>
      <c r="B296" s="50">
        <v>176</v>
      </c>
      <c r="C296" s="50" t="str">
        <f>IF(Tabell410134[[#This Row],[ID]]="","",INDEX(Tabell1[Kategori (REK/OBS
FRL/REH)],MATCH(Tabell410134[[#This Row],[ID]],Tabell1[ID],0)))</f>
        <v>OBS</v>
      </c>
      <c r="D296" s="52">
        <v>4</v>
      </c>
      <c r="E296" s="152" t="str">
        <f>VLOOKUP(Tabell410134[[#This Row],[ICD10]],TabellDiagnoser[[ICD10]:[Diagnostext]],2)</f>
        <v>Fraktur på underarm</v>
      </c>
      <c r="F296" s="152" t="str">
        <f>VLOOKUP(Tabell410134[[#This Row],[ID]],Tabell1[[ID]:[Webcert_rubrik]],3)</f>
        <v>Heltidssjukskrivning kan försämra tillståndet, särskilt om problemet är kopplat till påfrestningar i privatlivet</v>
      </c>
      <c r="G296" s="152" t="str">
        <f>VLOOKUP(Tabell410134[[#This Row],[ID]],Tabell1[[ID]:[Webcert_beskrivning]],4)</f>
        <v>Det finns ett samband mellan våld och sjukskrivningar, och genom sjukskrivning blir personen ännu mer isolerad och utsatt.</v>
      </c>
    </row>
    <row r="297" spans="1:7" ht="26" x14ac:dyDescent="0.35">
      <c r="A297" s="53" t="s">
        <v>33</v>
      </c>
      <c r="B297" s="50">
        <v>147</v>
      </c>
      <c r="C297" s="50" t="str">
        <f>IF(Tabell410134[[#This Row],[ID]]="","",INDEX(Tabell1[Kategori (REK/OBS
FRL/REH)],MATCH(Tabell410134[[#This Row],[ID]],Tabell1[ID],0)))</f>
        <v>REK</v>
      </c>
      <c r="D297" s="52">
        <v>1</v>
      </c>
      <c r="E297" s="152" t="str">
        <f>VLOOKUP(Tabell410134[[#This Row],[ICD10]],TabellDiagnoser[[ICD10]:[Diagnostext]],2)</f>
        <v>Fraktur på underarm</v>
      </c>
      <c r="F297" s="152" t="str">
        <f>VLOOKUP(Tabell410134[[#This Row],[ID]],Tabell1[[ID]:[Webcert_rubrik]],3)</f>
        <v>Ergonomisk arbetsplatsbedömning, via arbetsgivare och eventuellt företagshälsovård</v>
      </c>
      <c r="G297" s="152" t="str">
        <f>VLOOKUP(Tabell410134[[#This Row],[ID]],Tabell1[[ID]:[Webcert_beskrivning]],4)</f>
        <v xml:space="preserve">Den ergonomiska arbetsplatsbedömningen innebär att arbetsplatsens utformning, arbetsuppgifter, miljö och krav bedöms i relation till arbetsförmågan. </v>
      </c>
    </row>
    <row r="298" spans="1:7" ht="26" x14ac:dyDescent="0.35">
      <c r="A298" s="53" t="s">
        <v>33</v>
      </c>
      <c r="B298" s="50">
        <v>10</v>
      </c>
      <c r="C298" s="50" t="str">
        <f>IF(Tabell410134[[#This Row],[ID]]="","",INDEX(Tabell1[Kategori (REK/OBS
FRL/REH)],MATCH(Tabell410134[[#This Row],[ID]],Tabell1[ID],0)))</f>
        <v>REK</v>
      </c>
      <c r="D298" s="52">
        <v>2</v>
      </c>
      <c r="E298" s="152" t="str">
        <f>VLOOKUP(Tabell410134[[#This Row],[ICD10]],TabellDiagnoser[[ICD10]:[Diagnostext]],2)</f>
        <v>Fraktur på underarm</v>
      </c>
      <c r="F298" s="152" t="str">
        <f>VLOOKUP(Tabell410134[[#This Row],[ID]],Tabell1[[ID]:[Webcert_rubrik]],3)</f>
        <v>Arbetsanpassning, via arbetsgivare och ev. företagshälsovård</v>
      </c>
      <c r="G298"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99" spans="1:7" ht="26" x14ac:dyDescent="0.35">
      <c r="A299" s="53" t="s">
        <v>33</v>
      </c>
      <c r="B299" s="50">
        <v>178</v>
      </c>
      <c r="C299" s="50" t="str">
        <f>IF(Tabell410134[[#This Row],[ID]]="","",INDEX(Tabell1[Kategori (REK/OBS
FRL/REH)],MATCH(Tabell410134[[#This Row],[ID]],Tabell1[ID],0)))</f>
        <v>REK</v>
      </c>
      <c r="D299" s="52">
        <v>3</v>
      </c>
      <c r="E299" s="152" t="str">
        <f>VLOOKUP(Tabell410134[[#This Row],[ICD10]],TabellDiagnoser[[ICD10]:[Diagnostext]],2)</f>
        <v>Fraktur på underarm</v>
      </c>
      <c r="F299" s="152" t="str">
        <f>VLOOKUP(Tabell410134[[#This Row],[ID]],Tabell1[[ID]:[Webcert_rubrik]],3)</f>
        <v xml:space="preserve">Rörlighets -och styrketräning, via arbetsterapeut eller fysioterapeut </v>
      </c>
      <c r="G299" s="152" t="str">
        <f>VLOOKUP(Tabell410134[[#This Row],[ID]],Tabell1[[ID]:[Webcert_beskrivning]],4)</f>
        <v xml:space="preserve">Efter adekvat frakturbehandling bör arbetsterapeut eller fysioterapeut kontaktas för träningsprogram med fokus på rörlighet initialt och därefter stegrad styrketräning. </v>
      </c>
    </row>
    <row r="300" spans="1:7" ht="26" x14ac:dyDescent="0.35">
      <c r="A300" s="53" t="s">
        <v>33</v>
      </c>
      <c r="B300" s="50">
        <v>179</v>
      </c>
      <c r="C300" s="50" t="str">
        <f>IF(Tabell410134[[#This Row],[ID]]="","",INDEX(Tabell1[Kategori (REK/OBS
FRL/REH)],MATCH(Tabell410134[[#This Row],[ID]],Tabell1[ID],0)))</f>
        <v>REK</v>
      </c>
      <c r="D300" s="52">
        <v>4</v>
      </c>
      <c r="E300" s="152" t="str">
        <f>VLOOKUP(Tabell410134[[#This Row],[ICD10]],TabellDiagnoser[[ICD10]:[Diagnostext]],2)</f>
        <v>Fraktur på underarm</v>
      </c>
      <c r="F300" s="152" t="str">
        <f>VLOOKUP(Tabell410134[[#This Row],[ID]],Tabell1[[ID]:[Webcert_rubrik]],3)</f>
        <v>Osteoporosutredning, via primärvård eller osteoporosmottagning</v>
      </c>
      <c r="G300" s="152" t="str">
        <f>VLOOKUP(Tabell410134[[#This Row],[ID]],Tabell1[[ID]:[Webcert_beskrivning]],4)</f>
        <v>Det är viktigt att förebygga osteoporos och göra osteoporosutredningar för patienter med många riskfaktorer och / eller lågenergifrakturer, dvs. frakturer efter små fall eller stötar, som kan ge misstanke om osteoporos.</v>
      </c>
    </row>
    <row r="301" spans="1:7" ht="26" x14ac:dyDescent="0.35">
      <c r="A301" s="53" t="s">
        <v>33</v>
      </c>
      <c r="B301" s="50">
        <v>180</v>
      </c>
      <c r="C301" s="50" t="str">
        <f>IF(Tabell410134[[#This Row],[ID]]="","",INDEX(Tabell1[Kategori (REK/OBS
FRL/REH)],MATCH(Tabell410134[[#This Row],[ID]],Tabell1[ID],0)))</f>
        <v>REK</v>
      </c>
      <c r="D301" s="52">
        <v>5</v>
      </c>
      <c r="E301" s="152" t="str">
        <f>VLOOKUP(Tabell410134[[#This Row],[ICD10]],TabellDiagnoser[[ICD10]:[Diagnostext]],2)</f>
        <v>Fraktur på underarm</v>
      </c>
      <c r="F301" s="152" t="str">
        <f>VLOOKUP(Tabell410134[[#This Row],[ID]],Tabell1[[ID]:[Webcert_rubrik]],3)</f>
        <v>Kostrådgivning, via dietist eller kostrådgivare</v>
      </c>
      <c r="G301" s="152" t="str">
        <f>VLOOKUP(Tabell410134[[#This Row],[ID]],Tabell1[[ID]:[Webcert_beskrivning]],4)</f>
        <v>Bland praktiska frakturpreventiva åtgärder finns kost med rekommenderat intag av kalcium och vitamin D. Vid kraftig övervikt bör viktreducering initieras så tidigt som möjligt, men överdriven bantning bör undvikas.</v>
      </c>
    </row>
    <row r="302" spans="1:7" ht="26" x14ac:dyDescent="0.35">
      <c r="A302" s="53" t="s">
        <v>35</v>
      </c>
      <c r="B302" s="50">
        <v>175</v>
      </c>
      <c r="C302" s="50" t="str">
        <f>IF(Tabell410134[[#This Row],[ID]]="","",INDEX(Tabell1[Kategori (REK/OBS
FRL/REH)],MATCH(Tabell410134[[#This Row],[ID]],Tabell1[ID],0)))</f>
        <v>OBS</v>
      </c>
      <c r="D302" s="52">
        <v>1</v>
      </c>
      <c r="E302" s="152" t="str">
        <f>VLOOKUP(Tabell410134[[#This Row],[ICD10]],TabellDiagnoser[[ICD10]:[Diagnostext]],2)</f>
        <v>Fraktur på handled och hand</v>
      </c>
      <c r="F302" s="152" t="str">
        <f>VLOOKUP(Tabell410134[[#This Row],[ID]],Tabell1[[ID]:[Webcert_rubrik]],3)</f>
        <v>Utreda hur rörelseinskränkningen begränsar patientens förmåga att arbeta och vad patienten kan utföra även under pågående gipsbehandling</v>
      </c>
      <c r="G302" s="152" t="str">
        <f>VLOOKUP(Tabell410134[[#This Row],[ID]],Tabell1[[ID]:[Webcert_beskrivning]],4)</f>
        <v>Det är viktigt att utreda på vilka sätt en eventuell rörelseinskränkning begränsar patientens förmåga att utföra sina arbetsuppgifter liksom hur dessa kan förändras.</v>
      </c>
    </row>
    <row r="303" spans="1:7" ht="26" x14ac:dyDescent="0.35">
      <c r="A303" s="53" t="s">
        <v>35</v>
      </c>
      <c r="B303" s="50">
        <v>181</v>
      </c>
      <c r="C303" s="50" t="str">
        <f>IF(Tabell410134[[#This Row],[ID]]="","",INDEX(Tabell1[Kategori (REK/OBS
FRL/REH)],MATCH(Tabell410134[[#This Row],[ID]],Tabell1[ID],0)))</f>
        <v>OBS</v>
      </c>
      <c r="D303" s="52">
        <v>2</v>
      </c>
      <c r="E303" s="152" t="str">
        <f>VLOOKUP(Tabell410134[[#This Row],[ICD10]],TabellDiagnoser[[ICD10]:[Diagnostext]],2)</f>
        <v>Fraktur på handled och hand</v>
      </c>
      <c r="F303" s="152" t="str">
        <f>VLOOKUP(Tabell410134[[#This Row],[ID]],Tabell1[[ID]:[Webcert_rubrik]],3)</f>
        <v>Instruera om högläge och rörlighetsträning för att förebygga stelhet efter avgipsning samt andra eventuella komplikationer</v>
      </c>
      <c r="G303" s="152" t="str">
        <f>VLOOKUP(Tabell410134[[#This Row],[ID]],Tabell1[[ID]:[Webcert_beskrivning]],4)</f>
        <v xml:space="preserve">Patienten bör tidigt instrueras om högläge (handen ovan hjärthöjd) och rörlighetsträning. Patienten bör också informeras om vikten av att använda handen i lättare dagliga aktiviteter och successivt öka belastningen så långt smärtan tillåter. </v>
      </c>
    </row>
    <row r="304" spans="1:7" ht="26" x14ac:dyDescent="0.35">
      <c r="A304" s="53" t="s">
        <v>35</v>
      </c>
      <c r="B304" s="50">
        <v>174</v>
      </c>
      <c r="C304" s="50" t="str">
        <f>IF(Tabell410134[[#This Row],[ID]]="","",INDEX(Tabell1[Kategori (REK/OBS
FRL/REH)],MATCH(Tabell410134[[#This Row],[ID]],Tabell1[ID],0)))</f>
        <v>OBS</v>
      </c>
      <c r="D304" s="52">
        <v>3</v>
      </c>
      <c r="E304" s="152" t="str">
        <f>VLOOKUP(Tabell410134[[#This Row],[ICD10]],TabellDiagnoser[[ICD10]:[Diagnostext]],2)</f>
        <v>Fraktur på handled och hand</v>
      </c>
      <c r="F304" s="152" t="str">
        <f>VLOOKUP(Tabell410134[[#This Row],[ID]],Tabell1[[ID]:[Webcert_rubrik]],3)</f>
        <v>Alkoholkonsumtion ökar risken för fraktur och försvårar läkningen</v>
      </c>
      <c r="G304" s="152" t="str">
        <f>VLOOKUP(Tabell410134[[#This Row],[ID]],Tabell1[[ID]:[Webcert_beskrivning]],4)</f>
        <v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v>
      </c>
    </row>
    <row r="305" spans="1:7" ht="26" x14ac:dyDescent="0.35">
      <c r="A305" s="53" t="s">
        <v>35</v>
      </c>
      <c r="B305" s="50">
        <v>176</v>
      </c>
      <c r="C305" s="50" t="str">
        <f>IF(Tabell410134[[#This Row],[ID]]="","",INDEX(Tabell1[Kategori (REK/OBS
FRL/REH)],MATCH(Tabell410134[[#This Row],[ID]],Tabell1[ID],0)))</f>
        <v>OBS</v>
      </c>
      <c r="D305" s="52">
        <v>4</v>
      </c>
      <c r="E305" s="152" t="str">
        <f>VLOOKUP(Tabell410134[[#This Row],[ICD10]],TabellDiagnoser[[ICD10]:[Diagnostext]],2)</f>
        <v>Fraktur på handled och hand</v>
      </c>
      <c r="F305" s="152" t="str">
        <f>VLOOKUP(Tabell410134[[#This Row],[ID]],Tabell1[[ID]:[Webcert_rubrik]],3)</f>
        <v>Heltidssjukskrivning kan försämra tillståndet, särskilt om problemet är kopplat till påfrestningar i privatlivet</v>
      </c>
      <c r="G305" s="152" t="str">
        <f>VLOOKUP(Tabell410134[[#This Row],[ID]],Tabell1[[ID]:[Webcert_beskrivning]],4)</f>
        <v>Det finns ett samband mellan våld och sjukskrivningar, och genom sjukskrivning blir personen ännu mer isolerad och utsatt.</v>
      </c>
    </row>
    <row r="306" spans="1:7" ht="26" x14ac:dyDescent="0.35">
      <c r="A306" s="53" t="s">
        <v>35</v>
      </c>
      <c r="B306" s="50">
        <v>30</v>
      </c>
      <c r="C306" s="50" t="str">
        <f>IF(Tabell410134[[#This Row],[ID]]="","",INDEX(Tabell1[Kategori (REK/OBS
FRL/REH)],MATCH(Tabell410134[[#This Row],[ID]],Tabell1[ID],0)))</f>
        <v>REK</v>
      </c>
      <c r="D306" s="52">
        <v>1</v>
      </c>
      <c r="E306" s="152" t="str">
        <f>VLOOKUP(Tabell410134[[#This Row],[ICD10]],TabellDiagnoser[[ICD10]:[Diagnostext]],2)</f>
        <v>Fraktur på handled och hand</v>
      </c>
      <c r="F306" s="152" t="str">
        <f>VLOOKUP(Tabell410134[[#This Row],[ID]],Tabell1[[ID]:[Webcert_rubrik]],3)</f>
        <v>Ergonomisk arbetsplatsbedömning, via arbetsgivare och ev. företagshälsovård</v>
      </c>
      <c r="G306" s="152"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307" spans="1:7" ht="26" x14ac:dyDescent="0.35">
      <c r="A307" s="53" t="s">
        <v>35</v>
      </c>
      <c r="B307" s="50">
        <v>10</v>
      </c>
      <c r="C307" s="50" t="str">
        <f>IF(Tabell410134[[#This Row],[ID]]="","",INDEX(Tabell1[Kategori (REK/OBS
FRL/REH)],MATCH(Tabell410134[[#This Row],[ID]],Tabell1[ID],0)))</f>
        <v>REK</v>
      </c>
      <c r="D307" s="52">
        <v>2</v>
      </c>
      <c r="E307" s="152" t="str">
        <f>VLOOKUP(Tabell410134[[#This Row],[ICD10]],TabellDiagnoser[[ICD10]:[Diagnostext]],2)</f>
        <v>Fraktur på handled och hand</v>
      </c>
      <c r="F307" s="152" t="str">
        <f>VLOOKUP(Tabell410134[[#This Row],[ID]],Tabell1[[ID]:[Webcert_rubrik]],3)</f>
        <v>Arbetsanpassning, via arbetsgivare och ev. företagshälsovård</v>
      </c>
      <c r="G307"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08" spans="1:7" ht="26" x14ac:dyDescent="0.35">
      <c r="A308" s="53" t="s">
        <v>35</v>
      </c>
      <c r="B308" s="50">
        <v>184</v>
      </c>
      <c r="C308" s="50" t="str">
        <f>IF(Tabell410134[[#This Row],[ID]]="","",INDEX(Tabell1[Kategori (REK/OBS
FRL/REH)],MATCH(Tabell410134[[#This Row],[ID]],Tabell1[ID],0)))</f>
        <v>REK</v>
      </c>
      <c r="D308" s="52">
        <v>3</v>
      </c>
      <c r="E308" s="152" t="str">
        <f>VLOOKUP(Tabell410134[[#This Row],[ICD10]],TabellDiagnoser[[ICD10]:[Diagnostext]],2)</f>
        <v>Fraktur på handled och hand</v>
      </c>
      <c r="F308" s="152" t="str">
        <f>VLOOKUP(Tabell410134[[#This Row],[ID]],Tabell1[[ID]:[Webcert_rubrik]],3)</f>
        <v>Rörlighetsträning och ödemprofylax, via arbetsterapeut eller fysiopterapeut</v>
      </c>
      <c r="G308" s="152" t="str">
        <f>VLOOKUP(Tabell410134[[#This Row],[ID]],Tabell1[[ID]:[Webcert_beskrivning]],4)</f>
        <v>Arbetsterapeut eller fysioterapeut bör kontaktas för träningsprogram med fokus på rörlighet initialt och därefter stegrad styrketräning. Detta är särskilt viktigt vid fraktur på os scaphoideum.</v>
      </c>
    </row>
    <row r="309" spans="1:7" ht="26" x14ac:dyDescent="0.35">
      <c r="A309" s="53" t="s">
        <v>35</v>
      </c>
      <c r="B309" s="50">
        <v>185</v>
      </c>
      <c r="C309" s="50" t="str">
        <f>IF(Tabell410134[[#This Row],[ID]]="","",INDEX(Tabell1[Kategori (REK/OBS
FRL/REH)],MATCH(Tabell410134[[#This Row],[ID]],Tabell1[ID],0)))</f>
        <v>REK</v>
      </c>
      <c r="D309" s="52">
        <v>4</v>
      </c>
      <c r="E309" s="152" t="str">
        <f>VLOOKUP(Tabell410134[[#This Row],[ICD10]],TabellDiagnoser[[ICD10]:[Diagnostext]],2)</f>
        <v>Fraktur på handled och hand</v>
      </c>
      <c r="F309" s="152" t="str">
        <f>VLOOKUP(Tabell410134[[#This Row],[ID]],Tabell1[[ID]:[Webcert_rubrik]],3)</f>
        <v>Utprovning av hjälpmedel, via arbetsterapeut eller fysioterapeut</v>
      </c>
      <c r="G309" s="152" t="str">
        <f>VLOOKUP(Tabell410134[[#This Row],[ID]],Tabell1[[ID]:[Webcert_beskrivning]],4)</f>
        <v xml:space="preserve">Vid kvarstående måttligt karpaltunnelsyndrom bör patienten få ett stabilt handledsstöd nattetid med handleden i neutralläge. Handledsstödet förhindrar flexion i handleden och därmed ytterligare förträngning av karpaltunneln. </v>
      </c>
    </row>
    <row r="310" spans="1:7" ht="26" x14ac:dyDescent="0.35">
      <c r="A310" s="53" t="s">
        <v>37</v>
      </c>
      <c r="B310" s="50">
        <v>186</v>
      </c>
      <c r="C310" s="50" t="str">
        <f>IF(Tabell410134[[#This Row],[ID]]="","",INDEX(Tabell1[Kategori (REK/OBS
FRL/REH)],MATCH(Tabell410134[[#This Row],[ID]],Tabell1[ID],0)))</f>
        <v>OBS</v>
      </c>
      <c r="D310" s="52">
        <v>1</v>
      </c>
      <c r="E310" s="152" t="str">
        <f>VLOOKUP(Tabell410134[[#This Row],[ICD10]],TabellDiagnoser[[ICD10]:[Diagnostext]],2)</f>
        <v>Fraktur på underben inklusive fotled</v>
      </c>
      <c r="F310" s="152" t="str">
        <f>VLOOKUP(Tabell410134[[#This Row],[ID]],Tabell1[[ID]:[Webcert_rubrik]],3)</f>
        <v>Informera arbetsgivare och Försäkringskassan om det är möjligt att återgå i arbete med hjälp av arbetsresor</v>
      </c>
      <c r="G310" s="152" t="str">
        <f>VLOOKUP(Tabell410134[[#This Row],[ID]],Tabell1[[ID]:[Webcert_beskrivning]],4)</f>
        <v xml:space="preserve">Arbetsresor är en arbetsanpassning som innebär att en individ som kan arbeta men inte kan ta sig till arbetet på vanligt sätt får ersättning för kostnader för transport till och från arbetsplatsen. </v>
      </c>
    </row>
    <row r="311" spans="1:7" ht="26" x14ac:dyDescent="0.35">
      <c r="A311" s="53" t="s">
        <v>37</v>
      </c>
      <c r="B311" s="50">
        <v>175</v>
      </c>
      <c r="C311" s="50" t="str">
        <f>IF(Tabell410134[[#This Row],[ID]]="","",INDEX(Tabell1[Kategori (REK/OBS
FRL/REH)],MATCH(Tabell410134[[#This Row],[ID]],Tabell1[ID],0)))</f>
        <v>OBS</v>
      </c>
      <c r="D311" s="52">
        <v>2</v>
      </c>
      <c r="E311" s="152" t="str">
        <f>VLOOKUP(Tabell410134[[#This Row],[ICD10]],TabellDiagnoser[[ICD10]:[Diagnostext]],2)</f>
        <v>Fraktur på underben inklusive fotled</v>
      </c>
      <c r="F311" s="152" t="str">
        <f>VLOOKUP(Tabell410134[[#This Row],[ID]],Tabell1[[ID]:[Webcert_rubrik]],3)</f>
        <v>Utreda hur rörelseinskränkningen begränsar patientens förmåga att arbeta och vad patienten kan utföra även under pågående gipsbehandling</v>
      </c>
      <c r="G311" s="152" t="str">
        <f>VLOOKUP(Tabell410134[[#This Row],[ID]],Tabell1[[ID]:[Webcert_beskrivning]],4)</f>
        <v>Det är viktigt att utreda på vilka sätt en eventuell rörelseinskränkning begränsar patientens förmåga att utföra sina arbetsuppgifter liksom hur dessa kan förändras.</v>
      </c>
    </row>
    <row r="312" spans="1:7" ht="26" x14ac:dyDescent="0.35">
      <c r="A312" s="53" t="s">
        <v>37</v>
      </c>
      <c r="B312" s="50">
        <v>174</v>
      </c>
      <c r="C312" s="50" t="str">
        <f>IF(Tabell410134[[#This Row],[ID]]="","",INDEX(Tabell1[Kategori (REK/OBS
FRL/REH)],MATCH(Tabell410134[[#This Row],[ID]],Tabell1[ID],0)))</f>
        <v>OBS</v>
      </c>
      <c r="D312" s="52">
        <v>3</v>
      </c>
      <c r="E312" s="152" t="str">
        <f>VLOOKUP(Tabell410134[[#This Row],[ICD10]],TabellDiagnoser[[ICD10]:[Diagnostext]],2)</f>
        <v>Fraktur på underben inklusive fotled</v>
      </c>
      <c r="F312" s="152" t="str">
        <f>VLOOKUP(Tabell410134[[#This Row],[ID]],Tabell1[[ID]:[Webcert_rubrik]],3)</f>
        <v>Alkoholkonsumtion ökar risken för fraktur och försvårar läkningen</v>
      </c>
      <c r="G312" s="152" t="str">
        <f>VLOOKUP(Tabell410134[[#This Row],[ID]],Tabell1[[ID]:[Webcert_beskrivning]],4)</f>
        <v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v>
      </c>
    </row>
    <row r="313" spans="1:7" ht="26" x14ac:dyDescent="0.35">
      <c r="A313" s="53" t="s">
        <v>37</v>
      </c>
      <c r="B313" s="50">
        <v>187</v>
      </c>
      <c r="C313" s="50" t="str">
        <f>IF(Tabell410134[[#This Row],[ID]]="","",INDEX(Tabell1[Kategori (REK/OBS
FRL/REH)],MATCH(Tabell410134[[#This Row],[ID]],Tabell1[ID],0)))</f>
        <v>REK</v>
      </c>
      <c r="D313" s="52">
        <v>1</v>
      </c>
      <c r="E313" s="152" t="str">
        <f>VLOOKUP(Tabell410134[[#This Row],[ICD10]],TabellDiagnoser[[ICD10]:[Diagnostext]],2)</f>
        <v>Fraktur på underben inklusive fotled</v>
      </c>
      <c r="F313" s="152" t="str">
        <f>VLOOKUP(Tabell410134[[#This Row],[ID]],Tabell1[[ID]:[Webcert_rubrik]],3)</f>
        <v>Arbetsresor, via arbetsgivare (dag 1–14) eller Försäkringskassan (från dag 15)</v>
      </c>
      <c r="G313" s="152" t="str">
        <f>VLOOKUP(Tabell410134[[#This Row],[ID]],Tabell1[[ID]:[Webcert_beskrivning]],4)</f>
        <v>Möjligheten till arbetsresor istället för sjukpenning skall alltid utredas.</v>
      </c>
    </row>
    <row r="314" spans="1:7" ht="26" x14ac:dyDescent="0.35">
      <c r="A314" s="53" t="s">
        <v>37</v>
      </c>
      <c r="B314" s="50">
        <v>10</v>
      </c>
      <c r="C314" s="50" t="str">
        <f>IF(Tabell410134[[#This Row],[ID]]="","",INDEX(Tabell1[Kategori (REK/OBS
FRL/REH)],MATCH(Tabell410134[[#This Row],[ID]],Tabell1[ID],0)))</f>
        <v>REK</v>
      </c>
      <c r="D314" s="52">
        <v>2</v>
      </c>
      <c r="E314" s="152" t="str">
        <f>VLOOKUP(Tabell410134[[#This Row],[ICD10]],TabellDiagnoser[[ICD10]:[Diagnostext]],2)</f>
        <v>Fraktur på underben inklusive fotled</v>
      </c>
      <c r="F314" s="152" t="str">
        <f>VLOOKUP(Tabell410134[[#This Row],[ID]],Tabell1[[ID]:[Webcert_rubrik]],3)</f>
        <v>Arbetsanpassning, via arbetsgivare och ev. företagshälsovård</v>
      </c>
      <c r="G314"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15" spans="1:7" ht="26" x14ac:dyDescent="0.35">
      <c r="A315" s="53" t="s">
        <v>37</v>
      </c>
      <c r="B315" s="50">
        <v>188</v>
      </c>
      <c r="C315" s="50" t="str">
        <f>IF(Tabell410134[[#This Row],[ID]]="","",INDEX(Tabell1[Kategori (REK/OBS
FRL/REH)],MATCH(Tabell410134[[#This Row],[ID]],Tabell1[ID],0)))</f>
        <v>REK</v>
      </c>
      <c r="D315" s="52">
        <v>3</v>
      </c>
      <c r="E315" s="152" t="str">
        <f>VLOOKUP(Tabell410134[[#This Row],[ICD10]],TabellDiagnoser[[ICD10]:[Diagnostext]],2)</f>
        <v>Fraktur på underben inklusive fotled</v>
      </c>
      <c r="F315" s="152" t="str">
        <f>VLOOKUP(Tabell410134[[#This Row],[ID]],Tabell1[[ID]:[Webcert_rubrik]],3)</f>
        <v>Individuellt träningsprogram, via fysioterapeut</v>
      </c>
      <c r="G315" s="152" t="str">
        <f>VLOOKUP(Tabell410134[[#This Row],[ID]],Tabell1[[ID]:[Webcert_beskrivning]],4)</f>
        <v xml:space="preserve">För rehabilitering av frakturer bör fysioterapeut involveras i ett tidigt skede. Patienten får ett individuellt utprovat träningsprogram, initialt med fokus på rörlighet och därefter succesivt ökad styrketräning. </v>
      </c>
    </row>
    <row r="316" spans="1:7" ht="26" x14ac:dyDescent="0.35">
      <c r="A316" s="53" t="s">
        <v>37</v>
      </c>
      <c r="B316" s="50">
        <v>38</v>
      </c>
      <c r="C316" s="50" t="str">
        <f>IF(Tabell410134[[#This Row],[ID]]="","",INDEX(Tabell1[Kategori (REK/OBS
FRL/REH)],MATCH(Tabell410134[[#This Row],[ID]],Tabell1[ID],0)))</f>
        <v>REK</v>
      </c>
      <c r="D316" s="52">
        <v>4</v>
      </c>
      <c r="E316" s="152" t="str">
        <f>VLOOKUP(Tabell410134[[#This Row],[ICD10]],TabellDiagnoser[[ICD10]:[Diagnostext]],2)</f>
        <v>Fraktur på underben inklusive fotled</v>
      </c>
      <c r="F316" s="152" t="str">
        <f>VLOOKUP(Tabell410134[[#This Row],[ID]],Tabell1[[ID]:[Webcert_rubrik]],3)</f>
        <v xml:space="preserve">FaR, Fysisk aktivitet på recept, via FaR-förskrivare,(all legitimerad HoS-personal) </v>
      </c>
      <c r="G316" s="152" t="str">
        <f>VLOOKUP(Tabell410134[[#This Row],[ID]],Tabell1[[ID]:[Webcert_beskrivning]],4)</f>
        <v>FaR kan ordineras till patienter i både öppen-och slutenvård, som bedöms klara av att utföra aktiviteten utanför sjukvårdens regi.</v>
      </c>
    </row>
    <row r="317" spans="1:7" ht="26" x14ac:dyDescent="0.35">
      <c r="A317" s="53" t="s">
        <v>60</v>
      </c>
      <c r="B317" s="50">
        <v>186</v>
      </c>
      <c r="C317" s="50" t="str">
        <f>IF(Tabell410134[[#This Row],[ID]]="","",INDEX(Tabell1[Kategori (REK/OBS
FRL/REH)],MATCH(Tabell410134[[#This Row],[ID]],Tabell1[ID],0)))</f>
        <v>OBS</v>
      </c>
      <c r="D317" s="52">
        <v>1</v>
      </c>
      <c r="E317" s="152" t="str">
        <f>VLOOKUP(Tabell410134[[#This Row],[ICD10]],TabellDiagnoser[[ICD10]:[Diagnostext]],2)</f>
        <v>Luxation och distorsion i knäets leder och ligament</v>
      </c>
      <c r="F317" s="152" t="str">
        <f>VLOOKUP(Tabell410134[[#This Row],[ID]],Tabell1[[ID]:[Webcert_rubrik]],3)</f>
        <v>Informera arbetsgivare och Försäkringskassan om det är möjligt att återgå i arbete med hjälp av arbetsresor</v>
      </c>
      <c r="G317" s="152" t="str">
        <f>VLOOKUP(Tabell410134[[#This Row],[ID]],Tabell1[[ID]:[Webcert_beskrivning]],4)</f>
        <v xml:space="preserve">Arbetsresor är en arbetsanpassning som innebär att en individ som kan arbeta men inte kan ta sig till arbetet på vanligt sätt får ersättning för kostnader för transport till och från arbetsplatsen. </v>
      </c>
    </row>
    <row r="318" spans="1:7" ht="26" x14ac:dyDescent="0.35">
      <c r="A318" s="53" t="s">
        <v>60</v>
      </c>
      <c r="B318" s="50">
        <v>189</v>
      </c>
      <c r="C318" s="50" t="str">
        <f>IF(Tabell410134[[#This Row],[ID]]="","",INDEX(Tabell1[Kategori (REK/OBS
FRL/REH)],MATCH(Tabell410134[[#This Row],[ID]],Tabell1[ID],0)))</f>
        <v>OBS</v>
      </c>
      <c r="D318" s="52">
        <v>2</v>
      </c>
      <c r="E318" s="152" t="str">
        <f>VLOOKUP(Tabell410134[[#This Row],[ICD10]],TabellDiagnoser[[ICD10]:[Diagnostext]],2)</f>
        <v>Luxation och distorsion i knäets leder och ligament</v>
      </c>
      <c r="F318" s="152" t="str">
        <f>VLOOKUP(Tabell410134[[#This Row],[ID]],Tabell1[[ID]:[Webcert_rubrik]],3)</f>
        <v xml:space="preserve">Uppmuntra till fysisk aktivitet för smärtlindring, bättre funktion och ökad knästabilitet </v>
      </c>
      <c r="G318" s="152" t="str">
        <f>VLOOKUP(Tabell410134[[#This Row],[ID]],Tabell1[[ID]:[Webcert_beskrivning]],4)</f>
        <v>Mjukdelsskador i knäleden uppkommer ofta i samband med idrottande, ofta av indirekt våld i form av vridning och/eller översträckning men även av direktvåld.</v>
      </c>
    </row>
    <row r="319" spans="1:7" ht="26" x14ac:dyDescent="0.35">
      <c r="A319" s="53" t="s">
        <v>60</v>
      </c>
      <c r="B319" s="50">
        <v>190</v>
      </c>
      <c r="C319" s="50" t="str">
        <f>IF(Tabell410134[[#This Row],[ID]]="","",INDEX(Tabell1[Kategori (REK/OBS
FRL/REH)],MATCH(Tabell410134[[#This Row],[ID]],Tabell1[ID],0)))</f>
        <v>OBS</v>
      </c>
      <c r="D319" s="52">
        <v>3</v>
      </c>
      <c r="E319" s="152" t="str">
        <f>VLOOKUP(Tabell410134[[#This Row],[ICD10]],TabellDiagnoser[[ICD10]:[Diagnostext]],2)</f>
        <v>Luxation och distorsion i knäets leder och ligament</v>
      </c>
      <c r="F319" s="152" t="str">
        <f>VLOOKUP(Tabell410134[[#This Row],[ID]],Tabell1[[ID]:[Webcert_rubrik]],3)</f>
        <v>Patienter med ortos kan belasta och rörelseträna i ortosen</v>
      </c>
      <c r="G319" s="152" t="str">
        <f>VLOOKUP(Tabell410134[[#This Row],[ID]],Tabell1[[ID]:[Webcert_beskrivning]],4)</f>
        <v xml:space="preserve">Ortoser (stödbandage) stödjer och avlastar en skadad kroppsdel, minskar svullnad samt ger värme, trygghet och påminnelse vilket kan underlätta vid rehabilitering. </v>
      </c>
    </row>
    <row r="320" spans="1:7" ht="26" x14ac:dyDescent="0.35">
      <c r="A320" s="53" t="s">
        <v>60</v>
      </c>
      <c r="B320" s="50">
        <v>175</v>
      </c>
      <c r="C320" s="50" t="str">
        <f>IF(Tabell410134[[#This Row],[ID]]="","",INDEX(Tabell1[Kategori (REK/OBS
FRL/REH)],MATCH(Tabell410134[[#This Row],[ID]],Tabell1[ID],0)))</f>
        <v>OBS</v>
      </c>
      <c r="D320" s="52">
        <v>4</v>
      </c>
      <c r="E320" s="152" t="str">
        <f>VLOOKUP(Tabell410134[[#This Row],[ICD10]],TabellDiagnoser[[ICD10]:[Diagnostext]],2)</f>
        <v>Luxation och distorsion i knäets leder och ligament</v>
      </c>
      <c r="F320" s="152" t="str">
        <f>VLOOKUP(Tabell410134[[#This Row],[ID]],Tabell1[[ID]:[Webcert_rubrik]],3)</f>
        <v>Utreda hur rörelseinskränkningen begränsar patientens förmåga att arbeta och vad patienten kan utföra även under pågående gipsbehandling</v>
      </c>
      <c r="G320" s="152" t="str">
        <f>VLOOKUP(Tabell410134[[#This Row],[ID]],Tabell1[[ID]:[Webcert_beskrivning]],4)</f>
        <v>Det är viktigt att utreda på vilka sätt en eventuell rörelseinskränkning begränsar patientens förmåga att utföra sina arbetsuppgifter liksom hur dessa kan förändras.</v>
      </c>
    </row>
    <row r="321" spans="1:7" ht="26" x14ac:dyDescent="0.35">
      <c r="A321" s="53" t="s">
        <v>60</v>
      </c>
      <c r="B321" s="50">
        <v>187</v>
      </c>
      <c r="C321" s="50" t="str">
        <f>IF(Tabell410134[[#This Row],[ID]]="","",INDEX(Tabell1[Kategori (REK/OBS
FRL/REH)],MATCH(Tabell410134[[#This Row],[ID]],Tabell1[ID],0)))</f>
        <v>REK</v>
      </c>
      <c r="D321" s="52">
        <v>1</v>
      </c>
      <c r="E321" s="152" t="str">
        <f>VLOOKUP(Tabell410134[[#This Row],[ICD10]],TabellDiagnoser[[ICD10]:[Diagnostext]],2)</f>
        <v>Luxation och distorsion i knäets leder och ligament</v>
      </c>
      <c r="F321" s="152" t="str">
        <f>VLOOKUP(Tabell410134[[#This Row],[ID]],Tabell1[[ID]:[Webcert_rubrik]],3)</f>
        <v>Arbetsresor, via arbetsgivare (dag 1–14) eller Försäkringskassan (från dag 15)</v>
      </c>
      <c r="G321" s="152" t="str">
        <f>VLOOKUP(Tabell410134[[#This Row],[ID]],Tabell1[[ID]:[Webcert_beskrivning]],4)</f>
        <v>Möjligheten till arbetsresor istället för sjukpenning skall alltid utredas.</v>
      </c>
    </row>
    <row r="322" spans="1:7" ht="26" x14ac:dyDescent="0.35">
      <c r="A322" s="53" t="s">
        <v>60</v>
      </c>
      <c r="B322" s="50">
        <v>10</v>
      </c>
      <c r="C322" s="50" t="str">
        <f>IF(Tabell410134[[#This Row],[ID]]="","",INDEX(Tabell1[Kategori (REK/OBS
FRL/REH)],MATCH(Tabell410134[[#This Row],[ID]],Tabell1[ID],0)))</f>
        <v>REK</v>
      </c>
      <c r="D322" s="52">
        <v>2</v>
      </c>
      <c r="E322" s="152" t="str">
        <f>VLOOKUP(Tabell410134[[#This Row],[ICD10]],TabellDiagnoser[[ICD10]:[Diagnostext]],2)</f>
        <v>Luxation och distorsion i knäets leder och ligament</v>
      </c>
      <c r="F322" s="152" t="str">
        <f>VLOOKUP(Tabell410134[[#This Row],[ID]],Tabell1[[ID]:[Webcert_rubrik]],3)</f>
        <v>Arbetsanpassning, via arbetsgivare och ev. företagshälsovård</v>
      </c>
      <c r="G322"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23" spans="1:7" ht="26" x14ac:dyDescent="0.35">
      <c r="A323" s="53" t="s">
        <v>60</v>
      </c>
      <c r="B323" s="50">
        <v>191</v>
      </c>
      <c r="C323" s="50" t="str">
        <f>IF(Tabell410134[[#This Row],[ID]]="","",INDEX(Tabell1[Kategori (REK/OBS
FRL/REH)],MATCH(Tabell410134[[#This Row],[ID]],Tabell1[ID],0)))</f>
        <v>REK</v>
      </c>
      <c r="D323" s="52">
        <v>3</v>
      </c>
      <c r="E323" s="152" t="str">
        <f>VLOOKUP(Tabell410134[[#This Row],[ICD10]],TabellDiagnoser[[ICD10]:[Diagnostext]],2)</f>
        <v>Luxation och distorsion i knäets leder och ligament</v>
      </c>
      <c r="F323" s="152" t="str">
        <f>VLOOKUP(Tabell410134[[#This Row],[ID]],Tabell1[[ID]:[Webcert_rubrik]],3)</f>
        <v>Individuellt träningsprogram, via fysioterapeut</v>
      </c>
      <c r="G323" s="152" t="str">
        <f>VLOOKUP(Tabell410134[[#This Row],[ID]],Tabell1[[ID]:[Webcert_beskrivning]],4)</f>
        <v xml:space="preserve">Det är viktigt att få ett träningsprogram med excentriska övningar individuellt utprovat av fysioterapeuten. </v>
      </c>
    </row>
    <row r="324" spans="1:7" ht="26" x14ac:dyDescent="0.35">
      <c r="A324" s="53" t="s">
        <v>60</v>
      </c>
      <c r="B324" s="50">
        <v>38</v>
      </c>
      <c r="C324" s="50" t="str">
        <f>IF(Tabell410134[[#This Row],[ID]]="","",INDEX(Tabell1[Kategori (REK/OBS
FRL/REH)],MATCH(Tabell410134[[#This Row],[ID]],Tabell1[ID],0)))</f>
        <v>REK</v>
      </c>
      <c r="D324" s="52">
        <v>4</v>
      </c>
      <c r="E324" s="152" t="str">
        <f>VLOOKUP(Tabell410134[[#This Row],[ICD10]],TabellDiagnoser[[ICD10]:[Diagnostext]],2)</f>
        <v>Luxation och distorsion i knäets leder och ligament</v>
      </c>
      <c r="F324" s="152" t="str">
        <f>VLOOKUP(Tabell410134[[#This Row],[ID]],Tabell1[[ID]:[Webcert_rubrik]],3)</f>
        <v xml:space="preserve">FaR, Fysisk aktivitet på recept, via FaR-förskrivare,(all legitimerad HoS-personal) </v>
      </c>
      <c r="G324" s="152" t="str">
        <f>VLOOKUP(Tabell410134[[#This Row],[ID]],Tabell1[[ID]:[Webcert_beskrivning]],4)</f>
        <v>FaR kan ordineras till patienter i både öppen-och slutenvård, som bedöms klara av att utföra aktiviteten utanför sjukvårdens regi.</v>
      </c>
    </row>
    <row r="325" spans="1:7" ht="26" x14ac:dyDescent="0.35">
      <c r="A325" s="53" t="s">
        <v>60</v>
      </c>
      <c r="B325" s="50">
        <v>192</v>
      </c>
      <c r="C325" s="50" t="str">
        <f>IF(Tabell410134[[#This Row],[ID]]="","",INDEX(Tabell1[Kategori (REK/OBS
FRL/REH)],MATCH(Tabell410134[[#This Row],[ID]],Tabell1[ID],0)))</f>
        <v>REK</v>
      </c>
      <c r="D325" s="52">
        <v>5</v>
      </c>
      <c r="E325" s="152" t="str">
        <f>VLOOKUP(Tabell410134[[#This Row],[ICD10]],TabellDiagnoser[[ICD10]:[Diagnostext]],2)</f>
        <v>Luxation och distorsion i knäets leder och ligament</v>
      </c>
      <c r="F325" s="152" t="str">
        <f>VLOOKUP(Tabell410134[[#This Row],[ID]],Tabell1[[ID]:[Webcert_rubrik]],3)</f>
        <v>Tillhandahållande av gånghjälpmedel, via vård- /hälsocentral eller primärvårdsrehab.</v>
      </c>
      <c r="G325" s="152" t="str">
        <f>VLOOKUP(Tabell410134[[#This Row],[ID]],Tabell1[[ID]:[Webcert_beskrivning]],4)</f>
        <v>Om patienten har svårt att gå normalt utan gånghjälpmedel finns t ex kryckor att hyra via vård-/hälsocentral eller primärvårdsrehab och utprovas ofta med hjälp av arbetsterapeut eller fysioterapeut.</v>
      </c>
    </row>
    <row r="326" spans="1:7" ht="26" x14ac:dyDescent="0.35">
      <c r="A326" s="53" t="s">
        <v>16</v>
      </c>
      <c r="B326" s="50" t="s">
        <v>244</v>
      </c>
      <c r="C326" s="50" t="str">
        <f>IF(Tabell410134[[#This Row],[ID]]="","",INDEX(Tabell1[Kategori (REK/OBS
FRL/REH)],MATCH(Tabell410134[[#This Row],[ID]],Tabell1[ID],0)))</f>
        <v>FRL</v>
      </c>
      <c r="D326" s="52">
        <v>1</v>
      </c>
      <c r="E326" s="119" t="str">
        <f>VLOOKUP(Tabell410134[[#This Row],[ICD10]],TabellDiagnoser[[ICD10]:[Diagnostext]],2)</f>
        <v>Bipolär sjukdom</v>
      </c>
      <c r="F326" s="152" t="str">
        <f>VLOOKUP(Tabell410134[[#This Row],[ID]],Tabell1[[ID]:[Webcert_rubrik]],3)</f>
        <v>Följa upp och utvärdera pågående åtgärder.</v>
      </c>
      <c r="G326"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27" spans="1:7" ht="26" x14ac:dyDescent="0.35">
      <c r="A327" s="53" t="s">
        <v>16</v>
      </c>
      <c r="B327" s="50" t="s">
        <v>245</v>
      </c>
      <c r="C327" s="50" t="str">
        <f>IF(Tabell410134[[#This Row],[ID]]="","",INDEX(Tabell1[Kategori (REK/OBS
FRL/REH)],MATCH(Tabell410134[[#This Row],[ID]],Tabell1[ID],0)))</f>
        <v>FRL</v>
      </c>
      <c r="D327" s="52">
        <v>2</v>
      </c>
      <c r="E327" s="119" t="str">
        <f>VLOOKUP(Tabell410134[[#This Row],[ICD10]],TabellDiagnoser[[ICD10]:[Diagnostext]],2)</f>
        <v>Bipolär sjukdom</v>
      </c>
      <c r="F327" s="152" t="str">
        <f>VLOOKUP(Tabell410134[[#This Row],[ID]],Tabell1[[ID]:[Webcert_rubrik]],3)</f>
        <v>Alltid överväga om deltidssjukskrivning är ett alternativ till heltidssjukskrivning</v>
      </c>
      <c r="G327"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28" spans="1:7" ht="26" x14ac:dyDescent="0.35">
      <c r="A328" s="53" t="s">
        <v>16</v>
      </c>
      <c r="B328" s="50" t="s">
        <v>246</v>
      </c>
      <c r="C328" s="50" t="str">
        <f>IF(Tabell410134[[#This Row],[ID]]="","",INDEX(Tabell1[Kategori (REK/OBS
FRL/REH)],MATCH(Tabell410134[[#This Row],[ID]],Tabell1[ID],0)))</f>
        <v>FRL</v>
      </c>
      <c r="D328" s="52">
        <v>3</v>
      </c>
      <c r="E328" s="119" t="str">
        <f>VLOOKUP(Tabell410134[[#This Row],[ICD10]],TabellDiagnoser[[ICD10]:[Diagnostext]],2)</f>
        <v>Bipolär sjukdom</v>
      </c>
      <c r="F328" s="152" t="str">
        <f>VLOOKUP(Tabell410134[[#This Row],[ID]],Tabell1[[ID]:[Webcert_rubrik]],3)</f>
        <v>Tidigt kontakta arbetsgivaren om du tror att anpassningar kan bidra till att patienten trots sina besvär kan arbeta</v>
      </c>
      <c r="G328"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29" spans="1:7" ht="26" x14ac:dyDescent="0.35">
      <c r="A329" s="53" t="s">
        <v>16</v>
      </c>
      <c r="B329" s="50" t="s">
        <v>247</v>
      </c>
      <c r="C329" s="50" t="str">
        <f>IF(Tabell410134[[#This Row],[ID]]="","",INDEX(Tabell1[Kategori (REK/OBS
FRL/REH)],MATCH(Tabell410134[[#This Row],[ID]],Tabell1[ID],0)))</f>
        <v>FRL</v>
      </c>
      <c r="D329" s="52">
        <v>4</v>
      </c>
      <c r="E329" s="119" t="str">
        <f>VLOOKUP(Tabell410134[[#This Row],[ICD10]],TabellDiagnoser[[ICD10]:[Diagnostext]],2)</f>
        <v>Bipolär sjukdom</v>
      </c>
      <c r="F329" s="152" t="str">
        <f>VLOOKUP(Tabell410134[[#This Row],[ID]],Tabell1[[ID]:[Webcert_rubrik]],3)</f>
        <v xml:space="preserve">Om möjligt planera successiv nedtrappning i ett och samma läkarintyg </v>
      </c>
      <c r="G329"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30" spans="1:7" ht="26" x14ac:dyDescent="0.35">
      <c r="A330" s="53" t="s">
        <v>16</v>
      </c>
      <c r="B330" s="50" t="s">
        <v>248</v>
      </c>
      <c r="C330" s="50" t="str">
        <f>IF(Tabell410134[[#This Row],[ID]]="","",INDEX(Tabell1[Kategori (REK/OBS
FRL/REH)],MATCH(Tabell410134[[#This Row],[ID]],Tabell1[ID],0)))</f>
        <v>FRL</v>
      </c>
      <c r="D330" s="52">
        <v>5</v>
      </c>
      <c r="E330" s="119" t="str">
        <f>VLOOKUP(Tabell410134[[#This Row],[ICD10]],TabellDiagnoser[[ICD10]:[Diagnostext]],2)</f>
        <v>Bipolär sjukdom</v>
      </c>
      <c r="F330" s="152" t="str">
        <f>VLOOKUP(Tabell410134[[#This Row],[ID]],Tabell1[[ID]:[Webcert_rubrik]],3)</f>
        <v>Förebyggande sjukpenning kan vara ett alternativ till sjukskrivning.</v>
      </c>
      <c r="G330"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31" spans="1:7" ht="26" x14ac:dyDescent="0.35">
      <c r="A331" s="53" t="s">
        <v>13</v>
      </c>
      <c r="B331" s="50" t="s">
        <v>244</v>
      </c>
      <c r="C331" s="50" t="str">
        <f>IF(Tabell410134[[#This Row],[ID]]="","",INDEX(Tabell1[Kategori (REK/OBS
FRL/REH)],MATCH(Tabell410134[[#This Row],[ID]],Tabell1[ID],0)))</f>
        <v>FRL</v>
      </c>
      <c r="D331" s="48">
        <v>1</v>
      </c>
      <c r="E331" s="119" t="str">
        <f>VLOOKUP(Tabell410134[[#This Row],[ICD10]],TabellDiagnoser[[ICD10]:[Diagnostext]],2)</f>
        <v>Depressiv episod</v>
      </c>
      <c r="F331" s="119" t="str">
        <f>VLOOKUP(Tabell410134[[#This Row],[ID]],Tabell1[[ID]:[Webcert_rubrik]],3)</f>
        <v>Följa upp och utvärdera pågående åtgärder.</v>
      </c>
      <c r="G331"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32" spans="1:7" ht="26" x14ac:dyDescent="0.35">
      <c r="A332" s="53" t="s">
        <v>13</v>
      </c>
      <c r="B332" s="50" t="s">
        <v>245</v>
      </c>
      <c r="C332" s="50" t="str">
        <f>IF(Tabell410134[[#This Row],[ID]]="","",INDEX(Tabell1[Kategori (REK/OBS
FRL/REH)],MATCH(Tabell410134[[#This Row],[ID]],Tabell1[ID],0)))</f>
        <v>FRL</v>
      </c>
      <c r="D332" s="52">
        <v>2</v>
      </c>
      <c r="E332" s="119" t="str">
        <f>VLOOKUP(Tabell410134[[#This Row],[ICD10]],TabellDiagnoser[[ICD10]:[Diagnostext]],2)</f>
        <v>Depressiv episod</v>
      </c>
      <c r="F332" s="119" t="str">
        <f>VLOOKUP(Tabell410134[[#This Row],[ID]],Tabell1[[ID]:[Webcert_rubrik]],3)</f>
        <v>Alltid överväga om deltidssjukskrivning är ett alternativ till heltidssjukskrivning</v>
      </c>
      <c r="G332"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33" spans="1:7" ht="26" x14ac:dyDescent="0.35">
      <c r="A333" s="53" t="s">
        <v>13</v>
      </c>
      <c r="B333" s="50" t="s">
        <v>246</v>
      </c>
      <c r="C333" s="50" t="str">
        <f>IF(Tabell410134[[#This Row],[ID]]="","",INDEX(Tabell1[Kategori (REK/OBS
FRL/REH)],MATCH(Tabell410134[[#This Row],[ID]],Tabell1[ID],0)))</f>
        <v>FRL</v>
      </c>
      <c r="D333" s="52">
        <v>3</v>
      </c>
      <c r="E333" s="119" t="str">
        <f>VLOOKUP(Tabell410134[[#This Row],[ICD10]],TabellDiagnoser[[ICD10]:[Diagnostext]],2)</f>
        <v>Depressiv episod</v>
      </c>
      <c r="F333" s="119" t="str">
        <f>VLOOKUP(Tabell410134[[#This Row],[ID]],Tabell1[[ID]:[Webcert_rubrik]],3)</f>
        <v>Tidigt kontakta arbetsgivaren om du tror att anpassningar kan bidra till att patienten trots sina besvär kan arbeta</v>
      </c>
      <c r="G333"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34" spans="1:7" ht="26" x14ac:dyDescent="0.35">
      <c r="A334" s="53" t="s">
        <v>13</v>
      </c>
      <c r="B334" s="50" t="s">
        <v>247</v>
      </c>
      <c r="C334" s="50" t="str">
        <f>IF(Tabell410134[[#This Row],[ID]]="","",INDEX(Tabell1[Kategori (REK/OBS
FRL/REH)],MATCH(Tabell410134[[#This Row],[ID]],Tabell1[ID],0)))</f>
        <v>FRL</v>
      </c>
      <c r="D334" s="52">
        <v>4</v>
      </c>
      <c r="E334" s="119" t="str">
        <f>VLOOKUP(Tabell410134[[#This Row],[ICD10]],TabellDiagnoser[[ICD10]:[Diagnostext]],2)</f>
        <v>Depressiv episod</v>
      </c>
      <c r="F334" s="119" t="str">
        <f>VLOOKUP(Tabell410134[[#This Row],[ID]],Tabell1[[ID]:[Webcert_rubrik]],3)</f>
        <v xml:space="preserve">Om möjligt planera successiv nedtrappning i ett och samma läkarintyg </v>
      </c>
      <c r="G334"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35" spans="1:7" ht="26" x14ac:dyDescent="0.35">
      <c r="A335" s="53" t="s">
        <v>13</v>
      </c>
      <c r="B335" s="50" t="s">
        <v>248</v>
      </c>
      <c r="C335" s="50" t="str">
        <f>IF(Tabell410134[[#This Row],[ID]]="","",INDEX(Tabell1[Kategori (REK/OBS
FRL/REH)],MATCH(Tabell410134[[#This Row],[ID]],Tabell1[ID],0)))</f>
        <v>FRL</v>
      </c>
      <c r="D335" s="52">
        <v>5</v>
      </c>
      <c r="E335" s="119" t="str">
        <f>VLOOKUP(Tabell410134[[#This Row],[ICD10]],TabellDiagnoser[[ICD10]:[Diagnostext]],2)</f>
        <v>Depressiv episod</v>
      </c>
      <c r="F335" s="119" t="str">
        <f>VLOOKUP(Tabell410134[[#This Row],[ID]],Tabell1[[ID]:[Webcert_rubrik]],3)</f>
        <v>Förebyggande sjukpenning kan vara ett alternativ till sjukskrivning.</v>
      </c>
      <c r="G335"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36" spans="1:7" ht="26" x14ac:dyDescent="0.35">
      <c r="A336" s="53" t="s">
        <v>14</v>
      </c>
      <c r="B336" s="50" t="s">
        <v>244</v>
      </c>
      <c r="C336" s="50" t="str">
        <f>IF(Tabell410134[[#This Row],[ID]]="","",INDEX(Tabell1[Kategori (REK/OBS
FRL/REH)],MATCH(Tabell410134[[#This Row],[ID]],Tabell1[ID],0)))</f>
        <v>FRL</v>
      </c>
      <c r="D336" s="48">
        <v>1</v>
      </c>
      <c r="E336" s="119" t="str">
        <f>VLOOKUP(Tabell410134[[#This Row],[ICD10]],TabellDiagnoser[[ICD10]:[Diagnostext]],2)</f>
        <v>Recidiverande depression</v>
      </c>
      <c r="F336" s="119" t="str">
        <f>VLOOKUP(Tabell410134[[#This Row],[ID]],Tabell1[[ID]:[Webcert_rubrik]],3)</f>
        <v>Följa upp och utvärdera pågående åtgärder.</v>
      </c>
      <c r="G336"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37" spans="1:7" ht="26" x14ac:dyDescent="0.35">
      <c r="A337" s="53" t="s">
        <v>14</v>
      </c>
      <c r="B337" s="50" t="s">
        <v>245</v>
      </c>
      <c r="C337" s="50" t="str">
        <f>IF(Tabell410134[[#This Row],[ID]]="","",INDEX(Tabell1[Kategori (REK/OBS
FRL/REH)],MATCH(Tabell410134[[#This Row],[ID]],Tabell1[ID],0)))</f>
        <v>FRL</v>
      </c>
      <c r="D337" s="52">
        <v>2</v>
      </c>
      <c r="E337" s="119" t="str">
        <f>VLOOKUP(Tabell410134[[#This Row],[ICD10]],TabellDiagnoser[[ICD10]:[Diagnostext]],2)</f>
        <v>Recidiverande depression</v>
      </c>
      <c r="F337" s="119" t="str">
        <f>VLOOKUP(Tabell410134[[#This Row],[ID]],Tabell1[[ID]:[Webcert_rubrik]],3)</f>
        <v>Alltid överväga om deltidssjukskrivning är ett alternativ till heltidssjukskrivning</v>
      </c>
      <c r="G337"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38" spans="1:7" ht="26" x14ac:dyDescent="0.35">
      <c r="A338" s="53" t="s">
        <v>14</v>
      </c>
      <c r="B338" s="50" t="s">
        <v>246</v>
      </c>
      <c r="C338" s="50" t="str">
        <f>IF(Tabell410134[[#This Row],[ID]]="","",INDEX(Tabell1[Kategori (REK/OBS
FRL/REH)],MATCH(Tabell410134[[#This Row],[ID]],Tabell1[ID],0)))</f>
        <v>FRL</v>
      </c>
      <c r="D338" s="52">
        <v>3</v>
      </c>
      <c r="E338" s="119" t="str">
        <f>VLOOKUP(Tabell410134[[#This Row],[ICD10]],TabellDiagnoser[[ICD10]:[Diagnostext]],2)</f>
        <v>Recidiverande depression</v>
      </c>
      <c r="F338" s="119" t="str">
        <f>VLOOKUP(Tabell410134[[#This Row],[ID]],Tabell1[[ID]:[Webcert_rubrik]],3)</f>
        <v>Tidigt kontakta arbetsgivaren om du tror att anpassningar kan bidra till att patienten trots sina besvär kan arbeta</v>
      </c>
      <c r="G338"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39" spans="1:7" ht="26" x14ac:dyDescent="0.35">
      <c r="A339" s="53" t="s">
        <v>14</v>
      </c>
      <c r="B339" s="50" t="s">
        <v>247</v>
      </c>
      <c r="C339" s="50" t="str">
        <f>IF(Tabell410134[[#This Row],[ID]]="","",INDEX(Tabell1[Kategori (REK/OBS
FRL/REH)],MATCH(Tabell410134[[#This Row],[ID]],Tabell1[ID],0)))</f>
        <v>FRL</v>
      </c>
      <c r="D339" s="52">
        <v>4</v>
      </c>
      <c r="E339" s="119" t="str">
        <f>VLOOKUP(Tabell410134[[#This Row],[ICD10]],TabellDiagnoser[[ICD10]:[Diagnostext]],2)</f>
        <v>Recidiverande depression</v>
      </c>
      <c r="F339" s="119" t="str">
        <f>VLOOKUP(Tabell410134[[#This Row],[ID]],Tabell1[[ID]:[Webcert_rubrik]],3)</f>
        <v xml:space="preserve">Om möjligt planera successiv nedtrappning i ett och samma läkarintyg </v>
      </c>
      <c r="G339"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40" spans="1:7" ht="26" x14ac:dyDescent="0.35">
      <c r="A340" s="53" t="s">
        <v>14</v>
      </c>
      <c r="B340" s="50" t="s">
        <v>248</v>
      </c>
      <c r="C340" s="50" t="str">
        <f>IF(Tabell410134[[#This Row],[ID]]="","",INDEX(Tabell1[Kategori (REK/OBS
FRL/REH)],MATCH(Tabell410134[[#This Row],[ID]],Tabell1[ID],0)))</f>
        <v>FRL</v>
      </c>
      <c r="D340" s="52">
        <v>5</v>
      </c>
      <c r="E340" s="119" t="str">
        <f>VLOOKUP(Tabell410134[[#This Row],[ICD10]],TabellDiagnoser[[ICD10]:[Diagnostext]],2)</f>
        <v>Recidiverande depression</v>
      </c>
      <c r="F340" s="119" t="str">
        <f>VLOOKUP(Tabell410134[[#This Row],[ID]],Tabell1[[ID]:[Webcert_rubrik]],3)</f>
        <v>Förebyggande sjukpenning kan vara ett alternativ till sjukskrivning.</v>
      </c>
      <c r="G340"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41" spans="1:7" ht="26" x14ac:dyDescent="0.35">
      <c r="A341" s="53" t="s">
        <v>11</v>
      </c>
      <c r="B341" s="50" t="s">
        <v>244</v>
      </c>
      <c r="C341" s="50" t="str">
        <f>IF(Tabell410134[[#This Row],[ID]]="","",INDEX(Tabell1[Kategori (REK/OBS
FRL/REH)],MATCH(Tabell410134[[#This Row],[ID]],Tabell1[ID],0)))</f>
        <v>FRL</v>
      </c>
      <c r="D341" s="48">
        <v>1</v>
      </c>
      <c r="E341" s="119" t="str">
        <f>VLOOKUP(Tabell410134[[#This Row],[ICD10]],TabellDiagnoser[[ICD10]:[Diagnostext]],2)</f>
        <v>Andra ångestsyndrom</v>
      </c>
      <c r="F341" s="119" t="str">
        <f>VLOOKUP(Tabell410134[[#This Row],[ID]],Tabell1[[ID]:[Webcert_rubrik]],3)</f>
        <v>Följa upp och utvärdera pågående åtgärder.</v>
      </c>
      <c r="G341"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42" spans="1:7" ht="26" x14ac:dyDescent="0.35">
      <c r="A342" s="53" t="s">
        <v>11</v>
      </c>
      <c r="B342" s="50" t="s">
        <v>245</v>
      </c>
      <c r="C342" s="50" t="str">
        <f>IF(Tabell410134[[#This Row],[ID]]="","",INDEX(Tabell1[Kategori (REK/OBS
FRL/REH)],MATCH(Tabell410134[[#This Row],[ID]],Tabell1[ID],0)))</f>
        <v>FRL</v>
      </c>
      <c r="D342" s="52">
        <v>2</v>
      </c>
      <c r="E342" s="119" t="str">
        <f>VLOOKUP(Tabell410134[[#This Row],[ICD10]],TabellDiagnoser[[ICD10]:[Diagnostext]],2)</f>
        <v>Andra ångestsyndrom</v>
      </c>
      <c r="F342" s="119" t="str">
        <f>VLOOKUP(Tabell410134[[#This Row],[ID]],Tabell1[[ID]:[Webcert_rubrik]],3)</f>
        <v>Alltid överväga om deltidssjukskrivning är ett alternativ till heltidssjukskrivning</v>
      </c>
      <c r="G342"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43" spans="1:7" ht="26" x14ac:dyDescent="0.35">
      <c r="A343" s="53" t="s">
        <v>11</v>
      </c>
      <c r="B343" s="50" t="s">
        <v>246</v>
      </c>
      <c r="C343" s="50" t="str">
        <f>IF(Tabell410134[[#This Row],[ID]]="","",INDEX(Tabell1[Kategori (REK/OBS
FRL/REH)],MATCH(Tabell410134[[#This Row],[ID]],Tabell1[ID],0)))</f>
        <v>FRL</v>
      </c>
      <c r="D343" s="52">
        <v>3</v>
      </c>
      <c r="E343" s="119" t="str">
        <f>VLOOKUP(Tabell410134[[#This Row],[ICD10]],TabellDiagnoser[[ICD10]:[Diagnostext]],2)</f>
        <v>Andra ångestsyndrom</v>
      </c>
      <c r="F343" s="119" t="str">
        <f>VLOOKUP(Tabell410134[[#This Row],[ID]],Tabell1[[ID]:[Webcert_rubrik]],3)</f>
        <v>Tidigt kontakta arbetsgivaren om du tror att anpassningar kan bidra till att patienten trots sina besvär kan arbeta</v>
      </c>
      <c r="G343"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44" spans="1:7" ht="26" x14ac:dyDescent="0.35">
      <c r="A344" s="53" t="s">
        <v>11</v>
      </c>
      <c r="B344" s="50" t="s">
        <v>247</v>
      </c>
      <c r="C344" s="50" t="str">
        <f>IF(Tabell410134[[#This Row],[ID]]="","",INDEX(Tabell1[Kategori (REK/OBS
FRL/REH)],MATCH(Tabell410134[[#This Row],[ID]],Tabell1[ID],0)))</f>
        <v>FRL</v>
      </c>
      <c r="D344" s="52">
        <v>4</v>
      </c>
      <c r="E344" s="119" t="str">
        <f>VLOOKUP(Tabell410134[[#This Row],[ICD10]],TabellDiagnoser[[ICD10]:[Diagnostext]],2)</f>
        <v>Andra ångestsyndrom</v>
      </c>
      <c r="F344" s="119" t="str">
        <f>VLOOKUP(Tabell410134[[#This Row],[ID]],Tabell1[[ID]:[Webcert_rubrik]],3)</f>
        <v xml:space="preserve">Om möjligt planera successiv nedtrappning i ett och samma läkarintyg </v>
      </c>
      <c r="G344"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45" spans="1:7" ht="26" x14ac:dyDescent="0.35">
      <c r="A345" s="53" t="s">
        <v>11</v>
      </c>
      <c r="B345" s="50" t="s">
        <v>248</v>
      </c>
      <c r="C345" s="50" t="str">
        <f>IF(Tabell410134[[#This Row],[ID]]="","",INDEX(Tabell1[Kategori (REK/OBS
FRL/REH)],MATCH(Tabell410134[[#This Row],[ID]],Tabell1[ID],0)))</f>
        <v>FRL</v>
      </c>
      <c r="D345" s="52">
        <v>5</v>
      </c>
      <c r="E345" s="119" t="str">
        <f>VLOOKUP(Tabell410134[[#This Row],[ICD10]],TabellDiagnoser[[ICD10]:[Diagnostext]],2)</f>
        <v>Andra ångestsyndrom</v>
      </c>
      <c r="F345" s="119" t="str">
        <f>VLOOKUP(Tabell410134[[#This Row],[ID]],Tabell1[[ID]:[Webcert_rubrik]],3)</f>
        <v>Förebyggande sjukpenning kan vara ett alternativ till sjukskrivning.</v>
      </c>
      <c r="G345"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46" spans="1:7" ht="26" x14ac:dyDescent="0.35">
      <c r="A346" s="53" t="s">
        <v>5</v>
      </c>
      <c r="B346" s="50" t="s">
        <v>244</v>
      </c>
      <c r="C346" s="50" t="str">
        <f>IF(Tabell410134[[#This Row],[ID]]="","",INDEX(Tabell1[Kategori (REK/OBS
FRL/REH)],MATCH(Tabell410134[[#This Row],[ID]],Tabell1[ID],0)))</f>
        <v>FRL</v>
      </c>
      <c r="D346" s="48">
        <v>1</v>
      </c>
      <c r="E346" s="119" t="str">
        <f>VLOOKUP(Tabell410134[[#This Row],[ICD10]],TabellDiagnoser[[ICD10]:[Diagnostext]],2)</f>
        <v>Anpassningsstörningar och reaktion på svår stress</v>
      </c>
      <c r="F346" s="152" t="str">
        <f>VLOOKUP(Tabell410134[[#This Row],[ID]],Tabell1[[ID]:[Webcert_rubrik]],3)</f>
        <v>Följa upp och utvärdera pågående åtgärder.</v>
      </c>
      <c r="G346"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47" spans="1:7" ht="26" x14ac:dyDescent="0.35">
      <c r="A347" s="53" t="s">
        <v>5</v>
      </c>
      <c r="B347" s="50" t="s">
        <v>245</v>
      </c>
      <c r="C347" s="50" t="str">
        <f>IF(Tabell410134[[#This Row],[ID]]="","",INDEX(Tabell1[Kategori (REK/OBS
FRL/REH)],MATCH(Tabell410134[[#This Row],[ID]],Tabell1[ID],0)))</f>
        <v>FRL</v>
      </c>
      <c r="D347" s="52">
        <v>2</v>
      </c>
      <c r="E347" s="119" t="str">
        <f>VLOOKUP(Tabell410134[[#This Row],[ICD10]],TabellDiagnoser[[ICD10]:[Diagnostext]],2)</f>
        <v>Anpassningsstörningar och reaktion på svår stress</v>
      </c>
      <c r="F347" s="152" t="str">
        <f>VLOOKUP(Tabell410134[[#This Row],[ID]],Tabell1[[ID]:[Webcert_rubrik]],3)</f>
        <v>Alltid överväga om deltidssjukskrivning är ett alternativ till heltidssjukskrivning</v>
      </c>
      <c r="G347"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48" spans="1:7" ht="26" x14ac:dyDescent="0.35">
      <c r="A348" s="53" t="s">
        <v>5</v>
      </c>
      <c r="B348" s="50" t="s">
        <v>246</v>
      </c>
      <c r="C348" s="50" t="str">
        <f>IF(Tabell410134[[#This Row],[ID]]="","",INDEX(Tabell1[Kategori (REK/OBS
FRL/REH)],MATCH(Tabell410134[[#This Row],[ID]],Tabell1[ID],0)))</f>
        <v>FRL</v>
      </c>
      <c r="D348" s="52">
        <v>3</v>
      </c>
      <c r="E348" s="119" t="str">
        <f>VLOOKUP(Tabell410134[[#This Row],[ICD10]],TabellDiagnoser[[ICD10]:[Diagnostext]],2)</f>
        <v>Anpassningsstörningar och reaktion på svår stress</v>
      </c>
      <c r="F348" s="152" t="str">
        <f>VLOOKUP(Tabell410134[[#This Row],[ID]],Tabell1[[ID]:[Webcert_rubrik]],3)</f>
        <v>Tidigt kontakta arbetsgivaren om du tror att anpassningar kan bidra till att patienten trots sina besvär kan arbeta</v>
      </c>
      <c r="G348"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49" spans="1:7" ht="26" x14ac:dyDescent="0.35">
      <c r="A349" s="53" t="s">
        <v>5</v>
      </c>
      <c r="B349" s="50" t="s">
        <v>247</v>
      </c>
      <c r="C349" s="50" t="str">
        <f>IF(Tabell410134[[#This Row],[ID]]="","",INDEX(Tabell1[Kategori (REK/OBS
FRL/REH)],MATCH(Tabell410134[[#This Row],[ID]],Tabell1[ID],0)))</f>
        <v>FRL</v>
      </c>
      <c r="D349" s="52">
        <v>4</v>
      </c>
      <c r="E349" s="119" t="str">
        <f>VLOOKUP(Tabell410134[[#This Row],[ICD10]],TabellDiagnoser[[ICD10]:[Diagnostext]],2)</f>
        <v>Anpassningsstörningar och reaktion på svår stress</v>
      </c>
      <c r="F349" s="152" t="str">
        <f>VLOOKUP(Tabell410134[[#This Row],[ID]],Tabell1[[ID]:[Webcert_rubrik]],3)</f>
        <v xml:space="preserve">Om möjligt planera successiv nedtrappning i ett och samma läkarintyg </v>
      </c>
      <c r="G349"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50" spans="1:7" ht="26" x14ac:dyDescent="0.35">
      <c r="A350" s="53" t="s">
        <v>5</v>
      </c>
      <c r="B350" s="50" t="s">
        <v>248</v>
      </c>
      <c r="C350" s="50" t="str">
        <f>IF(Tabell410134[[#This Row],[ID]]="","",INDEX(Tabell1[Kategori (REK/OBS
FRL/REH)],MATCH(Tabell410134[[#This Row],[ID]],Tabell1[ID],0)))</f>
        <v>FRL</v>
      </c>
      <c r="D350" s="52">
        <v>5</v>
      </c>
      <c r="E350" s="119" t="str">
        <f>VLOOKUP(Tabell410134[[#This Row],[ICD10]],TabellDiagnoser[[ICD10]:[Diagnostext]],2)</f>
        <v>Anpassningsstörningar och reaktion på svår stress</v>
      </c>
      <c r="F350" s="152" t="str">
        <f>VLOOKUP(Tabell410134[[#This Row],[ID]],Tabell1[[ID]:[Webcert_rubrik]],3)</f>
        <v>Förebyggande sjukpenning kan vara ett alternativ till sjukskrivning.</v>
      </c>
      <c r="G350"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51" spans="1:7" ht="26" x14ac:dyDescent="0.35">
      <c r="A351" s="53" t="s">
        <v>112</v>
      </c>
      <c r="B351" s="50" t="s">
        <v>244</v>
      </c>
      <c r="C351" s="50" t="str">
        <f>IF(Tabell410134[[#This Row],[ID]]="","",INDEX(Tabell1[Kategori (REK/OBS
FRL/REH)],MATCH(Tabell410134[[#This Row],[ID]],Tabell1[ID],0)))</f>
        <v>FRL</v>
      </c>
      <c r="D351" s="48">
        <v>1</v>
      </c>
      <c r="E351" s="119" t="str">
        <f>VLOOKUP(Tabell410134[[#This Row],[ICD10]],TabellDiagnoser[[ICD10]:[Diagnostext]],2)</f>
        <v>Akut stressreaktion</v>
      </c>
      <c r="F351" s="119" t="str">
        <f>VLOOKUP(Tabell410134[[#This Row],[ID]],Tabell1[[ID]:[Webcert_rubrik]],3)</f>
        <v>Följa upp och utvärdera pågående åtgärder.</v>
      </c>
      <c r="G351"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52" spans="1:7" ht="26" x14ac:dyDescent="0.35">
      <c r="A352" s="53" t="s">
        <v>112</v>
      </c>
      <c r="B352" s="50" t="s">
        <v>245</v>
      </c>
      <c r="C352" s="50" t="str">
        <f>IF(Tabell410134[[#This Row],[ID]]="","",INDEX(Tabell1[Kategori (REK/OBS
FRL/REH)],MATCH(Tabell410134[[#This Row],[ID]],Tabell1[ID],0)))</f>
        <v>FRL</v>
      </c>
      <c r="D352" s="52">
        <v>2</v>
      </c>
      <c r="E352" s="119" t="str">
        <f>VLOOKUP(Tabell410134[[#This Row],[ICD10]],TabellDiagnoser[[ICD10]:[Diagnostext]],2)</f>
        <v>Akut stressreaktion</v>
      </c>
      <c r="F352" s="119" t="str">
        <f>VLOOKUP(Tabell410134[[#This Row],[ID]],Tabell1[[ID]:[Webcert_rubrik]],3)</f>
        <v>Alltid överväga om deltidssjukskrivning är ett alternativ till heltidssjukskrivning</v>
      </c>
      <c r="G352"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53" spans="1:7" ht="26" x14ac:dyDescent="0.35">
      <c r="A353" s="53" t="s">
        <v>112</v>
      </c>
      <c r="B353" s="50" t="s">
        <v>246</v>
      </c>
      <c r="C353" s="50" t="str">
        <f>IF(Tabell410134[[#This Row],[ID]]="","",INDEX(Tabell1[Kategori (REK/OBS
FRL/REH)],MATCH(Tabell410134[[#This Row],[ID]],Tabell1[ID],0)))</f>
        <v>FRL</v>
      </c>
      <c r="D353" s="52">
        <v>3</v>
      </c>
      <c r="E353" s="119" t="str">
        <f>VLOOKUP(Tabell410134[[#This Row],[ICD10]],TabellDiagnoser[[ICD10]:[Diagnostext]],2)</f>
        <v>Akut stressreaktion</v>
      </c>
      <c r="F353" s="119" t="str">
        <f>VLOOKUP(Tabell410134[[#This Row],[ID]],Tabell1[[ID]:[Webcert_rubrik]],3)</f>
        <v>Tidigt kontakta arbetsgivaren om du tror att anpassningar kan bidra till att patienten trots sina besvär kan arbeta</v>
      </c>
      <c r="G353"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54" spans="1:7" ht="26" x14ac:dyDescent="0.35">
      <c r="A354" s="53" t="s">
        <v>112</v>
      </c>
      <c r="B354" s="50" t="s">
        <v>247</v>
      </c>
      <c r="C354" s="50" t="str">
        <f>IF(Tabell410134[[#This Row],[ID]]="","",INDEX(Tabell1[Kategori (REK/OBS
FRL/REH)],MATCH(Tabell410134[[#This Row],[ID]],Tabell1[ID],0)))</f>
        <v>FRL</v>
      </c>
      <c r="D354" s="52">
        <v>4</v>
      </c>
      <c r="E354" s="119" t="str">
        <f>VLOOKUP(Tabell410134[[#This Row],[ICD10]],TabellDiagnoser[[ICD10]:[Diagnostext]],2)</f>
        <v>Akut stressreaktion</v>
      </c>
      <c r="F354" s="119" t="str">
        <f>VLOOKUP(Tabell410134[[#This Row],[ID]],Tabell1[[ID]:[Webcert_rubrik]],3)</f>
        <v xml:space="preserve">Om möjligt planera successiv nedtrappning i ett och samma läkarintyg </v>
      </c>
      <c r="G354"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55" spans="1:7" ht="26" x14ac:dyDescent="0.35">
      <c r="A355" s="53" t="s">
        <v>112</v>
      </c>
      <c r="B355" s="50" t="s">
        <v>248</v>
      </c>
      <c r="C355" s="50" t="str">
        <f>IF(Tabell410134[[#This Row],[ID]]="","",INDEX(Tabell1[Kategori (REK/OBS
FRL/REH)],MATCH(Tabell410134[[#This Row],[ID]],Tabell1[ID],0)))</f>
        <v>FRL</v>
      </c>
      <c r="D355" s="52">
        <v>5</v>
      </c>
      <c r="E355" s="119" t="str">
        <f>VLOOKUP(Tabell410134[[#This Row],[ICD10]],TabellDiagnoser[[ICD10]:[Diagnostext]],2)</f>
        <v>Akut stressreaktion</v>
      </c>
      <c r="F355" s="119" t="str">
        <f>VLOOKUP(Tabell410134[[#This Row],[ID]],Tabell1[[ID]:[Webcert_rubrik]],3)</f>
        <v>Förebyggande sjukpenning kan vara ett alternativ till sjukskrivning.</v>
      </c>
      <c r="G355"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56" spans="1:7" ht="26" x14ac:dyDescent="0.35">
      <c r="A356" s="53" t="s">
        <v>114</v>
      </c>
      <c r="B356" s="50" t="s">
        <v>244</v>
      </c>
      <c r="C356" s="50" t="str">
        <f>IF(Tabell410134[[#This Row],[ID]]="","",INDEX(Tabell1[Kategori (REK/OBS
FRL/REH)],MATCH(Tabell410134[[#This Row],[ID]],Tabell1[ID],0)))</f>
        <v>FRL</v>
      </c>
      <c r="D356" s="48">
        <v>1</v>
      </c>
      <c r="E356" s="119" t="str">
        <f>VLOOKUP(Tabell410134[[#This Row],[ICD10]],TabellDiagnoser[[ICD10]:[Diagnostext]],2)</f>
        <v>Posttraumatiskt stressyndrom</v>
      </c>
      <c r="F356" s="119" t="str">
        <f>VLOOKUP(Tabell410134[[#This Row],[ID]],Tabell1[[ID]:[Webcert_rubrik]],3)</f>
        <v>Följa upp och utvärdera pågående åtgärder.</v>
      </c>
      <c r="G356"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57" spans="1:7" ht="26" x14ac:dyDescent="0.35">
      <c r="A357" s="53" t="s">
        <v>114</v>
      </c>
      <c r="B357" s="50" t="s">
        <v>245</v>
      </c>
      <c r="C357" s="50" t="str">
        <f>IF(Tabell410134[[#This Row],[ID]]="","",INDEX(Tabell1[Kategori (REK/OBS
FRL/REH)],MATCH(Tabell410134[[#This Row],[ID]],Tabell1[ID],0)))</f>
        <v>FRL</v>
      </c>
      <c r="D357" s="52">
        <v>2</v>
      </c>
      <c r="E357" s="119" t="str">
        <f>VLOOKUP(Tabell410134[[#This Row],[ICD10]],TabellDiagnoser[[ICD10]:[Diagnostext]],2)</f>
        <v>Posttraumatiskt stressyndrom</v>
      </c>
      <c r="F357" s="119" t="str">
        <f>VLOOKUP(Tabell410134[[#This Row],[ID]],Tabell1[[ID]:[Webcert_rubrik]],3)</f>
        <v>Alltid överväga om deltidssjukskrivning är ett alternativ till heltidssjukskrivning</v>
      </c>
      <c r="G357"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58" spans="1:7" ht="26" x14ac:dyDescent="0.35">
      <c r="A358" s="53" t="s">
        <v>114</v>
      </c>
      <c r="B358" s="50" t="s">
        <v>246</v>
      </c>
      <c r="C358" s="50" t="str">
        <f>IF(Tabell410134[[#This Row],[ID]]="","",INDEX(Tabell1[Kategori (REK/OBS
FRL/REH)],MATCH(Tabell410134[[#This Row],[ID]],Tabell1[ID],0)))</f>
        <v>FRL</v>
      </c>
      <c r="D358" s="52">
        <v>3</v>
      </c>
      <c r="E358" s="119" t="str">
        <f>VLOOKUP(Tabell410134[[#This Row],[ICD10]],TabellDiagnoser[[ICD10]:[Diagnostext]],2)</f>
        <v>Posttraumatiskt stressyndrom</v>
      </c>
      <c r="F358" s="119" t="str">
        <f>VLOOKUP(Tabell410134[[#This Row],[ID]],Tabell1[[ID]:[Webcert_rubrik]],3)</f>
        <v>Tidigt kontakta arbetsgivaren om du tror att anpassningar kan bidra till att patienten trots sina besvär kan arbeta</v>
      </c>
      <c r="G358"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59" spans="1:7" ht="26" x14ac:dyDescent="0.35">
      <c r="A359" s="53" t="s">
        <v>114</v>
      </c>
      <c r="B359" s="50" t="s">
        <v>247</v>
      </c>
      <c r="C359" s="50" t="str">
        <f>IF(Tabell410134[[#This Row],[ID]]="","",INDEX(Tabell1[Kategori (REK/OBS
FRL/REH)],MATCH(Tabell410134[[#This Row],[ID]],Tabell1[ID],0)))</f>
        <v>FRL</v>
      </c>
      <c r="D359" s="52">
        <v>4</v>
      </c>
      <c r="E359" s="119" t="str">
        <f>VLOOKUP(Tabell410134[[#This Row],[ICD10]],TabellDiagnoser[[ICD10]:[Diagnostext]],2)</f>
        <v>Posttraumatiskt stressyndrom</v>
      </c>
      <c r="F359" s="119" t="str">
        <f>VLOOKUP(Tabell410134[[#This Row],[ID]],Tabell1[[ID]:[Webcert_rubrik]],3)</f>
        <v xml:space="preserve">Om möjligt planera successiv nedtrappning i ett och samma läkarintyg </v>
      </c>
      <c r="G359"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60" spans="1:7" ht="26" x14ac:dyDescent="0.35">
      <c r="A360" s="53" t="s">
        <v>114</v>
      </c>
      <c r="B360" s="50" t="s">
        <v>248</v>
      </c>
      <c r="C360" s="50" t="str">
        <f>IF(Tabell410134[[#This Row],[ID]]="","",INDEX(Tabell1[Kategori (REK/OBS
FRL/REH)],MATCH(Tabell410134[[#This Row],[ID]],Tabell1[ID],0)))</f>
        <v>FRL</v>
      </c>
      <c r="D360" s="52">
        <v>5</v>
      </c>
      <c r="E360" s="119" t="str">
        <f>VLOOKUP(Tabell410134[[#This Row],[ICD10]],TabellDiagnoser[[ICD10]:[Diagnostext]],2)</f>
        <v>Posttraumatiskt stressyndrom</v>
      </c>
      <c r="F360" s="119" t="str">
        <f>VLOOKUP(Tabell410134[[#This Row],[ID]],Tabell1[[ID]:[Webcert_rubrik]],3)</f>
        <v>Förebyggande sjukpenning kan vara ett alternativ till sjukskrivning.</v>
      </c>
      <c r="G360"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61" spans="1:7" ht="26" x14ac:dyDescent="0.35">
      <c r="A361" s="53" t="s">
        <v>115</v>
      </c>
      <c r="B361" s="50" t="s">
        <v>244</v>
      </c>
      <c r="C361" s="50" t="str">
        <f>IF(Tabell410134[[#This Row],[ID]]="","",INDEX(Tabell1[Kategori (REK/OBS
FRL/REH)],MATCH(Tabell410134[[#This Row],[ID]],Tabell1[ID],0)))</f>
        <v>FRL</v>
      </c>
      <c r="D361" s="48">
        <v>1</v>
      </c>
      <c r="E361" s="119" t="str">
        <f>VLOOKUP(Tabell410134[[#This Row],[ICD10]],TabellDiagnoser[[ICD10]:[Diagnostext]],2)</f>
        <v>Anpassningsstörning (livskris, sorgreaktion)</v>
      </c>
      <c r="F361" s="152" t="str">
        <f>VLOOKUP(Tabell410134[[#This Row],[ID]],Tabell1[[ID]:[Webcert_rubrik]],3)</f>
        <v>Följa upp och utvärdera pågående åtgärder.</v>
      </c>
      <c r="G361"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62" spans="1:7" ht="26" x14ac:dyDescent="0.35">
      <c r="A362" s="53" t="s">
        <v>115</v>
      </c>
      <c r="B362" s="50" t="s">
        <v>245</v>
      </c>
      <c r="C362" s="50" t="str">
        <f>IF(Tabell410134[[#This Row],[ID]]="","",INDEX(Tabell1[Kategori (REK/OBS
FRL/REH)],MATCH(Tabell410134[[#This Row],[ID]],Tabell1[ID],0)))</f>
        <v>FRL</v>
      </c>
      <c r="D362" s="52">
        <v>2</v>
      </c>
      <c r="E362" s="119" t="str">
        <f>VLOOKUP(Tabell410134[[#This Row],[ICD10]],TabellDiagnoser[[ICD10]:[Diagnostext]],2)</f>
        <v>Anpassningsstörning (livskris, sorgreaktion)</v>
      </c>
      <c r="F362" s="152" t="str">
        <f>VLOOKUP(Tabell410134[[#This Row],[ID]],Tabell1[[ID]:[Webcert_rubrik]],3)</f>
        <v>Alltid överväga om deltidssjukskrivning är ett alternativ till heltidssjukskrivning</v>
      </c>
      <c r="G362"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63" spans="1:7" ht="26" x14ac:dyDescent="0.35">
      <c r="A363" s="53" t="s">
        <v>115</v>
      </c>
      <c r="B363" s="50" t="s">
        <v>246</v>
      </c>
      <c r="C363" s="50" t="str">
        <f>IF(Tabell410134[[#This Row],[ID]]="","",INDEX(Tabell1[Kategori (REK/OBS
FRL/REH)],MATCH(Tabell410134[[#This Row],[ID]],Tabell1[ID],0)))</f>
        <v>FRL</v>
      </c>
      <c r="D363" s="52">
        <v>3</v>
      </c>
      <c r="E363" s="119" t="str">
        <f>VLOOKUP(Tabell410134[[#This Row],[ICD10]],TabellDiagnoser[[ICD10]:[Diagnostext]],2)</f>
        <v>Anpassningsstörning (livskris, sorgreaktion)</v>
      </c>
      <c r="F363" s="152" t="str">
        <f>VLOOKUP(Tabell410134[[#This Row],[ID]],Tabell1[[ID]:[Webcert_rubrik]],3)</f>
        <v>Tidigt kontakta arbetsgivaren om du tror att anpassningar kan bidra till att patienten trots sina besvär kan arbeta</v>
      </c>
      <c r="G363"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64" spans="1:7" ht="26" x14ac:dyDescent="0.35">
      <c r="A364" s="53" t="s">
        <v>115</v>
      </c>
      <c r="B364" s="50" t="s">
        <v>247</v>
      </c>
      <c r="C364" s="50" t="str">
        <f>IF(Tabell410134[[#This Row],[ID]]="","",INDEX(Tabell1[Kategori (REK/OBS
FRL/REH)],MATCH(Tabell410134[[#This Row],[ID]],Tabell1[ID],0)))</f>
        <v>FRL</v>
      </c>
      <c r="D364" s="52">
        <v>4</v>
      </c>
      <c r="E364" s="119" t="str">
        <f>VLOOKUP(Tabell410134[[#This Row],[ICD10]],TabellDiagnoser[[ICD10]:[Diagnostext]],2)</f>
        <v>Anpassningsstörning (livskris, sorgreaktion)</v>
      </c>
      <c r="F364" s="152" t="str">
        <f>VLOOKUP(Tabell410134[[#This Row],[ID]],Tabell1[[ID]:[Webcert_rubrik]],3)</f>
        <v xml:space="preserve">Om möjligt planera successiv nedtrappning i ett och samma läkarintyg </v>
      </c>
      <c r="G364"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65" spans="1:7" ht="26" x14ac:dyDescent="0.35">
      <c r="A365" s="53" t="s">
        <v>115</v>
      </c>
      <c r="B365" s="50" t="s">
        <v>248</v>
      </c>
      <c r="C365" s="50" t="str">
        <f>IF(Tabell410134[[#This Row],[ID]]="","",INDEX(Tabell1[Kategori (REK/OBS
FRL/REH)],MATCH(Tabell410134[[#This Row],[ID]],Tabell1[ID],0)))</f>
        <v>FRL</v>
      </c>
      <c r="D365" s="52">
        <v>5</v>
      </c>
      <c r="E365" s="119" t="str">
        <f>VLOOKUP(Tabell410134[[#This Row],[ICD10]],TabellDiagnoser[[ICD10]:[Diagnostext]],2)</f>
        <v>Anpassningsstörning (livskris, sorgreaktion)</v>
      </c>
      <c r="F365" s="152" t="str">
        <f>VLOOKUP(Tabell410134[[#This Row],[ID]],Tabell1[[ID]:[Webcert_rubrik]],3)</f>
        <v>Förebyggande sjukpenning kan vara ett alternativ till sjukskrivning.</v>
      </c>
      <c r="G365"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66" spans="1:7" ht="26" x14ac:dyDescent="0.35">
      <c r="A366" s="53" t="s">
        <v>7</v>
      </c>
      <c r="B366" s="50" t="s">
        <v>244</v>
      </c>
      <c r="C366" s="50" t="str">
        <f>IF(Tabell410134[[#This Row],[ID]]="","",INDEX(Tabell1[Kategori (REK/OBS
FRL/REH)],MATCH(Tabell410134[[#This Row],[ID]],Tabell1[ID],0)))</f>
        <v>FRL</v>
      </c>
      <c r="D366" s="48">
        <v>1</v>
      </c>
      <c r="E366" s="119" t="str">
        <f>VLOOKUP(Tabell410134[[#This Row],[ICD10]],TabellDiagnoser[[ICD10]:[Diagnostext]],2)</f>
        <v>Andra specificerade reaktioner på svår stress</v>
      </c>
      <c r="F366" s="119" t="str">
        <f>VLOOKUP(Tabell410134[[#This Row],[ID]],Tabell1[[ID]:[Webcert_rubrik]],3)</f>
        <v>Följa upp och utvärdera pågående åtgärder.</v>
      </c>
      <c r="G366"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67" spans="1:7" ht="26" x14ac:dyDescent="0.35">
      <c r="A367" s="53" t="s">
        <v>7</v>
      </c>
      <c r="B367" s="50" t="s">
        <v>245</v>
      </c>
      <c r="C367" s="50" t="str">
        <f>IF(Tabell410134[[#This Row],[ID]]="","",INDEX(Tabell1[Kategori (REK/OBS
FRL/REH)],MATCH(Tabell410134[[#This Row],[ID]],Tabell1[ID],0)))</f>
        <v>FRL</v>
      </c>
      <c r="D367" s="52">
        <v>2</v>
      </c>
      <c r="E367" s="119" t="str">
        <f>VLOOKUP(Tabell410134[[#This Row],[ICD10]],TabellDiagnoser[[ICD10]:[Diagnostext]],2)</f>
        <v>Andra specificerade reaktioner på svår stress</v>
      </c>
      <c r="F367" s="119" t="str">
        <f>VLOOKUP(Tabell410134[[#This Row],[ID]],Tabell1[[ID]:[Webcert_rubrik]],3)</f>
        <v>Alltid överväga om deltidssjukskrivning är ett alternativ till heltidssjukskrivning</v>
      </c>
      <c r="G367"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68" spans="1:7" ht="26" x14ac:dyDescent="0.35">
      <c r="A368" s="53" t="s">
        <v>7</v>
      </c>
      <c r="B368" s="50" t="s">
        <v>246</v>
      </c>
      <c r="C368" s="50" t="str">
        <f>IF(Tabell410134[[#This Row],[ID]]="","",INDEX(Tabell1[Kategori (REK/OBS
FRL/REH)],MATCH(Tabell410134[[#This Row],[ID]],Tabell1[ID],0)))</f>
        <v>FRL</v>
      </c>
      <c r="D368" s="52">
        <v>3</v>
      </c>
      <c r="E368" s="119" t="str">
        <f>VLOOKUP(Tabell410134[[#This Row],[ICD10]],TabellDiagnoser[[ICD10]:[Diagnostext]],2)</f>
        <v>Andra specificerade reaktioner på svår stress</v>
      </c>
      <c r="F368" s="119" t="str">
        <f>VLOOKUP(Tabell410134[[#This Row],[ID]],Tabell1[[ID]:[Webcert_rubrik]],3)</f>
        <v>Tidigt kontakta arbetsgivaren om du tror att anpassningar kan bidra till att patienten trots sina besvär kan arbeta</v>
      </c>
      <c r="G368"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69" spans="1:7" ht="26" x14ac:dyDescent="0.35">
      <c r="A369" s="53" t="s">
        <v>7</v>
      </c>
      <c r="B369" s="50" t="s">
        <v>247</v>
      </c>
      <c r="C369" s="50" t="str">
        <f>IF(Tabell410134[[#This Row],[ID]]="","",INDEX(Tabell1[Kategori (REK/OBS
FRL/REH)],MATCH(Tabell410134[[#This Row],[ID]],Tabell1[ID],0)))</f>
        <v>FRL</v>
      </c>
      <c r="D369" s="52">
        <v>4</v>
      </c>
      <c r="E369" s="119" t="str">
        <f>VLOOKUP(Tabell410134[[#This Row],[ICD10]],TabellDiagnoser[[ICD10]:[Diagnostext]],2)</f>
        <v>Andra specificerade reaktioner på svår stress</v>
      </c>
      <c r="F369" s="119" t="str">
        <f>VLOOKUP(Tabell410134[[#This Row],[ID]],Tabell1[[ID]:[Webcert_rubrik]],3)</f>
        <v xml:space="preserve">Om möjligt planera successiv nedtrappning i ett och samma läkarintyg </v>
      </c>
      <c r="G369"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70" spans="1:7" ht="26" x14ac:dyDescent="0.35">
      <c r="A370" s="53" t="s">
        <v>7</v>
      </c>
      <c r="B370" s="50" t="s">
        <v>248</v>
      </c>
      <c r="C370" s="50" t="str">
        <f>IF(Tabell410134[[#This Row],[ID]]="","",INDEX(Tabell1[Kategori (REK/OBS
FRL/REH)],MATCH(Tabell410134[[#This Row],[ID]],Tabell1[ID],0)))</f>
        <v>FRL</v>
      </c>
      <c r="D370" s="52">
        <v>5</v>
      </c>
      <c r="E370" s="119" t="str">
        <f>VLOOKUP(Tabell410134[[#This Row],[ICD10]],TabellDiagnoser[[ICD10]:[Diagnostext]],2)</f>
        <v>Andra specificerade reaktioner på svår stress</v>
      </c>
      <c r="F370" s="119" t="str">
        <f>VLOOKUP(Tabell410134[[#This Row],[ID]],Tabell1[[ID]:[Webcert_rubrik]],3)</f>
        <v>Förebyggande sjukpenning kan vara ett alternativ till sjukskrivning.</v>
      </c>
      <c r="G370"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71" spans="1:7" ht="26" x14ac:dyDescent="0.35">
      <c r="A371" s="53" t="s">
        <v>3</v>
      </c>
      <c r="B371" s="50" t="s">
        <v>244</v>
      </c>
      <c r="C371" s="50" t="str">
        <f>IF(Tabell410134[[#This Row],[ID]]="","",INDEX(Tabell1[Kategori (REK/OBS
FRL/REH)],MATCH(Tabell410134[[#This Row],[ID]],Tabell1[ID],0)))</f>
        <v>FRL</v>
      </c>
      <c r="D371" s="48">
        <v>1</v>
      </c>
      <c r="E371" s="119" t="str">
        <f>VLOOKUP(Tabell410134[[#This Row],[ICD10]],TabellDiagnoser[[ICD10]:[Diagnostext]],2)</f>
        <v>Utmattningssyndrom</v>
      </c>
      <c r="F371" s="119" t="str">
        <f>VLOOKUP(Tabell410134[[#This Row],[ID]],Tabell1[[ID]:[Webcert_rubrik]],3)</f>
        <v>Följa upp och utvärdera pågående åtgärder.</v>
      </c>
      <c r="G371"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72" spans="1:7" ht="26" x14ac:dyDescent="0.35">
      <c r="A372" s="53" t="s">
        <v>3</v>
      </c>
      <c r="B372" s="50" t="s">
        <v>245</v>
      </c>
      <c r="C372" s="50" t="str">
        <f>IF(Tabell410134[[#This Row],[ID]]="","",INDEX(Tabell1[Kategori (REK/OBS
FRL/REH)],MATCH(Tabell410134[[#This Row],[ID]],Tabell1[ID],0)))</f>
        <v>FRL</v>
      </c>
      <c r="D372" s="52">
        <v>2</v>
      </c>
      <c r="E372" s="119" t="str">
        <f>VLOOKUP(Tabell410134[[#This Row],[ICD10]],TabellDiagnoser[[ICD10]:[Diagnostext]],2)</f>
        <v>Utmattningssyndrom</v>
      </c>
      <c r="F372" s="119" t="str">
        <f>VLOOKUP(Tabell410134[[#This Row],[ID]],Tabell1[[ID]:[Webcert_rubrik]],3)</f>
        <v>Alltid överväga om deltidssjukskrivning är ett alternativ till heltidssjukskrivning</v>
      </c>
      <c r="G372"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73" spans="1:7" ht="26" x14ac:dyDescent="0.35">
      <c r="A373" s="53" t="s">
        <v>3</v>
      </c>
      <c r="B373" s="50" t="s">
        <v>246</v>
      </c>
      <c r="C373" s="50" t="str">
        <f>IF(Tabell410134[[#This Row],[ID]]="","",INDEX(Tabell1[Kategori (REK/OBS
FRL/REH)],MATCH(Tabell410134[[#This Row],[ID]],Tabell1[ID],0)))</f>
        <v>FRL</v>
      </c>
      <c r="D373" s="52">
        <v>3</v>
      </c>
      <c r="E373" s="119" t="str">
        <f>VLOOKUP(Tabell410134[[#This Row],[ICD10]],TabellDiagnoser[[ICD10]:[Diagnostext]],2)</f>
        <v>Utmattningssyndrom</v>
      </c>
      <c r="F373" s="119" t="str">
        <f>VLOOKUP(Tabell410134[[#This Row],[ID]],Tabell1[[ID]:[Webcert_rubrik]],3)</f>
        <v>Tidigt kontakta arbetsgivaren om du tror att anpassningar kan bidra till att patienten trots sina besvär kan arbeta</v>
      </c>
      <c r="G373"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74" spans="1:7" ht="26" x14ac:dyDescent="0.35">
      <c r="A374" s="53" t="s">
        <v>3</v>
      </c>
      <c r="B374" s="50" t="s">
        <v>247</v>
      </c>
      <c r="C374" s="50" t="str">
        <f>IF(Tabell410134[[#This Row],[ID]]="","",INDEX(Tabell1[Kategori (REK/OBS
FRL/REH)],MATCH(Tabell410134[[#This Row],[ID]],Tabell1[ID],0)))</f>
        <v>FRL</v>
      </c>
      <c r="D374" s="52">
        <v>4</v>
      </c>
      <c r="E374" s="119" t="str">
        <f>VLOOKUP(Tabell410134[[#This Row],[ICD10]],TabellDiagnoser[[ICD10]:[Diagnostext]],2)</f>
        <v>Utmattningssyndrom</v>
      </c>
      <c r="F374" s="119" t="str">
        <f>VLOOKUP(Tabell410134[[#This Row],[ID]],Tabell1[[ID]:[Webcert_rubrik]],3)</f>
        <v xml:space="preserve">Om möjligt planera successiv nedtrappning i ett och samma läkarintyg </v>
      </c>
      <c r="G374"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75" spans="1:7" ht="26" x14ac:dyDescent="0.35">
      <c r="A375" s="53" t="s">
        <v>3</v>
      </c>
      <c r="B375" s="50" t="s">
        <v>248</v>
      </c>
      <c r="C375" s="50" t="str">
        <f>IF(Tabell410134[[#This Row],[ID]]="","",INDEX(Tabell1[Kategori (REK/OBS
FRL/REH)],MATCH(Tabell410134[[#This Row],[ID]],Tabell1[ID],0)))</f>
        <v>FRL</v>
      </c>
      <c r="D375" s="52">
        <v>5</v>
      </c>
      <c r="E375" s="119" t="str">
        <f>VLOOKUP(Tabell410134[[#This Row],[ICD10]],TabellDiagnoser[[ICD10]:[Diagnostext]],2)</f>
        <v>Utmattningssyndrom</v>
      </c>
      <c r="F375" s="119" t="str">
        <f>VLOOKUP(Tabell410134[[#This Row],[ID]],Tabell1[[ID]:[Webcert_rubrik]],3)</f>
        <v>Förebyggande sjukpenning kan vara ett alternativ till sjukskrivning.</v>
      </c>
      <c r="G375"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76" spans="1:7" ht="26" x14ac:dyDescent="0.35">
      <c r="A376" s="45" t="s">
        <v>32</v>
      </c>
      <c r="B376" s="50" t="s">
        <v>244</v>
      </c>
      <c r="C376" s="50" t="str">
        <f>IF(Tabell410134[[#This Row],[ID]]="","",INDEX(Tabell1[Kategori (REK/OBS
FRL/REH)],MATCH(Tabell410134[[#This Row],[ID]],Tabell1[ID],0)))</f>
        <v>FRL</v>
      </c>
      <c r="D376" s="48">
        <v>1</v>
      </c>
      <c r="E376" s="119" t="str">
        <f>VLOOKUP(Tabell410134[[#This Row],[ICD10]],TabellDiagnoser[[ICD10]:[Diagnostext]],2)</f>
        <v>Mononeuropati (sjukdom i en enda perifer nerv) i övre extremitet</v>
      </c>
      <c r="F376" s="119" t="str">
        <f>VLOOKUP(Tabell410134[[#This Row],[ID]],Tabell1[[ID]:[Webcert_rubrik]],3)</f>
        <v>Följa upp och utvärdera pågående åtgärder.</v>
      </c>
      <c r="G376"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77" spans="1:7" ht="26" x14ac:dyDescent="0.35">
      <c r="A377" s="45" t="s">
        <v>32</v>
      </c>
      <c r="B377" s="50" t="s">
        <v>245</v>
      </c>
      <c r="C377" s="50" t="str">
        <f>IF(Tabell410134[[#This Row],[ID]]="","",INDEX(Tabell1[Kategori (REK/OBS
FRL/REH)],MATCH(Tabell410134[[#This Row],[ID]],Tabell1[ID],0)))</f>
        <v>FRL</v>
      </c>
      <c r="D377" s="52">
        <v>2</v>
      </c>
      <c r="E377" s="119" t="str">
        <f>VLOOKUP(Tabell410134[[#This Row],[ICD10]],TabellDiagnoser[[ICD10]:[Diagnostext]],2)</f>
        <v>Mononeuropati (sjukdom i en enda perifer nerv) i övre extremitet</v>
      </c>
      <c r="F377" s="119" t="str">
        <f>VLOOKUP(Tabell410134[[#This Row],[ID]],Tabell1[[ID]:[Webcert_rubrik]],3)</f>
        <v>Alltid överväga om deltidssjukskrivning är ett alternativ till heltidssjukskrivning</v>
      </c>
      <c r="G377"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78" spans="1:7" ht="26" x14ac:dyDescent="0.35">
      <c r="A378" s="45" t="s">
        <v>32</v>
      </c>
      <c r="B378" s="50" t="s">
        <v>246</v>
      </c>
      <c r="C378" s="50" t="str">
        <f>IF(Tabell410134[[#This Row],[ID]]="","",INDEX(Tabell1[Kategori (REK/OBS
FRL/REH)],MATCH(Tabell410134[[#This Row],[ID]],Tabell1[ID],0)))</f>
        <v>FRL</v>
      </c>
      <c r="D378" s="52">
        <v>3</v>
      </c>
      <c r="E378" s="119" t="str">
        <f>VLOOKUP(Tabell410134[[#This Row],[ICD10]],TabellDiagnoser[[ICD10]:[Diagnostext]],2)</f>
        <v>Mononeuropati (sjukdom i en enda perifer nerv) i övre extremitet</v>
      </c>
      <c r="F378" s="119" t="str">
        <f>VLOOKUP(Tabell410134[[#This Row],[ID]],Tabell1[[ID]:[Webcert_rubrik]],3)</f>
        <v>Tidigt kontakta arbetsgivaren om du tror att anpassningar kan bidra till att patienten trots sina besvär kan arbeta</v>
      </c>
      <c r="G378"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79" spans="1:7" ht="26" x14ac:dyDescent="0.35">
      <c r="A379" s="45" t="s">
        <v>32</v>
      </c>
      <c r="B379" s="50" t="s">
        <v>247</v>
      </c>
      <c r="C379" s="50" t="str">
        <f>IF(Tabell410134[[#This Row],[ID]]="","",INDEX(Tabell1[Kategori (REK/OBS
FRL/REH)],MATCH(Tabell410134[[#This Row],[ID]],Tabell1[ID],0)))</f>
        <v>FRL</v>
      </c>
      <c r="D379" s="52">
        <v>4</v>
      </c>
      <c r="E379" s="119" t="str">
        <f>VLOOKUP(Tabell410134[[#This Row],[ICD10]],TabellDiagnoser[[ICD10]:[Diagnostext]],2)</f>
        <v>Mononeuropati (sjukdom i en enda perifer nerv) i övre extremitet</v>
      </c>
      <c r="F379" s="119" t="str">
        <f>VLOOKUP(Tabell410134[[#This Row],[ID]],Tabell1[[ID]:[Webcert_rubrik]],3)</f>
        <v xml:space="preserve">Om möjligt planera successiv nedtrappning i ett och samma läkarintyg </v>
      </c>
      <c r="G379"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80" spans="1:7" ht="26" x14ac:dyDescent="0.35">
      <c r="A380" s="45" t="s">
        <v>32</v>
      </c>
      <c r="B380" s="50" t="s">
        <v>248</v>
      </c>
      <c r="C380" s="50" t="str">
        <f>IF(Tabell410134[[#This Row],[ID]]="","",INDEX(Tabell1[Kategori (REK/OBS
FRL/REH)],MATCH(Tabell410134[[#This Row],[ID]],Tabell1[ID],0)))</f>
        <v>FRL</v>
      </c>
      <c r="D380" s="52">
        <v>5</v>
      </c>
      <c r="E380" s="119" t="str">
        <f>VLOOKUP(Tabell410134[[#This Row],[ICD10]],TabellDiagnoser[[ICD10]:[Diagnostext]],2)</f>
        <v>Mononeuropati (sjukdom i en enda perifer nerv) i övre extremitet</v>
      </c>
      <c r="F380" s="119" t="str">
        <f>VLOOKUP(Tabell410134[[#This Row],[ID]],Tabell1[[ID]:[Webcert_rubrik]],3)</f>
        <v>Förebyggande sjukpenning kan vara ett alternativ till sjukskrivning.</v>
      </c>
      <c r="G380"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81" spans="1:7" ht="26" x14ac:dyDescent="0.35">
      <c r="A381" s="53" t="s">
        <v>62</v>
      </c>
      <c r="B381" s="50" t="s">
        <v>244</v>
      </c>
      <c r="C381" s="50" t="str">
        <f>IF(Tabell410134[[#This Row],[ID]]="","",INDEX(Tabell1[Kategori (REK/OBS
FRL/REH)],MATCH(Tabell410134[[#This Row],[ID]],Tabell1[ID],0)))</f>
        <v>FRL</v>
      </c>
      <c r="D381" s="48">
        <v>1</v>
      </c>
      <c r="E381" s="119" t="str">
        <f>VLOOKUP(Tabell410134[[#This Row],[ICD10]],TabellDiagnoser[[ICD10]:[Diagnostext]],2)</f>
        <v>Cerebral infarkt</v>
      </c>
      <c r="F381" s="152" t="str">
        <f>VLOOKUP(Tabell410134[[#This Row],[ID]],Tabell1[[ID]:[Webcert_rubrik]],3)</f>
        <v>Följa upp och utvärdera pågående åtgärder.</v>
      </c>
      <c r="G381"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82" spans="1:7" ht="26" x14ac:dyDescent="0.35">
      <c r="A382" s="53" t="s">
        <v>62</v>
      </c>
      <c r="B382" s="50" t="s">
        <v>245</v>
      </c>
      <c r="C382" s="50" t="str">
        <f>IF(Tabell410134[[#This Row],[ID]]="","",INDEX(Tabell1[Kategori (REK/OBS
FRL/REH)],MATCH(Tabell410134[[#This Row],[ID]],Tabell1[ID],0)))</f>
        <v>FRL</v>
      </c>
      <c r="D382" s="52">
        <v>2</v>
      </c>
      <c r="E382" s="119" t="str">
        <f>VLOOKUP(Tabell410134[[#This Row],[ICD10]],TabellDiagnoser[[ICD10]:[Diagnostext]],2)</f>
        <v>Cerebral infarkt</v>
      </c>
      <c r="F382" s="152" t="str">
        <f>VLOOKUP(Tabell410134[[#This Row],[ID]],Tabell1[[ID]:[Webcert_rubrik]],3)</f>
        <v>Alltid överväga om deltidssjukskrivning är ett alternativ till heltidssjukskrivning</v>
      </c>
      <c r="G382"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83" spans="1:7" ht="26" x14ac:dyDescent="0.35">
      <c r="A383" s="53" t="s">
        <v>62</v>
      </c>
      <c r="B383" s="50" t="s">
        <v>246</v>
      </c>
      <c r="C383" s="50" t="str">
        <f>IF(Tabell410134[[#This Row],[ID]]="","",INDEX(Tabell1[Kategori (REK/OBS
FRL/REH)],MATCH(Tabell410134[[#This Row],[ID]],Tabell1[ID],0)))</f>
        <v>FRL</v>
      </c>
      <c r="D383" s="52">
        <v>3</v>
      </c>
      <c r="E383" s="119" t="str">
        <f>VLOOKUP(Tabell410134[[#This Row],[ICD10]],TabellDiagnoser[[ICD10]:[Diagnostext]],2)</f>
        <v>Cerebral infarkt</v>
      </c>
      <c r="F383" s="152" t="str">
        <f>VLOOKUP(Tabell410134[[#This Row],[ID]],Tabell1[[ID]:[Webcert_rubrik]],3)</f>
        <v>Tidigt kontakta arbetsgivaren om du tror att anpassningar kan bidra till att patienten trots sina besvär kan arbeta</v>
      </c>
      <c r="G383"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84" spans="1:7" ht="26" x14ac:dyDescent="0.35">
      <c r="A384" s="53" t="s">
        <v>62</v>
      </c>
      <c r="B384" s="50" t="s">
        <v>247</v>
      </c>
      <c r="C384" s="50" t="str">
        <f>IF(Tabell410134[[#This Row],[ID]]="","",INDEX(Tabell1[Kategori (REK/OBS
FRL/REH)],MATCH(Tabell410134[[#This Row],[ID]],Tabell1[ID],0)))</f>
        <v>FRL</v>
      </c>
      <c r="D384" s="52">
        <v>4</v>
      </c>
      <c r="E384" s="119" t="str">
        <f>VLOOKUP(Tabell410134[[#This Row],[ICD10]],TabellDiagnoser[[ICD10]:[Diagnostext]],2)</f>
        <v>Cerebral infarkt</v>
      </c>
      <c r="F384" s="152" t="str">
        <f>VLOOKUP(Tabell410134[[#This Row],[ID]],Tabell1[[ID]:[Webcert_rubrik]],3)</f>
        <v xml:space="preserve">Om möjligt planera successiv nedtrappning i ett och samma läkarintyg </v>
      </c>
      <c r="G384"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85" spans="1:7" ht="26" x14ac:dyDescent="0.35">
      <c r="A385" s="53" t="s">
        <v>62</v>
      </c>
      <c r="B385" s="50" t="s">
        <v>248</v>
      </c>
      <c r="C385" s="50" t="str">
        <f>IF(Tabell410134[[#This Row],[ID]]="","",INDEX(Tabell1[Kategori (REK/OBS
FRL/REH)],MATCH(Tabell410134[[#This Row],[ID]],Tabell1[ID],0)))</f>
        <v>FRL</v>
      </c>
      <c r="D385" s="52">
        <v>5</v>
      </c>
      <c r="E385" s="119" t="str">
        <f>VLOOKUP(Tabell410134[[#This Row],[ICD10]],TabellDiagnoser[[ICD10]:[Diagnostext]],2)</f>
        <v>Cerebral infarkt</v>
      </c>
      <c r="F385" s="152" t="str">
        <f>VLOOKUP(Tabell410134[[#This Row],[ID]],Tabell1[[ID]:[Webcert_rubrik]],3)</f>
        <v>Förebyggande sjukpenning kan vara ett alternativ till sjukskrivning.</v>
      </c>
      <c r="G385"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86" spans="1:7" ht="26" x14ac:dyDescent="0.35">
      <c r="A386" s="53" t="s">
        <v>26</v>
      </c>
      <c r="B386" s="50" t="s">
        <v>244</v>
      </c>
      <c r="C386" s="50" t="str">
        <f>IF(Tabell410134[[#This Row],[ID]]="","",INDEX(Tabell1[Kategori (REK/OBS
FRL/REH)],MATCH(Tabell410134[[#This Row],[ID]],Tabell1[ID],0)))</f>
        <v>FRL</v>
      </c>
      <c r="D386" s="48">
        <v>1</v>
      </c>
      <c r="E386" s="119" t="str">
        <f>VLOOKUP(Tabell410134[[#This Row],[ICD10]],TabellDiagnoser[[ICD10]:[Diagnostext]],2)</f>
        <v>Höftledsartros</v>
      </c>
      <c r="F386" s="119" t="str">
        <f>VLOOKUP(Tabell410134[[#This Row],[ID]],Tabell1[[ID]:[Webcert_rubrik]],3)</f>
        <v>Följa upp och utvärdera pågående åtgärder.</v>
      </c>
      <c r="G386"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87" spans="1:7" ht="26" x14ac:dyDescent="0.35">
      <c r="A387" s="53" t="s">
        <v>26</v>
      </c>
      <c r="B387" s="50" t="s">
        <v>245</v>
      </c>
      <c r="C387" s="50" t="str">
        <f>IF(Tabell410134[[#This Row],[ID]]="","",INDEX(Tabell1[Kategori (REK/OBS
FRL/REH)],MATCH(Tabell410134[[#This Row],[ID]],Tabell1[ID],0)))</f>
        <v>FRL</v>
      </c>
      <c r="D387" s="52">
        <v>2</v>
      </c>
      <c r="E387" s="119" t="str">
        <f>VLOOKUP(Tabell410134[[#This Row],[ICD10]],TabellDiagnoser[[ICD10]:[Diagnostext]],2)</f>
        <v>Höftledsartros</v>
      </c>
      <c r="F387" s="119" t="str">
        <f>VLOOKUP(Tabell410134[[#This Row],[ID]],Tabell1[[ID]:[Webcert_rubrik]],3)</f>
        <v>Alltid överväga om deltidssjukskrivning är ett alternativ till heltidssjukskrivning</v>
      </c>
      <c r="G387"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88" spans="1:7" ht="26" x14ac:dyDescent="0.35">
      <c r="A388" s="53" t="s">
        <v>26</v>
      </c>
      <c r="B388" s="50" t="s">
        <v>246</v>
      </c>
      <c r="C388" s="50" t="str">
        <f>IF(Tabell410134[[#This Row],[ID]]="","",INDEX(Tabell1[Kategori (REK/OBS
FRL/REH)],MATCH(Tabell410134[[#This Row],[ID]],Tabell1[ID],0)))</f>
        <v>FRL</v>
      </c>
      <c r="D388" s="52">
        <v>3</v>
      </c>
      <c r="E388" s="119" t="str">
        <f>VLOOKUP(Tabell410134[[#This Row],[ICD10]],TabellDiagnoser[[ICD10]:[Diagnostext]],2)</f>
        <v>Höftledsartros</v>
      </c>
      <c r="F388" s="119" t="str">
        <f>VLOOKUP(Tabell410134[[#This Row],[ID]],Tabell1[[ID]:[Webcert_rubrik]],3)</f>
        <v>Tidigt kontakta arbetsgivaren om du tror att anpassningar kan bidra till att patienten trots sina besvär kan arbeta</v>
      </c>
      <c r="G388"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89" spans="1:7" ht="26" x14ac:dyDescent="0.35">
      <c r="A389" s="53" t="s">
        <v>26</v>
      </c>
      <c r="B389" s="50" t="s">
        <v>247</v>
      </c>
      <c r="C389" s="50" t="str">
        <f>IF(Tabell410134[[#This Row],[ID]]="","",INDEX(Tabell1[Kategori (REK/OBS
FRL/REH)],MATCH(Tabell410134[[#This Row],[ID]],Tabell1[ID],0)))</f>
        <v>FRL</v>
      </c>
      <c r="D389" s="52">
        <v>4</v>
      </c>
      <c r="E389" s="119" t="str">
        <f>VLOOKUP(Tabell410134[[#This Row],[ICD10]],TabellDiagnoser[[ICD10]:[Diagnostext]],2)</f>
        <v>Höftledsartros</v>
      </c>
      <c r="F389" s="119" t="str">
        <f>VLOOKUP(Tabell410134[[#This Row],[ID]],Tabell1[[ID]:[Webcert_rubrik]],3)</f>
        <v xml:space="preserve">Om möjligt planera successiv nedtrappning i ett och samma läkarintyg </v>
      </c>
      <c r="G389"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90" spans="1:7" ht="26" x14ac:dyDescent="0.35">
      <c r="A390" s="53" t="s">
        <v>26</v>
      </c>
      <c r="B390" s="50" t="s">
        <v>248</v>
      </c>
      <c r="C390" s="50" t="str">
        <f>IF(Tabell410134[[#This Row],[ID]]="","",INDEX(Tabell1[Kategori (REK/OBS
FRL/REH)],MATCH(Tabell410134[[#This Row],[ID]],Tabell1[ID],0)))</f>
        <v>FRL</v>
      </c>
      <c r="D390" s="52">
        <v>5</v>
      </c>
      <c r="E390" s="119" t="str">
        <f>VLOOKUP(Tabell410134[[#This Row],[ICD10]],TabellDiagnoser[[ICD10]:[Diagnostext]],2)</f>
        <v>Höftledsartros</v>
      </c>
      <c r="F390" s="119" t="str">
        <f>VLOOKUP(Tabell410134[[#This Row],[ID]],Tabell1[[ID]:[Webcert_rubrik]],3)</f>
        <v>Förebyggande sjukpenning kan vara ett alternativ till sjukskrivning.</v>
      </c>
      <c r="G390"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91" spans="1:7" ht="26" x14ac:dyDescent="0.35">
      <c r="A391" s="53" t="s">
        <v>28</v>
      </c>
      <c r="B391" s="50" t="s">
        <v>244</v>
      </c>
      <c r="C391" s="50" t="str">
        <f>IF(Tabell410134[[#This Row],[ID]]="","",INDEX(Tabell1[Kategori (REK/OBS
FRL/REH)],MATCH(Tabell410134[[#This Row],[ID]],Tabell1[ID],0)))</f>
        <v>FRL</v>
      </c>
      <c r="D391" s="48">
        <v>1</v>
      </c>
      <c r="E391" s="119" t="str">
        <f>VLOOKUP(Tabell410134[[#This Row],[ICD10]],TabellDiagnoser[[ICD10]:[Diagnostext]],2)</f>
        <v>Knäartros</v>
      </c>
      <c r="F391" s="152" t="str">
        <f>VLOOKUP(Tabell410134[[#This Row],[ID]],Tabell1[[ID]:[Webcert_rubrik]],3)</f>
        <v>Följa upp och utvärdera pågående åtgärder.</v>
      </c>
      <c r="G391"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92" spans="1:7" ht="26" x14ac:dyDescent="0.35">
      <c r="A392" s="53" t="s">
        <v>28</v>
      </c>
      <c r="B392" s="50" t="s">
        <v>245</v>
      </c>
      <c r="C392" s="50" t="str">
        <f>IF(Tabell410134[[#This Row],[ID]]="","",INDEX(Tabell1[Kategori (REK/OBS
FRL/REH)],MATCH(Tabell410134[[#This Row],[ID]],Tabell1[ID],0)))</f>
        <v>FRL</v>
      </c>
      <c r="D392" s="52">
        <v>2</v>
      </c>
      <c r="E392" s="119" t="str">
        <f>VLOOKUP(Tabell410134[[#This Row],[ICD10]],TabellDiagnoser[[ICD10]:[Diagnostext]],2)</f>
        <v>Knäartros</v>
      </c>
      <c r="F392" s="152" t="str">
        <f>VLOOKUP(Tabell410134[[#This Row],[ID]],Tabell1[[ID]:[Webcert_rubrik]],3)</f>
        <v>Alltid överväga om deltidssjukskrivning är ett alternativ till heltidssjukskrivning</v>
      </c>
      <c r="G392"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93" spans="1:7" ht="26" x14ac:dyDescent="0.35">
      <c r="A393" s="53" t="s">
        <v>28</v>
      </c>
      <c r="B393" s="50" t="s">
        <v>246</v>
      </c>
      <c r="C393" s="50" t="str">
        <f>IF(Tabell410134[[#This Row],[ID]]="","",INDEX(Tabell1[Kategori (REK/OBS
FRL/REH)],MATCH(Tabell410134[[#This Row],[ID]],Tabell1[ID],0)))</f>
        <v>FRL</v>
      </c>
      <c r="D393" s="52">
        <v>3</v>
      </c>
      <c r="E393" s="119" t="str">
        <f>VLOOKUP(Tabell410134[[#This Row],[ICD10]],TabellDiagnoser[[ICD10]:[Diagnostext]],2)</f>
        <v>Knäartros</v>
      </c>
      <c r="F393" s="152" t="str">
        <f>VLOOKUP(Tabell410134[[#This Row],[ID]],Tabell1[[ID]:[Webcert_rubrik]],3)</f>
        <v>Tidigt kontakta arbetsgivaren om du tror att anpassningar kan bidra till att patienten trots sina besvär kan arbeta</v>
      </c>
      <c r="G393"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94" spans="1:7" ht="26" x14ac:dyDescent="0.35">
      <c r="A394" s="53" t="s">
        <v>28</v>
      </c>
      <c r="B394" s="50" t="s">
        <v>247</v>
      </c>
      <c r="C394" s="50" t="str">
        <f>IF(Tabell410134[[#This Row],[ID]]="","",INDEX(Tabell1[Kategori (REK/OBS
FRL/REH)],MATCH(Tabell410134[[#This Row],[ID]],Tabell1[ID],0)))</f>
        <v>FRL</v>
      </c>
      <c r="D394" s="52">
        <v>4</v>
      </c>
      <c r="E394" s="119" t="str">
        <f>VLOOKUP(Tabell410134[[#This Row],[ICD10]],TabellDiagnoser[[ICD10]:[Diagnostext]],2)</f>
        <v>Knäartros</v>
      </c>
      <c r="F394" s="152" t="str">
        <f>VLOOKUP(Tabell410134[[#This Row],[ID]],Tabell1[[ID]:[Webcert_rubrik]],3)</f>
        <v xml:space="preserve">Om möjligt planera successiv nedtrappning i ett och samma läkarintyg </v>
      </c>
      <c r="G394"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95" spans="1:7" ht="26" x14ac:dyDescent="0.35">
      <c r="A395" s="53" t="s">
        <v>28</v>
      </c>
      <c r="B395" s="50" t="s">
        <v>248</v>
      </c>
      <c r="C395" s="50" t="str">
        <f>IF(Tabell410134[[#This Row],[ID]]="","",INDEX(Tabell1[Kategori (REK/OBS
FRL/REH)],MATCH(Tabell410134[[#This Row],[ID]],Tabell1[ID],0)))</f>
        <v>FRL</v>
      </c>
      <c r="D395" s="52">
        <v>5</v>
      </c>
      <c r="E395" s="119" t="str">
        <f>VLOOKUP(Tabell410134[[#This Row],[ICD10]],TabellDiagnoser[[ICD10]:[Diagnostext]],2)</f>
        <v>Knäartros</v>
      </c>
      <c r="F395" s="152" t="str">
        <f>VLOOKUP(Tabell410134[[#This Row],[ID]],Tabell1[[ID]:[Webcert_rubrik]],3)</f>
        <v>Förebyggande sjukpenning kan vara ett alternativ till sjukskrivning.</v>
      </c>
      <c r="G395"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96" spans="1:7" ht="26" x14ac:dyDescent="0.35">
      <c r="A396" s="53" t="s">
        <v>30</v>
      </c>
      <c r="B396" s="50" t="s">
        <v>244</v>
      </c>
      <c r="C396" s="50" t="str">
        <f>IF(Tabell410134[[#This Row],[ID]]="","",INDEX(Tabell1[Kategori (REK/OBS
FRL/REH)],MATCH(Tabell410134[[#This Row],[ID]],Tabell1[ID],0)))</f>
        <v>FRL</v>
      </c>
      <c r="D396" s="48">
        <v>1</v>
      </c>
      <c r="E396" s="119" t="str">
        <f>VLOOKUP(Tabell410134[[#This Row],[ICD10]],TabellDiagnoser[[ICD10]:[Diagnostext]],2)</f>
        <v>Andra artroser</v>
      </c>
      <c r="F396" s="119" t="str">
        <f>VLOOKUP(Tabell410134[[#This Row],[ID]],Tabell1[[ID]:[Webcert_rubrik]],3)</f>
        <v>Följa upp och utvärdera pågående åtgärder.</v>
      </c>
      <c r="G396"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97" spans="1:7" ht="26" x14ac:dyDescent="0.35">
      <c r="A397" s="53" t="s">
        <v>30</v>
      </c>
      <c r="B397" s="50" t="s">
        <v>245</v>
      </c>
      <c r="C397" s="50" t="str">
        <f>IF(Tabell410134[[#This Row],[ID]]="","",INDEX(Tabell1[Kategori (REK/OBS
FRL/REH)],MATCH(Tabell410134[[#This Row],[ID]],Tabell1[ID],0)))</f>
        <v>FRL</v>
      </c>
      <c r="D397" s="52">
        <v>2</v>
      </c>
      <c r="E397" s="119" t="str">
        <f>VLOOKUP(Tabell410134[[#This Row],[ICD10]],TabellDiagnoser[[ICD10]:[Diagnostext]],2)</f>
        <v>Andra artroser</v>
      </c>
      <c r="F397" s="119" t="str">
        <f>VLOOKUP(Tabell410134[[#This Row],[ID]],Tabell1[[ID]:[Webcert_rubrik]],3)</f>
        <v>Alltid överväga om deltidssjukskrivning är ett alternativ till heltidssjukskrivning</v>
      </c>
      <c r="G397"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98" spans="1:7" ht="26" x14ac:dyDescent="0.35">
      <c r="A398" s="53" t="s">
        <v>30</v>
      </c>
      <c r="B398" s="50" t="s">
        <v>246</v>
      </c>
      <c r="C398" s="50" t="str">
        <f>IF(Tabell410134[[#This Row],[ID]]="","",INDEX(Tabell1[Kategori (REK/OBS
FRL/REH)],MATCH(Tabell410134[[#This Row],[ID]],Tabell1[ID],0)))</f>
        <v>FRL</v>
      </c>
      <c r="D398" s="52">
        <v>3</v>
      </c>
      <c r="E398" s="119" t="str">
        <f>VLOOKUP(Tabell410134[[#This Row],[ICD10]],TabellDiagnoser[[ICD10]:[Diagnostext]],2)</f>
        <v>Andra artroser</v>
      </c>
      <c r="F398" s="119" t="str">
        <f>VLOOKUP(Tabell410134[[#This Row],[ID]],Tabell1[[ID]:[Webcert_rubrik]],3)</f>
        <v>Tidigt kontakta arbetsgivaren om du tror att anpassningar kan bidra till att patienten trots sina besvär kan arbeta</v>
      </c>
      <c r="G398"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99" spans="1:7" ht="26" x14ac:dyDescent="0.35">
      <c r="A399" s="53" t="s">
        <v>30</v>
      </c>
      <c r="B399" s="50" t="s">
        <v>247</v>
      </c>
      <c r="C399" s="50" t="str">
        <f>IF(Tabell410134[[#This Row],[ID]]="","",INDEX(Tabell1[Kategori (REK/OBS
FRL/REH)],MATCH(Tabell410134[[#This Row],[ID]],Tabell1[ID],0)))</f>
        <v>FRL</v>
      </c>
      <c r="D399" s="52">
        <v>4</v>
      </c>
      <c r="E399" s="119" t="str">
        <f>VLOOKUP(Tabell410134[[#This Row],[ICD10]],TabellDiagnoser[[ICD10]:[Diagnostext]],2)</f>
        <v>Andra artroser</v>
      </c>
      <c r="F399" s="119" t="str">
        <f>VLOOKUP(Tabell410134[[#This Row],[ID]],Tabell1[[ID]:[Webcert_rubrik]],3)</f>
        <v xml:space="preserve">Om möjligt planera successiv nedtrappning i ett och samma läkarintyg </v>
      </c>
      <c r="G399"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00" spans="1:7" ht="26" x14ac:dyDescent="0.35">
      <c r="A400" s="53" t="s">
        <v>30</v>
      </c>
      <c r="B400" s="50" t="s">
        <v>248</v>
      </c>
      <c r="C400" s="50" t="str">
        <f>IF(Tabell410134[[#This Row],[ID]]="","",INDEX(Tabell1[Kategori (REK/OBS
FRL/REH)],MATCH(Tabell410134[[#This Row],[ID]],Tabell1[ID],0)))</f>
        <v>FRL</v>
      </c>
      <c r="D400" s="52">
        <v>5</v>
      </c>
      <c r="E400" s="119" t="str">
        <f>VLOOKUP(Tabell410134[[#This Row],[ICD10]],TabellDiagnoser[[ICD10]:[Diagnostext]],2)</f>
        <v>Andra artroser</v>
      </c>
      <c r="F400" s="119" t="str">
        <f>VLOOKUP(Tabell410134[[#This Row],[ID]],Tabell1[[ID]:[Webcert_rubrik]],3)</f>
        <v>Förebyggande sjukpenning kan vara ett alternativ till sjukskrivning.</v>
      </c>
      <c r="G400"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01" spans="1:7" ht="26" x14ac:dyDescent="0.35">
      <c r="A401" s="53" t="s">
        <v>45</v>
      </c>
      <c r="B401" s="50" t="s">
        <v>244</v>
      </c>
      <c r="C401" s="50" t="str">
        <f>IF(Tabell410134[[#This Row],[ID]]="","",INDEX(Tabell1[Kategori (REK/OBS
FRL/REH)],MATCH(Tabell410134[[#This Row],[ID]],Tabell1[ID],0)))</f>
        <v>FRL</v>
      </c>
      <c r="D401" s="48">
        <v>1</v>
      </c>
      <c r="E401" s="119" t="str">
        <f>VLOOKUP(Tabell410134[[#This Row],[ICD10]],TabellDiagnoser[[ICD10]:[Diagnostext]],2)</f>
        <v>Andra sjukliga förändringar i knäled</v>
      </c>
      <c r="F401" s="119" t="str">
        <f>VLOOKUP(Tabell410134[[#This Row],[ID]],Tabell1[[ID]:[Webcert_rubrik]],3)</f>
        <v>Följa upp och utvärdera pågående åtgärder.</v>
      </c>
      <c r="G401"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02" spans="1:7" ht="26" x14ac:dyDescent="0.35">
      <c r="A402" s="53" t="s">
        <v>45</v>
      </c>
      <c r="B402" s="50" t="s">
        <v>245</v>
      </c>
      <c r="C402" s="50" t="str">
        <f>IF(Tabell410134[[#This Row],[ID]]="","",INDEX(Tabell1[Kategori (REK/OBS
FRL/REH)],MATCH(Tabell410134[[#This Row],[ID]],Tabell1[ID],0)))</f>
        <v>FRL</v>
      </c>
      <c r="D402" s="52">
        <v>2</v>
      </c>
      <c r="E402" s="119" t="str">
        <f>VLOOKUP(Tabell410134[[#This Row],[ICD10]],TabellDiagnoser[[ICD10]:[Diagnostext]],2)</f>
        <v>Andra sjukliga förändringar i knäled</v>
      </c>
      <c r="F402" s="119" t="str">
        <f>VLOOKUP(Tabell410134[[#This Row],[ID]],Tabell1[[ID]:[Webcert_rubrik]],3)</f>
        <v>Alltid överväga om deltidssjukskrivning är ett alternativ till heltidssjukskrivning</v>
      </c>
      <c r="G402"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03" spans="1:7" ht="26" x14ac:dyDescent="0.35">
      <c r="A403" s="53" t="s">
        <v>45</v>
      </c>
      <c r="B403" s="50" t="s">
        <v>246</v>
      </c>
      <c r="C403" s="50" t="str">
        <f>IF(Tabell410134[[#This Row],[ID]]="","",INDEX(Tabell1[Kategori (REK/OBS
FRL/REH)],MATCH(Tabell410134[[#This Row],[ID]],Tabell1[ID],0)))</f>
        <v>FRL</v>
      </c>
      <c r="D403" s="52">
        <v>3</v>
      </c>
      <c r="E403" s="119" t="str">
        <f>VLOOKUP(Tabell410134[[#This Row],[ICD10]],TabellDiagnoser[[ICD10]:[Diagnostext]],2)</f>
        <v>Andra sjukliga förändringar i knäled</v>
      </c>
      <c r="F403" s="119" t="str">
        <f>VLOOKUP(Tabell410134[[#This Row],[ID]],Tabell1[[ID]:[Webcert_rubrik]],3)</f>
        <v>Tidigt kontakta arbetsgivaren om du tror att anpassningar kan bidra till att patienten trots sina besvär kan arbeta</v>
      </c>
      <c r="G403"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04" spans="1:7" ht="26" x14ac:dyDescent="0.35">
      <c r="A404" s="53" t="s">
        <v>45</v>
      </c>
      <c r="B404" s="50" t="s">
        <v>247</v>
      </c>
      <c r="C404" s="50" t="str">
        <f>IF(Tabell410134[[#This Row],[ID]]="","",INDEX(Tabell1[Kategori (REK/OBS
FRL/REH)],MATCH(Tabell410134[[#This Row],[ID]],Tabell1[ID],0)))</f>
        <v>FRL</v>
      </c>
      <c r="D404" s="52">
        <v>4</v>
      </c>
      <c r="E404" s="119" t="str">
        <f>VLOOKUP(Tabell410134[[#This Row],[ICD10]],TabellDiagnoser[[ICD10]:[Diagnostext]],2)</f>
        <v>Andra sjukliga förändringar i knäled</v>
      </c>
      <c r="F404" s="119" t="str">
        <f>VLOOKUP(Tabell410134[[#This Row],[ID]],Tabell1[[ID]:[Webcert_rubrik]],3)</f>
        <v xml:space="preserve">Om möjligt planera successiv nedtrappning i ett och samma läkarintyg </v>
      </c>
      <c r="G404"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05" spans="1:7" ht="26" x14ac:dyDescent="0.35">
      <c r="A405" s="53" t="s">
        <v>45</v>
      </c>
      <c r="B405" s="50" t="s">
        <v>248</v>
      </c>
      <c r="C405" s="50" t="str">
        <f>IF(Tabell410134[[#This Row],[ID]]="","",INDEX(Tabell1[Kategori (REK/OBS
FRL/REH)],MATCH(Tabell410134[[#This Row],[ID]],Tabell1[ID],0)))</f>
        <v>FRL</v>
      </c>
      <c r="D405" s="52">
        <v>5</v>
      </c>
      <c r="E405" s="119" t="str">
        <f>VLOOKUP(Tabell410134[[#This Row],[ICD10]],TabellDiagnoser[[ICD10]:[Diagnostext]],2)</f>
        <v>Andra sjukliga förändringar i knäled</v>
      </c>
      <c r="F405" s="119" t="str">
        <f>VLOOKUP(Tabell410134[[#This Row],[ID]],Tabell1[[ID]:[Webcert_rubrik]],3)</f>
        <v>Förebyggande sjukpenning kan vara ett alternativ till sjukskrivning.</v>
      </c>
      <c r="G405"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06" spans="1:7" ht="26" x14ac:dyDescent="0.35">
      <c r="A406" s="53" t="s">
        <v>56</v>
      </c>
      <c r="B406" s="50" t="s">
        <v>244</v>
      </c>
      <c r="C406" s="50" t="str">
        <f>IF(Tabell410134[[#This Row],[ID]]="","",INDEX(Tabell1[Kategori (REK/OBS
FRL/REH)],MATCH(Tabell410134[[#This Row],[ID]],Tabell1[ID],0)))</f>
        <v>FRL</v>
      </c>
      <c r="D406" s="48">
        <v>1</v>
      </c>
      <c r="E406" s="119" t="str">
        <f>VLOOKUP(Tabell410134[[#This Row],[ICD10]],TabellDiagnoser[[ICD10]:[Diagnostext]],2)</f>
        <v>Andra sjukdomar i mellankotskivorna</v>
      </c>
      <c r="F406" s="119" t="str">
        <f>VLOOKUP(Tabell410134[[#This Row],[ID]],Tabell1[[ID]:[Webcert_rubrik]],3)</f>
        <v>Följa upp och utvärdera pågående åtgärder.</v>
      </c>
      <c r="G406"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07" spans="1:7" ht="26" x14ac:dyDescent="0.35">
      <c r="A407" s="53" t="s">
        <v>56</v>
      </c>
      <c r="B407" s="50" t="s">
        <v>245</v>
      </c>
      <c r="C407" s="50" t="str">
        <f>IF(Tabell410134[[#This Row],[ID]]="","",INDEX(Tabell1[Kategori (REK/OBS
FRL/REH)],MATCH(Tabell410134[[#This Row],[ID]],Tabell1[ID],0)))</f>
        <v>FRL</v>
      </c>
      <c r="D407" s="52">
        <v>2</v>
      </c>
      <c r="E407" s="119" t="str">
        <f>VLOOKUP(Tabell410134[[#This Row],[ICD10]],TabellDiagnoser[[ICD10]:[Diagnostext]],2)</f>
        <v>Andra sjukdomar i mellankotskivorna</v>
      </c>
      <c r="F407" s="119" t="str">
        <f>VLOOKUP(Tabell410134[[#This Row],[ID]],Tabell1[[ID]:[Webcert_rubrik]],3)</f>
        <v>Alltid överväga om deltidssjukskrivning är ett alternativ till heltidssjukskrivning</v>
      </c>
      <c r="G407"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08" spans="1:7" ht="26" x14ac:dyDescent="0.35">
      <c r="A408" s="53" t="s">
        <v>56</v>
      </c>
      <c r="B408" s="50" t="s">
        <v>246</v>
      </c>
      <c r="C408" s="50" t="str">
        <f>IF(Tabell410134[[#This Row],[ID]]="","",INDEX(Tabell1[Kategori (REK/OBS
FRL/REH)],MATCH(Tabell410134[[#This Row],[ID]],Tabell1[ID],0)))</f>
        <v>FRL</v>
      </c>
      <c r="D408" s="52">
        <v>3</v>
      </c>
      <c r="E408" s="119" t="str">
        <f>VLOOKUP(Tabell410134[[#This Row],[ICD10]],TabellDiagnoser[[ICD10]:[Diagnostext]],2)</f>
        <v>Andra sjukdomar i mellankotskivorna</v>
      </c>
      <c r="F408" s="119" t="str">
        <f>VLOOKUP(Tabell410134[[#This Row],[ID]],Tabell1[[ID]:[Webcert_rubrik]],3)</f>
        <v>Tidigt kontakta arbetsgivaren om du tror att anpassningar kan bidra till att patienten trots sina besvär kan arbeta</v>
      </c>
      <c r="G408"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09" spans="1:7" ht="26" x14ac:dyDescent="0.35">
      <c r="A409" s="53" t="s">
        <v>56</v>
      </c>
      <c r="B409" s="50" t="s">
        <v>247</v>
      </c>
      <c r="C409" s="50" t="str">
        <f>IF(Tabell410134[[#This Row],[ID]]="","",INDEX(Tabell1[Kategori (REK/OBS
FRL/REH)],MATCH(Tabell410134[[#This Row],[ID]],Tabell1[ID],0)))</f>
        <v>FRL</v>
      </c>
      <c r="D409" s="52">
        <v>4</v>
      </c>
      <c r="E409" s="119" t="str">
        <f>VLOOKUP(Tabell410134[[#This Row],[ICD10]],TabellDiagnoser[[ICD10]:[Diagnostext]],2)</f>
        <v>Andra sjukdomar i mellankotskivorna</v>
      </c>
      <c r="F409" s="119" t="str">
        <f>VLOOKUP(Tabell410134[[#This Row],[ID]],Tabell1[[ID]:[Webcert_rubrik]],3)</f>
        <v xml:space="preserve">Om möjligt planera successiv nedtrappning i ett och samma läkarintyg </v>
      </c>
      <c r="G409"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10" spans="1:7" ht="26" x14ac:dyDescent="0.35">
      <c r="A410" s="53" t="s">
        <v>56</v>
      </c>
      <c r="B410" s="50" t="s">
        <v>248</v>
      </c>
      <c r="C410" s="50" t="str">
        <f>IF(Tabell410134[[#This Row],[ID]]="","",INDEX(Tabell1[Kategori (REK/OBS
FRL/REH)],MATCH(Tabell410134[[#This Row],[ID]],Tabell1[ID],0)))</f>
        <v>FRL</v>
      </c>
      <c r="D410" s="52">
        <v>5</v>
      </c>
      <c r="E410" s="119" t="str">
        <f>VLOOKUP(Tabell410134[[#This Row],[ICD10]],TabellDiagnoser[[ICD10]:[Diagnostext]],2)</f>
        <v>Andra sjukdomar i mellankotskivorna</v>
      </c>
      <c r="F410" s="119" t="str">
        <f>VLOOKUP(Tabell410134[[#This Row],[ID]],Tabell1[[ID]:[Webcert_rubrik]],3)</f>
        <v>Förebyggande sjukpenning kan vara ett alternativ till sjukskrivning.</v>
      </c>
      <c r="G410"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11" spans="1:7" ht="26" x14ac:dyDescent="0.35">
      <c r="A411" s="53" t="s">
        <v>46</v>
      </c>
      <c r="B411" s="50" t="s">
        <v>244</v>
      </c>
      <c r="C411" s="50" t="str">
        <f>IF(Tabell410134[[#This Row],[ID]]="","",INDEX(Tabell1[Kategori (REK/OBS
FRL/REH)],MATCH(Tabell410134[[#This Row],[ID]],Tabell1[ID],0)))</f>
        <v>FRL</v>
      </c>
      <c r="D411" s="48">
        <v>1</v>
      </c>
      <c r="E411" s="119" t="str">
        <f>VLOOKUP(Tabell410134[[#This Row],[ICD10]],TabellDiagnoser[[ICD10]:[Diagnostext]],2)</f>
        <v>Andra ryggsjukdomar som ej klassificeras annorstädes</v>
      </c>
      <c r="F411" s="152" t="str">
        <f>VLOOKUP(Tabell410134[[#This Row],[ID]],Tabell1[[ID]:[Webcert_rubrik]],3)</f>
        <v>Följa upp och utvärdera pågående åtgärder.</v>
      </c>
      <c r="G411"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12" spans="1:7" ht="26" x14ac:dyDescent="0.35">
      <c r="A412" s="53" t="s">
        <v>46</v>
      </c>
      <c r="B412" s="50" t="s">
        <v>245</v>
      </c>
      <c r="C412" s="50" t="str">
        <f>IF(Tabell410134[[#This Row],[ID]]="","",INDEX(Tabell1[Kategori (REK/OBS
FRL/REH)],MATCH(Tabell410134[[#This Row],[ID]],Tabell1[ID],0)))</f>
        <v>FRL</v>
      </c>
      <c r="D412" s="52">
        <v>2</v>
      </c>
      <c r="E412" s="119" t="str">
        <f>VLOOKUP(Tabell410134[[#This Row],[ICD10]],TabellDiagnoser[[ICD10]:[Diagnostext]],2)</f>
        <v>Andra ryggsjukdomar som ej klassificeras annorstädes</v>
      </c>
      <c r="F412" s="152" t="str">
        <f>VLOOKUP(Tabell410134[[#This Row],[ID]],Tabell1[[ID]:[Webcert_rubrik]],3)</f>
        <v>Alltid överväga om deltidssjukskrivning är ett alternativ till heltidssjukskrivning</v>
      </c>
      <c r="G412"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13" spans="1:7" ht="26" x14ac:dyDescent="0.35">
      <c r="A413" s="53" t="s">
        <v>46</v>
      </c>
      <c r="B413" s="50" t="s">
        <v>246</v>
      </c>
      <c r="C413" s="50" t="str">
        <f>IF(Tabell410134[[#This Row],[ID]]="","",INDEX(Tabell1[Kategori (REK/OBS
FRL/REH)],MATCH(Tabell410134[[#This Row],[ID]],Tabell1[ID],0)))</f>
        <v>FRL</v>
      </c>
      <c r="D413" s="52">
        <v>3</v>
      </c>
      <c r="E413" s="119" t="str">
        <f>VLOOKUP(Tabell410134[[#This Row],[ICD10]],TabellDiagnoser[[ICD10]:[Diagnostext]],2)</f>
        <v>Andra ryggsjukdomar som ej klassificeras annorstädes</v>
      </c>
      <c r="F413" s="152" t="str">
        <f>VLOOKUP(Tabell410134[[#This Row],[ID]],Tabell1[[ID]:[Webcert_rubrik]],3)</f>
        <v>Tidigt kontakta arbetsgivaren om du tror att anpassningar kan bidra till att patienten trots sina besvär kan arbeta</v>
      </c>
      <c r="G413"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14" spans="1:7" ht="26" x14ac:dyDescent="0.35">
      <c r="A414" s="53" t="s">
        <v>46</v>
      </c>
      <c r="B414" s="50" t="s">
        <v>247</v>
      </c>
      <c r="C414" s="50" t="str">
        <f>IF(Tabell410134[[#This Row],[ID]]="","",INDEX(Tabell1[Kategori (REK/OBS
FRL/REH)],MATCH(Tabell410134[[#This Row],[ID]],Tabell1[ID],0)))</f>
        <v>FRL</v>
      </c>
      <c r="D414" s="52">
        <v>4</v>
      </c>
      <c r="E414" s="119" t="str">
        <f>VLOOKUP(Tabell410134[[#This Row],[ICD10]],TabellDiagnoser[[ICD10]:[Diagnostext]],2)</f>
        <v>Andra ryggsjukdomar som ej klassificeras annorstädes</v>
      </c>
      <c r="F414" s="152" t="str">
        <f>VLOOKUP(Tabell410134[[#This Row],[ID]],Tabell1[[ID]:[Webcert_rubrik]],3)</f>
        <v xml:space="preserve">Om möjligt planera successiv nedtrappning i ett och samma läkarintyg </v>
      </c>
      <c r="G414"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15" spans="1:7" ht="26" x14ac:dyDescent="0.35">
      <c r="A415" s="53" t="s">
        <v>46</v>
      </c>
      <c r="B415" s="50" t="s">
        <v>248</v>
      </c>
      <c r="C415" s="50" t="str">
        <f>IF(Tabell410134[[#This Row],[ID]]="","",INDEX(Tabell1[Kategori (REK/OBS
FRL/REH)],MATCH(Tabell410134[[#This Row],[ID]],Tabell1[ID],0)))</f>
        <v>FRL</v>
      </c>
      <c r="D415" s="52">
        <v>5</v>
      </c>
      <c r="E415" s="119" t="str">
        <f>VLOOKUP(Tabell410134[[#This Row],[ICD10]],TabellDiagnoser[[ICD10]:[Diagnostext]],2)</f>
        <v>Andra ryggsjukdomar som ej klassificeras annorstädes</v>
      </c>
      <c r="F415" s="152" t="str">
        <f>VLOOKUP(Tabell410134[[#This Row],[ID]],Tabell1[[ID]:[Webcert_rubrik]],3)</f>
        <v>Förebyggande sjukpenning kan vara ett alternativ till sjukskrivning.</v>
      </c>
      <c r="G415"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16" spans="1:7" ht="26" x14ac:dyDescent="0.35">
      <c r="A416" s="53" t="s">
        <v>20</v>
      </c>
      <c r="B416" s="50" t="s">
        <v>244</v>
      </c>
      <c r="C416" s="50" t="str">
        <f>IF(Tabell410134[[#This Row],[ID]]="","",INDEX(Tabell1[Kategori (REK/OBS
FRL/REH)],MATCH(Tabell410134[[#This Row],[ID]],Tabell1[ID],0)))</f>
        <v>FRL</v>
      </c>
      <c r="D416" s="48">
        <v>1</v>
      </c>
      <c r="E416" s="119" t="str">
        <f>VLOOKUP(Tabell410134[[#This Row],[ICD10]],TabellDiagnoser[[ICD10]:[Diagnostext]],2)</f>
        <v>Ryggvärk</v>
      </c>
      <c r="F416" s="119" t="str">
        <f>VLOOKUP(Tabell410134[[#This Row],[ID]],Tabell1[[ID]:[Webcert_rubrik]],3)</f>
        <v>Följa upp och utvärdera pågående åtgärder.</v>
      </c>
      <c r="G416"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17" spans="1:7" ht="26" x14ac:dyDescent="0.35">
      <c r="A417" s="53" t="s">
        <v>20</v>
      </c>
      <c r="B417" s="50" t="s">
        <v>245</v>
      </c>
      <c r="C417" s="50" t="str">
        <f>IF(Tabell410134[[#This Row],[ID]]="","",INDEX(Tabell1[Kategori (REK/OBS
FRL/REH)],MATCH(Tabell410134[[#This Row],[ID]],Tabell1[ID],0)))</f>
        <v>FRL</v>
      </c>
      <c r="D417" s="52">
        <v>2</v>
      </c>
      <c r="E417" s="119" t="str">
        <f>VLOOKUP(Tabell410134[[#This Row],[ICD10]],TabellDiagnoser[[ICD10]:[Diagnostext]],2)</f>
        <v>Ryggvärk</v>
      </c>
      <c r="F417" s="119" t="str">
        <f>VLOOKUP(Tabell410134[[#This Row],[ID]],Tabell1[[ID]:[Webcert_rubrik]],3)</f>
        <v>Alltid överväga om deltidssjukskrivning är ett alternativ till heltidssjukskrivning</v>
      </c>
      <c r="G417"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18" spans="1:7" ht="26" x14ac:dyDescent="0.35">
      <c r="A418" s="53" t="s">
        <v>20</v>
      </c>
      <c r="B418" s="50" t="s">
        <v>246</v>
      </c>
      <c r="C418" s="50" t="str">
        <f>IF(Tabell410134[[#This Row],[ID]]="","",INDEX(Tabell1[Kategori (REK/OBS
FRL/REH)],MATCH(Tabell410134[[#This Row],[ID]],Tabell1[ID],0)))</f>
        <v>FRL</v>
      </c>
      <c r="D418" s="52">
        <v>3</v>
      </c>
      <c r="E418" s="119" t="str">
        <f>VLOOKUP(Tabell410134[[#This Row],[ICD10]],TabellDiagnoser[[ICD10]:[Diagnostext]],2)</f>
        <v>Ryggvärk</v>
      </c>
      <c r="F418" s="119" t="str">
        <f>VLOOKUP(Tabell410134[[#This Row],[ID]],Tabell1[[ID]:[Webcert_rubrik]],3)</f>
        <v>Tidigt kontakta arbetsgivaren om du tror att anpassningar kan bidra till att patienten trots sina besvär kan arbeta</v>
      </c>
      <c r="G418"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19" spans="1:7" ht="26" x14ac:dyDescent="0.35">
      <c r="A419" s="53" t="s">
        <v>20</v>
      </c>
      <c r="B419" s="50" t="s">
        <v>247</v>
      </c>
      <c r="C419" s="50" t="str">
        <f>IF(Tabell410134[[#This Row],[ID]]="","",INDEX(Tabell1[Kategori (REK/OBS
FRL/REH)],MATCH(Tabell410134[[#This Row],[ID]],Tabell1[ID],0)))</f>
        <v>FRL</v>
      </c>
      <c r="D419" s="52">
        <v>4</v>
      </c>
      <c r="E419" s="119" t="str">
        <f>VLOOKUP(Tabell410134[[#This Row],[ICD10]],TabellDiagnoser[[ICD10]:[Diagnostext]],2)</f>
        <v>Ryggvärk</v>
      </c>
      <c r="F419" s="119" t="str">
        <f>VLOOKUP(Tabell410134[[#This Row],[ID]],Tabell1[[ID]:[Webcert_rubrik]],3)</f>
        <v xml:space="preserve">Om möjligt planera successiv nedtrappning i ett och samma läkarintyg </v>
      </c>
      <c r="G419"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20" spans="1:7" ht="26" x14ac:dyDescent="0.35">
      <c r="A420" s="53" t="s">
        <v>20</v>
      </c>
      <c r="B420" s="50" t="s">
        <v>248</v>
      </c>
      <c r="C420" s="50" t="str">
        <f>IF(Tabell410134[[#This Row],[ID]]="","",INDEX(Tabell1[Kategori (REK/OBS
FRL/REH)],MATCH(Tabell410134[[#This Row],[ID]],Tabell1[ID],0)))</f>
        <v>FRL</v>
      </c>
      <c r="D420" s="52">
        <v>5</v>
      </c>
      <c r="E420" s="119" t="str">
        <f>VLOOKUP(Tabell410134[[#This Row],[ICD10]],TabellDiagnoser[[ICD10]:[Diagnostext]],2)</f>
        <v>Ryggvärk</v>
      </c>
      <c r="F420" s="119" t="str">
        <f>VLOOKUP(Tabell410134[[#This Row],[ID]],Tabell1[[ID]:[Webcert_rubrik]],3)</f>
        <v>Förebyggande sjukpenning kan vara ett alternativ till sjukskrivning.</v>
      </c>
      <c r="G420"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21" spans="1:7" ht="26" x14ac:dyDescent="0.35">
      <c r="A421" s="53" t="s">
        <v>22</v>
      </c>
      <c r="B421" s="50" t="s">
        <v>244</v>
      </c>
      <c r="C421" s="50" t="str">
        <f>IF(Tabell410134[[#This Row],[ID]]="","",INDEX(Tabell1[Kategori (REK/OBS
FRL/REH)],MATCH(Tabell410134[[#This Row],[ID]],Tabell1[ID],0)))</f>
        <v>FRL</v>
      </c>
      <c r="D421" s="48">
        <v>1</v>
      </c>
      <c r="E421" s="119" t="str">
        <f>VLOOKUP(Tabell410134[[#This Row],[ICD10]],TabellDiagnoser[[ICD10]:[Diagnostext]],2)</f>
        <v>Cervikalgi</v>
      </c>
      <c r="F421" s="152" t="str">
        <f>VLOOKUP(Tabell410134[[#This Row],[ID]],Tabell1[[ID]:[Webcert_rubrik]],3)</f>
        <v>Följa upp och utvärdera pågående åtgärder.</v>
      </c>
      <c r="G421"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22" spans="1:7" ht="26" x14ac:dyDescent="0.35">
      <c r="A422" s="53" t="s">
        <v>22</v>
      </c>
      <c r="B422" s="50" t="s">
        <v>245</v>
      </c>
      <c r="C422" s="50" t="str">
        <f>IF(Tabell410134[[#This Row],[ID]]="","",INDEX(Tabell1[Kategori (REK/OBS
FRL/REH)],MATCH(Tabell410134[[#This Row],[ID]],Tabell1[ID],0)))</f>
        <v>FRL</v>
      </c>
      <c r="D422" s="52">
        <v>2</v>
      </c>
      <c r="E422" s="119" t="str">
        <f>VLOOKUP(Tabell410134[[#This Row],[ICD10]],TabellDiagnoser[[ICD10]:[Diagnostext]],2)</f>
        <v>Cervikalgi</v>
      </c>
      <c r="F422" s="152" t="str">
        <f>VLOOKUP(Tabell410134[[#This Row],[ID]],Tabell1[[ID]:[Webcert_rubrik]],3)</f>
        <v>Alltid överväga om deltidssjukskrivning är ett alternativ till heltidssjukskrivning</v>
      </c>
      <c r="G422"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23" spans="1:7" ht="26" x14ac:dyDescent="0.35">
      <c r="A423" s="53" t="s">
        <v>22</v>
      </c>
      <c r="B423" s="50" t="s">
        <v>246</v>
      </c>
      <c r="C423" s="50" t="str">
        <f>IF(Tabell410134[[#This Row],[ID]]="","",INDEX(Tabell1[Kategori (REK/OBS
FRL/REH)],MATCH(Tabell410134[[#This Row],[ID]],Tabell1[ID],0)))</f>
        <v>FRL</v>
      </c>
      <c r="D423" s="52">
        <v>3</v>
      </c>
      <c r="E423" s="119" t="str">
        <f>VLOOKUP(Tabell410134[[#This Row],[ICD10]],TabellDiagnoser[[ICD10]:[Diagnostext]],2)</f>
        <v>Cervikalgi</v>
      </c>
      <c r="F423" s="152" t="str">
        <f>VLOOKUP(Tabell410134[[#This Row],[ID]],Tabell1[[ID]:[Webcert_rubrik]],3)</f>
        <v>Tidigt kontakta arbetsgivaren om du tror att anpassningar kan bidra till att patienten trots sina besvär kan arbeta</v>
      </c>
      <c r="G423"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24" spans="1:7" ht="26" x14ac:dyDescent="0.35">
      <c r="A424" s="53" t="s">
        <v>22</v>
      </c>
      <c r="B424" s="50" t="s">
        <v>247</v>
      </c>
      <c r="C424" s="50" t="str">
        <f>IF(Tabell410134[[#This Row],[ID]]="","",INDEX(Tabell1[Kategori (REK/OBS
FRL/REH)],MATCH(Tabell410134[[#This Row],[ID]],Tabell1[ID],0)))</f>
        <v>FRL</v>
      </c>
      <c r="D424" s="52">
        <v>4</v>
      </c>
      <c r="E424" s="119" t="str">
        <f>VLOOKUP(Tabell410134[[#This Row],[ICD10]],TabellDiagnoser[[ICD10]:[Diagnostext]],2)</f>
        <v>Cervikalgi</v>
      </c>
      <c r="F424" s="152" t="str">
        <f>VLOOKUP(Tabell410134[[#This Row],[ID]],Tabell1[[ID]:[Webcert_rubrik]],3)</f>
        <v xml:space="preserve">Om möjligt planera successiv nedtrappning i ett och samma läkarintyg </v>
      </c>
      <c r="G424"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25" spans="1:7" ht="26" x14ac:dyDescent="0.35">
      <c r="A425" s="53" t="s">
        <v>22</v>
      </c>
      <c r="B425" s="50" t="s">
        <v>248</v>
      </c>
      <c r="C425" s="50" t="str">
        <f>IF(Tabell410134[[#This Row],[ID]]="","",INDEX(Tabell1[Kategori (REK/OBS
FRL/REH)],MATCH(Tabell410134[[#This Row],[ID]],Tabell1[ID],0)))</f>
        <v>FRL</v>
      </c>
      <c r="D425" s="52">
        <v>5</v>
      </c>
      <c r="E425" s="119" t="str">
        <f>VLOOKUP(Tabell410134[[#This Row],[ICD10]],TabellDiagnoser[[ICD10]:[Diagnostext]],2)</f>
        <v>Cervikalgi</v>
      </c>
      <c r="F425" s="152" t="str">
        <f>VLOOKUP(Tabell410134[[#This Row],[ID]],Tabell1[[ID]:[Webcert_rubrik]],3)</f>
        <v>Förebyggande sjukpenning kan vara ett alternativ till sjukskrivning.</v>
      </c>
      <c r="G425"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26" spans="1:7" ht="26" x14ac:dyDescent="0.35">
      <c r="A426" s="53" t="s">
        <v>54</v>
      </c>
      <c r="B426" s="50" t="s">
        <v>244</v>
      </c>
      <c r="C426" s="50" t="str">
        <f>IF(Tabell410134[[#This Row],[ID]]="","",INDEX(Tabell1[Kategori (REK/OBS
FRL/REH)],MATCH(Tabell410134[[#This Row],[ID]],Tabell1[ID],0)))</f>
        <v>FRL</v>
      </c>
      <c r="D426" s="48">
        <v>1</v>
      </c>
      <c r="E426" s="119" t="str">
        <f>VLOOKUP(Tabell410134[[#This Row],[ICD10]],TabellDiagnoser[[ICD10]:[Diagnostext]],2)</f>
        <v>Lumbago med ischias</v>
      </c>
      <c r="F426" s="119" t="str">
        <f>VLOOKUP(Tabell410134[[#This Row],[ID]],Tabell1[[ID]:[Webcert_rubrik]],3)</f>
        <v>Följa upp och utvärdera pågående åtgärder.</v>
      </c>
      <c r="G426"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27" spans="1:7" ht="26" x14ac:dyDescent="0.35">
      <c r="A427" s="53" t="s">
        <v>54</v>
      </c>
      <c r="B427" s="50" t="s">
        <v>245</v>
      </c>
      <c r="C427" s="50" t="str">
        <f>IF(Tabell410134[[#This Row],[ID]]="","",INDEX(Tabell1[Kategori (REK/OBS
FRL/REH)],MATCH(Tabell410134[[#This Row],[ID]],Tabell1[ID],0)))</f>
        <v>FRL</v>
      </c>
      <c r="D427" s="52">
        <v>2</v>
      </c>
      <c r="E427" s="119" t="str">
        <f>VLOOKUP(Tabell410134[[#This Row],[ICD10]],TabellDiagnoser[[ICD10]:[Diagnostext]],2)</f>
        <v>Lumbago med ischias</v>
      </c>
      <c r="F427" s="119" t="str">
        <f>VLOOKUP(Tabell410134[[#This Row],[ID]],Tabell1[[ID]:[Webcert_rubrik]],3)</f>
        <v>Alltid överväga om deltidssjukskrivning är ett alternativ till heltidssjukskrivning</v>
      </c>
      <c r="G427"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28" spans="1:7" ht="26" x14ac:dyDescent="0.35">
      <c r="A428" s="53" t="s">
        <v>54</v>
      </c>
      <c r="B428" s="50" t="s">
        <v>246</v>
      </c>
      <c r="C428" s="50" t="str">
        <f>IF(Tabell410134[[#This Row],[ID]]="","",INDEX(Tabell1[Kategori (REK/OBS
FRL/REH)],MATCH(Tabell410134[[#This Row],[ID]],Tabell1[ID],0)))</f>
        <v>FRL</v>
      </c>
      <c r="D428" s="52">
        <v>3</v>
      </c>
      <c r="E428" s="119" t="str">
        <f>VLOOKUP(Tabell410134[[#This Row],[ICD10]],TabellDiagnoser[[ICD10]:[Diagnostext]],2)</f>
        <v>Lumbago med ischias</v>
      </c>
      <c r="F428" s="119" t="str">
        <f>VLOOKUP(Tabell410134[[#This Row],[ID]],Tabell1[[ID]:[Webcert_rubrik]],3)</f>
        <v>Tidigt kontakta arbetsgivaren om du tror att anpassningar kan bidra till att patienten trots sina besvär kan arbeta</v>
      </c>
      <c r="G428"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29" spans="1:7" ht="26" x14ac:dyDescent="0.35">
      <c r="A429" s="53" t="s">
        <v>54</v>
      </c>
      <c r="B429" s="50" t="s">
        <v>247</v>
      </c>
      <c r="C429" s="50" t="str">
        <f>IF(Tabell410134[[#This Row],[ID]]="","",INDEX(Tabell1[Kategori (REK/OBS
FRL/REH)],MATCH(Tabell410134[[#This Row],[ID]],Tabell1[ID],0)))</f>
        <v>FRL</v>
      </c>
      <c r="D429" s="52">
        <v>4</v>
      </c>
      <c r="E429" s="119" t="str">
        <f>VLOOKUP(Tabell410134[[#This Row],[ICD10]],TabellDiagnoser[[ICD10]:[Diagnostext]],2)</f>
        <v>Lumbago med ischias</v>
      </c>
      <c r="F429" s="119" t="str">
        <f>VLOOKUP(Tabell410134[[#This Row],[ID]],Tabell1[[ID]:[Webcert_rubrik]],3)</f>
        <v xml:space="preserve">Om möjligt planera successiv nedtrappning i ett och samma läkarintyg </v>
      </c>
      <c r="G429"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30" spans="1:7" ht="26" x14ac:dyDescent="0.35">
      <c r="A430" s="53" t="s">
        <v>54</v>
      </c>
      <c r="B430" s="50" t="s">
        <v>248</v>
      </c>
      <c r="C430" s="50" t="str">
        <f>IF(Tabell410134[[#This Row],[ID]]="","",INDEX(Tabell1[Kategori (REK/OBS
FRL/REH)],MATCH(Tabell410134[[#This Row],[ID]],Tabell1[ID],0)))</f>
        <v>FRL</v>
      </c>
      <c r="D430" s="52">
        <v>5</v>
      </c>
      <c r="E430" s="119" t="str">
        <f>VLOOKUP(Tabell410134[[#This Row],[ICD10]],TabellDiagnoser[[ICD10]:[Diagnostext]],2)</f>
        <v>Lumbago med ischias</v>
      </c>
      <c r="F430" s="119" t="str">
        <f>VLOOKUP(Tabell410134[[#This Row],[ID]],Tabell1[[ID]:[Webcert_rubrik]],3)</f>
        <v>Förebyggande sjukpenning kan vara ett alternativ till sjukskrivning.</v>
      </c>
      <c r="G430"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31" spans="1:7" ht="26" x14ac:dyDescent="0.35">
      <c r="A431" s="53" t="s">
        <v>24</v>
      </c>
      <c r="B431" s="50" t="s">
        <v>244</v>
      </c>
      <c r="C431" s="50" t="str">
        <f>IF(Tabell410134[[#This Row],[ID]]="","",INDEX(Tabell1[Kategori (REK/OBS
FRL/REH)],MATCH(Tabell410134[[#This Row],[ID]],Tabell1[ID],0)))</f>
        <v>FRL</v>
      </c>
      <c r="D431" s="48">
        <v>1</v>
      </c>
      <c r="E431" s="119" t="str">
        <f>VLOOKUP(Tabell410134[[#This Row],[ICD10]],TabellDiagnoser[[ICD10]:[Diagnostext]],2)</f>
        <v>Lumbago</v>
      </c>
      <c r="F431" s="119" t="str">
        <f>VLOOKUP(Tabell410134[[#This Row],[ID]],Tabell1[[ID]:[Webcert_rubrik]],3)</f>
        <v>Följa upp och utvärdera pågående åtgärder.</v>
      </c>
      <c r="G431"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32" spans="1:7" ht="26" x14ac:dyDescent="0.35">
      <c r="A432" s="53" t="s">
        <v>24</v>
      </c>
      <c r="B432" s="50" t="s">
        <v>245</v>
      </c>
      <c r="C432" s="50" t="str">
        <f>IF(Tabell410134[[#This Row],[ID]]="","",INDEX(Tabell1[Kategori (REK/OBS
FRL/REH)],MATCH(Tabell410134[[#This Row],[ID]],Tabell1[ID],0)))</f>
        <v>FRL</v>
      </c>
      <c r="D432" s="52">
        <v>2</v>
      </c>
      <c r="E432" s="119" t="str">
        <f>VLOOKUP(Tabell410134[[#This Row],[ICD10]],TabellDiagnoser[[ICD10]:[Diagnostext]],2)</f>
        <v>Lumbago</v>
      </c>
      <c r="F432" s="119" t="str">
        <f>VLOOKUP(Tabell410134[[#This Row],[ID]],Tabell1[[ID]:[Webcert_rubrik]],3)</f>
        <v>Alltid överväga om deltidssjukskrivning är ett alternativ till heltidssjukskrivning</v>
      </c>
      <c r="G432"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33" spans="1:7" ht="26" x14ac:dyDescent="0.35">
      <c r="A433" s="53" t="s">
        <v>24</v>
      </c>
      <c r="B433" s="50" t="s">
        <v>246</v>
      </c>
      <c r="C433" s="50" t="str">
        <f>IF(Tabell410134[[#This Row],[ID]]="","",INDEX(Tabell1[Kategori (REK/OBS
FRL/REH)],MATCH(Tabell410134[[#This Row],[ID]],Tabell1[ID],0)))</f>
        <v>FRL</v>
      </c>
      <c r="D433" s="52">
        <v>3</v>
      </c>
      <c r="E433" s="119" t="str">
        <f>VLOOKUP(Tabell410134[[#This Row],[ICD10]],TabellDiagnoser[[ICD10]:[Diagnostext]],2)</f>
        <v>Lumbago</v>
      </c>
      <c r="F433" s="119" t="str">
        <f>VLOOKUP(Tabell410134[[#This Row],[ID]],Tabell1[[ID]:[Webcert_rubrik]],3)</f>
        <v>Tidigt kontakta arbetsgivaren om du tror att anpassningar kan bidra till att patienten trots sina besvär kan arbeta</v>
      </c>
      <c r="G433"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34" spans="1:7" ht="26" x14ac:dyDescent="0.35">
      <c r="A434" s="53" t="s">
        <v>24</v>
      </c>
      <c r="B434" s="50" t="s">
        <v>247</v>
      </c>
      <c r="C434" s="50" t="str">
        <f>IF(Tabell410134[[#This Row],[ID]]="","",INDEX(Tabell1[Kategori (REK/OBS
FRL/REH)],MATCH(Tabell410134[[#This Row],[ID]],Tabell1[ID],0)))</f>
        <v>FRL</v>
      </c>
      <c r="D434" s="52">
        <v>4</v>
      </c>
      <c r="E434" s="119" t="str">
        <f>VLOOKUP(Tabell410134[[#This Row],[ICD10]],TabellDiagnoser[[ICD10]:[Diagnostext]],2)</f>
        <v>Lumbago</v>
      </c>
      <c r="F434" s="119" t="str">
        <f>VLOOKUP(Tabell410134[[#This Row],[ID]],Tabell1[[ID]:[Webcert_rubrik]],3)</f>
        <v xml:space="preserve">Om möjligt planera successiv nedtrappning i ett och samma läkarintyg </v>
      </c>
      <c r="G434"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35" spans="1:7" ht="26" x14ac:dyDescent="0.35">
      <c r="A435" s="53" t="s">
        <v>24</v>
      </c>
      <c r="B435" s="50" t="s">
        <v>248</v>
      </c>
      <c r="C435" s="50" t="str">
        <f>IF(Tabell410134[[#This Row],[ID]]="","",INDEX(Tabell1[Kategori (REK/OBS
FRL/REH)],MATCH(Tabell410134[[#This Row],[ID]],Tabell1[ID],0)))</f>
        <v>FRL</v>
      </c>
      <c r="D435" s="52">
        <v>5</v>
      </c>
      <c r="E435" s="119" t="str">
        <f>VLOOKUP(Tabell410134[[#This Row],[ICD10]],TabellDiagnoser[[ICD10]:[Diagnostext]],2)</f>
        <v>Lumbago</v>
      </c>
      <c r="F435" s="119" t="str">
        <f>VLOOKUP(Tabell410134[[#This Row],[ID]],Tabell1[[ID]:[Webcert_rubrik]],3)</f>
        <v>Förebyggande sjukpenning kan vara ett alternativ till sjukskrivning.</v>
      </c>
      <c r="G435"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36" spans="1:7" ht="26" x14ac:dyDescent="0.35">
      <c r="A436" s="53" t="s">
        <v>18</v>
      </c>
      <c r="B436" s="50" t="s">
        <v>244</v>
      </c>
      <c r="C436" s="50" t="str">
        <f>IF(Tabell410134[[#This Row],[ID]]="","",INDEX(Tabell1[Kategori (REK/OBS
FRL/REH)],MATCH(Tabell410134[[#This Row],[ID]],Tabell1[ID],0)))</f>
        <v>FRL</v>
      </c>
      <c r="D436" s="48">
        <v>1</v>
      </c>
      <c r="E436" s="119" t="str">
        <f>VLOOKUP(Tabell410134[[#This Row],[ICD10]],TabellDiagnoser[[ICD10]:[Diagnostext]],2)</f>
        <v>Sjukdomstillstånd i skulderled</v>
      </c>
      <c r="F436" s="119" t="str">
        <f>VLOOKUP(Tabell410134[[#This Row],[ID]],Tabell1[[ID]:[Webcert_rubrik]],3)</f>
        <v>Följa upp och utvärdera pågående åtgärder.</v>
      </c>
      <c r="G436"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37" spans="1:7" ht="26" x14ac:dyDescent="0.35">
      <c r="A437" s="53" t="s">
        <v>18</v>
      </c>
      <c r="B437" s="50" t="s">
        <v>245</v>
      </c>
      <c r="C437" s="50" t="str">
        <f>IF(Tabell410134[[#This Row],[ID]]="","",INDEX(Tabell1[Kategori (REK/OBS
FRL/REH)],MATCH(Tabell410134[[#This Row],[ID]],Tabell1[ID],0)))</f>
        <v>FRL</v>
      </c>
      <c r="D437" s="52">
        <v>2</v>
      </c>
      <c r="E437" s="119" t="str">
        <f>VLOOKUP(Tabell410134[[#This Row],[ICD10]],TabellDiagnoser[[ICD10]:[Diagnostext]],2)</f>
        <v>Sjukdomstillstånd i skulderled</v>
      </c>
      <c r="F437" s="119" t="str">
        <f>VLOOKUP(Tabell410134[[#This Row],[ID]],Tabell1[[ID]:[Webcert_rubrik]],3)</f>
        <v>Alltid överväga om deltidssjukskrivning är ett alternativ till heltidssjukskrivning</v>
      </c>
      <c r="G437"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38" spans="1:7" ht="26" x14ac:dyDescent="0.35">
      <c r="A438" s="53" t="s">
        <v>18</v>
      </c>
      <c r="B438" s="50" t="s">
        <v>246</v>
      </c>
      <c r="C438" s="50" t="str">
        <f>IF(Tabell410134[[#This Row],[ID]]="","",INDEX(Tabell1[Kategori (REK/OBS
FRL/REH)],MATCH(Tabell410134[[#This Row],[ID]],Tabell1[ID],0)))</f>
        <v>FRL</v>
      </c>
      <c r="D438" s="52">
        <v>3</v>
      </c>
      <c r="E438" s="119" t="str">
        <f>VLOOKUP(Tabell410134[[#This Row],[ICD10]],TabellDiagnoser[[ICD10]:[Diagnostext]],2)</f>
        <v>Sjukdomstillstånd i skulderled</v>
      </c>
      <c r="F438" s="119" t="str">
        <f>VLOOKUP(Tabell410134[[#This Row],[ID]],Tabell1[[ID]:[Webcert_rubrik]],3)</f>
        <v>Tidigt kontakta arbetsgivaren om du tror att anpassningar kan bidra till att patienten trots sina besvär kan arbeta</v>
      </c>
      <c r="G438"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39" spans="1:7" ht="26" x14ac:dyDescent="0.35">
      <c r="A439" s="53" t="s">
        <v>18</v>
      </c>
      <c r="B439" s="50" t="s">
        <v>247</v>
      </c>
      <c r="C439" s="50" t="str">
        <f>IF(Tabell410134[[#This Row],[ID]]="","",INDEX(Tabell1[Kategori (REK/OBS
FRL/REH)],MATCH(Tabell410134[[#This Row],[ID]],Tabell1[ID],0)))</f>
        <v>FRL</v>
      </c>
      <c r="D439" s="52">
        <v>4</v>
      </c>
      <c r="E439" s="119" t="str">
        <f>VLOOKUP(Tabell410134[[#This Row],[ICD10]],TabellDiagnoser[[ICD10]:[Diagnostext]],2)</f>
        <v>Sjukdomstillstånd i skulderled</v>
      </c>
      <c r="F439" s="119" t="str">
        <f>VLOOKUP(Tabell410134[[#This Row],[ID]],Tabell1[[ID]:[Webcert_rubrik]],3)</f>
        <v xml:space="preserve">Om möjligt planera successiv nedtrappning i ett och samma läkarintyg </v>
      </c>
      <c r="G439"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40" spans="1:7" ht="26" x14ac:dyDescent="0.35">
      <c r="A440" s="53" t="s">
        <v>18</v>
      </c>
      <c r="B440" s="50" t="s">
        <v>248</v>
      </c>
      <c r="C440" s="50" t="str">
        <f>IF(Tabell410134[[#This Row],[ID]]="","",INDEX(Tabell1[Kategori (REK/OBS
FRL/REH)],MATCH(Tabell410134[[#This Row],[ID]],Tabell1[ID],0)))</f>
        <v>FRL</v>
      </c>
      <c r="D440" s="52">
        <v>5</v>
      </c>
      <c r="E440" s="119" t="str">
        <f>VLOOKUP(Tabell410134[[#This Row],[ICD10]],TabellDiagnoser[[ICD10]:[Diagnostext]],2)</f>
        <v>Sjukdomstillstånd i skulderled</v>
      </c>
      <c r="F440" s="119" t="str">
        <f>VLOOKUP(Tabell410134[[#This Row],[ID]],Tabell1[[ID]:[Webcert_rubrik]],3)</f>
        <v>Förebyggande sjukpenning kan vara ett alternativ till sjukskrivning.</v>
      </c>
      <c r="G440"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41" spans="1:7" ht="26" x14ac:dyDescent="0.35">
      <c r="A441" s="53" t="s">
        <v>118</v>
      </c>
      <c r="B441" s="50" t="s">
        <v>244</v>
      </c>
      <c r="C441" s="50" t="str">
        <f>IF(Tabell410134[[#This Row],[ID]]="","",INDEX(Tabell1[Kategori (REK/OBS
FRL/REH)],MATCH(Tabell410134[[#This Row],[ID]],Tabell1[ID],0)))</f>
        <v>FRL</v>
      </c>
      <c r="D441" s="48">
        <v>1</v>
      </c>
      <c r="E441" s="119" t="str">
        <f>VLOOKUP(Tabell410134[[#This Row],[ICD10]],TabellDiagnoser[[ICD10]:[Diagnostext]],2)</f>
        <v>Impingementsyndrom i axelled</v>
      </c>
      <c r="F441" s="152" t="str">
        <f>VLOOKUP(Tabell410134[[#This Row],[ID]],Tabell1[[ID]:[Webcert_rubrik]],3)</f>
        <v>Följa upp och utvärdera pågående åtgärder.</v>
      </c>
      <c r="G441"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42" spans="1:7" ht="26" x14ac:dyDescent="0.35">
      <c r="A442" s="53" t="s">
        <v>118</v>
      </c>
      <c r="B442" s="50" t="s">
        <v>245</v>
      </c>
      <c r="C442" s="50" t="str">
        <f>IF(Tabell410134[[#This Row],[ID]]="","",INDEX(Tabell1[Kategori (REK/OBS
FRL/REH)],MATCH(Tabell410134[[#This Row],[ID]],Tabell1[ID],0)))</f>
        <v>FRL</v>
      </c>
      <c r="D442" s="52">
        <v>2</v>
      </c>
      <c r="E442" s="119" t="str">
        <f>VLOOKUP(Tabell410134[[#This Row],[ICD10]],TabellDiagnoser[[ICD10]:[Diagnostext]],2)</f>
        <v>Impingementsyndrom i axelled</v>
      </c>
      <c r="F442" s="152" t="str">
        <f>VLOOKUP(Tabell410134[[#This Row],[ID]],Tabell1[[ID]:[Webcert_rubrik]],3)</f>
        <v>Alltid överväga om deltidssjukskrivning är ett alternativ till heltidssjukskrivning</v>
      </c>
      <c r="G442"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43" spans="1:7" ht="26" x14ac:dyDescent="0.35">
      <c r="A443" s="53" t="s">
        <v>118</v>
      </c>
      <c r="B443" s="50" t="s">
        <v>246</v>
      </c>
      <c r="C443" s="50" t="str">
        <f>IF(Tabell410134[[#This Row],[ID]]="","",INDEX(Tabell1[Kategori (REK/OBS
FRL/REH)],MATCH(Tabell410134[[#This Row],[ID]],Tabell1[ID],0)))</f>
        <v>FRL</v>
      </c>
      <c r="D443" s="52">
        <v>3</v>
      </c>
      <c r="E443" s="119" t="str">
        <f>VLOOKUP(Tabell410134[[#This Row],[ICD10]],TabellDiagnoser[[ICD10]:[Diagnostext]],2)</f>
        <v>Impingementsyndrom i axelled</v>
      </c>
      <c r="F443" s="152" t="str">
        <f>VLOOKUP(Tabell410134[[#This Row],[ID]],Tabell1[[ID]:[Webcert_rubrik]],3)</f>
        <v>Tidigt kontakta arbetsgivaren om du tror att anpassningar kan bidra till att patienten trots sina besvär kan arbeta</v>
      </c>
      <c r="G443"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44" spans="1:7" ht="26" x14ac:dyDescent="0.35">
      <c r="A444" s="53" t="s">
        <v>118</v>
      </c>
      <c r="B444" s="50" t="s">
        <v>247</v>
      </c>
      <c r="C444" s="50" t="str">
        <f>IF(Tabell410134[[#This Row],[ID]]="","",INDEX(Tabell1[Kategori (REK/OBS
FRL/REH)],MATCH(Tabell410134[[#This Row],[ID]],Tabell1[ID],0)))</f>
        <v>FRL</v>
      </c>
      <c r="D444" s="52">
        <v>4</v>
      </c>
      <c r="E444" s="119" t="str">
        <f>VLOOKUP(Tabell410134[[#This Row],[ICD10]],TabellDiagnoser[[ICD10]:[Diagnostext]],2)</f>
        <v>Impingementsyndrom i axelled</v>
      </c>
      <c r="F444" s="152" t="str">
        <f>VLOOKUP(Tabell410134[[#This Row],[ID]],Tabell1[[ID]:[Webcert_rubrik]],3)</f>
        <v xml:space="preserve">Om möjligt planera successiv nedtrappning i ett och samma läkarintyg </v>
      </c>
      <c r="G444"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45" spans="1:7" ht="26" x14ac:dyDescent="0.35">
      <c r="A445" s="53" t="s">
        <v>118</v>
      </c>
      <c r="B445" s="50" t="s">
        <v>248</v>
      </c>
      <c r="C445" s="50" t="str">
        <f>IF(Tabell410134[[#This Row],[ID]]="","",INDEX(Tabell1[Kategori (REK/OBS
FRL/REH)],MATCH(Tabell410134[[#This Row],[ID]],Tabell1[ID],0)))</f>
        <v>FRL</v>
      </c>
      <c r="D445" s="52">
        <v>5</v>
      </c>
      <c r="E445" s="119" t="str">
        <f>VLOOKUP(Tabell410134[[#This Row],[ICD10]],TabellDiagnoser[[ICD10]:[Diagnostext]],2)</f>
        <v>Impingementsyndrom i axelled</v>
      </c>
      <c r="F445" s="152" t="str">
        <f>VLOOKUP(Tabell410134[[#This Row],[ID]],Tabell1[[ID]:[Webcert_rubrik]],3)</f>
        <v>Förebyggande sjukpenning kan vara ett alternativ till sjukskrivning.</v>
      </c>
      <c r="G445"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46" spans="1:7" ht="26" x14ac:dyDescent="0.35">
      <c r="A446" s="53" t="s">
        <v>44</v>
      </c>
      <c r="B446" s="50" t="s">
        <v>244</v>
      </c>
      <c r="C446" s="50" t="str">
        <f>IF(Tabell410134[[#This Row],[ID]]="","",INDEX(Tabell1[Kategori (REK/OBS
FRL/REH)],MATCH(Tabell410134[[#This Row],[ID]],Tabell1[ID],0)))</f>
        <v>FRL</v>
      </c>
      <c r="D446" s="48">
        <v>1</v>
      </c>
      <c r="E446" s="119" t="str">
        <f>VLOOKUP(Tabell410134[[#This Row],[ICD10]],TabellDiagnoser[[ICD10]:[Diagnostext]],2)</f>
        <v>Andra entesopatier (sjukdomar i perifera ligament- och muskelfästen)</v>
      </c>
      <c r="F446" s="119" t="str">
        <f>VLOOKUP(Tabell410134[[#This Row],[ID]],Tabell1[[ID]:[Webcert_rubrik]],3)</f>
        <v>Följa upp och utvärdera pågående åtgärder.</v>
      </c>
      <c r="G446"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47" spans="1:7" ht="26" x14ac:dyDescent="0.35">
      <c r="A447" s="53" t="s">
        <v>44</v>
      </c>
      <c r="B447" s="50" t="s">
        <v>245</v>
      </c>
      <c r="C447" s="50" t="str">
        <f>IF(Tabell410134[[#This Row],[ID]]="","",INDEX(Tabell1[Kategori (REK/OBS
FRL/REH)],MATCH(Tabell410134[[#This Row],[ID]],Tabell1[ID],0)))</f>
        <v>FRL</v>
      </c>
      <c r="D447" s="52">
        <v>2</v>
      </c>
      <c r="E447" s="119" t="str">
        <f>VLOOKUP(Tabell410134[[#This Row],[ICD10]],TabellDiagnoser[[ICD10]:[Diagnostext]],2)</f>
        <v>Andra entesopatier (sjukdomar i perifera ligament- och muskelfästen)</v>
      </c>
      <c r="F447" s="119" t="str">
        <f>VLOOKUP(Tabell410134[[#This Row],[ID]],Tabell1[[ID]:[Webcert_rubrik]],3)</f>
        <v>Alltid överväga om deltidssjukskrivning är ett alternativ till heltidssjukskrivning</v>
      </c>
      <c r="G447"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48" spans="1:7" ht="26" x14ac:dyDescent="0.35">
      <c r="A448" s="53" t="s">
        <v>44</v>
      </c>
      <c r="B448" s="50" t="s">
        <v>246</v>
      </c>
      <c r="C448" s="50" t="str">
        <f>IF(Tabell410134[[#This Row],[ID]]="","",INDEX(Tabell1[Kategori (REK/OBS
FRL/REH)],MATCH(Tabell410134[[#This Row],[ID]],Tabell1[ID],0)))</f>
        <v>FRL</v>
      </c>
      <c r="D448" s="52">
        <v>3</v>
      </c>
      <c r="E448" s="119" t="str">
        <f>VLOOKUP(Tabell410134[[#This Row],[ICD10]],TabellDiagnoser[[ICD10]:[Diagnostext]],2)</f>
        <v>Andra entesopatier (sjukdomar i perifera ligament- och muskelfästen)</v>
      </c>
      <c r="F448" s="119" t="str">
        <f>VLOOKUP(Tabell410134[[#This Row],[ID]],Tabell1[[ID]:[Webcert_rubrik]],3)</f>
        <v>Tidigt kontakta arbetsgivaren om du tror att anpassningar kan bidra till att patienten trots sina besvär kan arbeta</v>
      </c>
      <c r="G448"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49" spans="1:7" ht="26" x14ac:dyDescent="0.35">
      <c r="A449" s="53" t="s">
        <v>44</v>
      </c>
      <c r="B449" s="50" t="s">
        <v>247</v>
      </c>
      <c r="C449" s="50" t="str">
        <f>IF(Tabell410134[[#This Row],[ID]]="","",INDEX(Tabell1[Kategori (REK/OBS
FRL/REH)],MATCH(Tabell410134[[#This Row],[ID]],Tabell1[ID],0)))</f>
        <v>FRL</v>
      </c>
      <c r="D449" s="52">
        <v>4</v>
      </c>
      <c r="E449" s="119" t="str">
        <f>VLOOKUP(Tabell410134[[#This Row],[ICD10]],TabellDiagnoser[[ICD10]:[Diagnostext]],2)</f>
        <v>Andra entesopatier (sjukdomar i perifera ligament- och muskelfästen)</v>
      </c>
      <c r="F449" s="119" t="str">
        <f>VLOOKUP(Tabell410134[[#This Row],[ID]],Tabell1[[ID]:[Webcert_rubrik]],3)</f>
        <v xml:space="preserve">Om möjligt planera successiv nedtrappning i ett och samma läkarintyg </v>
      </c>
      <c r="G449"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50" spans="1:7" ht="26" x14ac:dyDescent="0.35">
      <c r="A450" s="53" t="s">
        <v>44</v>
      </c>
      <c r="B450" s="50" t="s">
        <v>248</v>
      </c>
      <c r="C450" s="50" t="str">
        <f>IF(Tabell410134[[#This Row],[ID]]="","",INDEX(Tabell1[Kategori (REK/OBS
FRL/REH)],MATCH(Tabell410134[[#This Row],[ID]],Tabell1[ID],0)))</f>
        <v>FRL</v>
      </c>
      <c r="D450" s="52">
        <v>5</v>
      </c>
      <c r="E450" s="119" t="str">
        <f>VLOOKUP(Tabell410134[[#This Row],[ICD10]],TabellDiagnoser[[ICD10]:[Diagnostext]],2)</f>
        <v>Andra entesopatier (sjukdomar i perifera ligament- och muskelfästen)</v>
      </c>
      <c r="F450" s="119" t="str">
        <f>VLOOKUP(Tabell410134[[#This Row],[ID]],Tabell1[[ID]:[Webcert_rubrik]],3)</f>
        <v>Förebyggande sjukpenning kan vara ett alternativ till sjukskrivning.</v>
      </c>
      <c r="G450"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51" spans="1:7" ht="26" x14ac:dyDescent="0.35">
      <c r="A451" s="53" t="s">
        <v>39</v>
      </c>
      <c r="B451" s="50" t="s">
        <v>244</v>
      </c>
      <c r="C451" s="50" t="str">
        <f>IF(Tabell410134[[#This Row],[ID]]="","",INDEX(Tabell1[Kategori (REK/OBS
FRL/REH)],MATCH(Tabell410134[[#This Row],[ID]],Tabell1[ID],0)))</f>
        <v>FRL</v>
      </c>
      <c r="D451" s="48">
        <v>1</v>
      </c>
      <c r="E451" s="119" t="str">
        <f>VLOOKUP(Tabell410134[[#This Row],[ICD10]],TabellDiagnoser[[ICD10]:[Diagnostext]],2)</f>
        <v>Andra sjukdomstillstånd i mjukvävnader som ej klassificeras annorstädes</v>
      </c>
      <c r="F451" s="152" t="str">
        <f>VLOOKUP(Tabell410134[[#This Row],[ID]],Tabell1[[ID]:[Webcert_rubrik]],3)</f>
        <v>Följa upp och utvärdera pågående åtgärder.</v>
      </c>
      <c r="G451"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52" spans="1:7" ht="26" x14ac:dyDescent="0.35">
      <c r="A452" s="53" t="s">
        <v>39</v>
      </c>
      <c r="B452" s="50" t="s">
        <v>245</v>
      </c>
      <c r="C452" s="50" t="str">
        <f>IF(Tabell410134[[#This Row],[ID]]="","",INDEX(Tabell1[Kategori (REK/OBS
FRL/REH)],MATCH(Tabell410134[[#This Row],[ID]],Tabell1[ID],0)))</f>
        <v>FRL</v>
      </c>
      <c r="D452" s="52">
        <v>2</v>
      </c>
      <c r="E452" s="119" t="str">
        <f>VLOOKUP(Tabell410134[[#This Row],[ICD10]],TabellDiagnoser[[ICD10]:[Diagnostext]],2)</f>
        <v>Andra sjukdomstillstånd i mjukvävnader som ej klassificeras annorstädes</v>
      </c>
      <c r="F452" s="152" t="str">
        <f>VLOOKUP(Tabell410134[[#This Row],[ID]],Tabell1[[ID]:[Webcert_rubrik]],3)</f>
        <v>Alltid överväga om deltidssjukskrivning är ett alternativ till heltidssjukskrivning</v>
      </c>
      <c r="G452"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53" spans="1:7" ht="26" x14ac:dyDescent="0.35">
      <c r="A453" s="53" t="s">
        <v>39</v>
      </c>
      <c r="B453" s="50" t="s">
        <v>246</v>
      </c>
      <c r="C453" s="50" t="str">
        <f>IF(Tabell410134[[#This Row],[ID]]="","",INDEX(Tabell1[Kategori (REK/OBS
FRL/REH)],MATCH(Tabell410134[[#This Row],[ID]],Tabell1[ID],0)))</f>
        <v>FRL</v>
      </c>
      <c r="D453" s="52">
        <v>3</v>
      </c>
      <c r="E453" s="119" t="str">
        <f>VLOOKUP(Tabell410134[[#This Row],[ICD10]],TabellDiagnoser[[ICD10]:[Diagnostext]],2)</f>
        <v>Andra sjukdomstillstånd i mjukvävnader som ej klassificeras annorstädes</v>
      </c>
      <c r="F453" s="152" t="str">
        <f>VLOOKUP(Tabell410134[[#This Row],[ID]],Tabell1[[ID]:[Webcert_rubrik]],3)</f>
        <v>Tidigt kontakta arbetsgivaren om du tror att anpassningar kan bidra till att patienten trots sina besvär kan arbeta</v>
      </c>
      <c r="G453"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54" spans="1:7" ht="26" x14ac:dyDescent="0.35">
      <c r="A454" s="53" t="s">
        <v>39</v>
      </c>
      <c r="B454" s="50" t="s">
        <v>247</v>
      </c>
      <c r="C454" s="50" t="str">
        <f>IF(Tabell410134[[#This Row],[ID]]="","",INDEX(Tabell1[Kategori (REK/OBS
FRL/REH)],MATCH(Tabell410134[[#This Row],[ID]],Tabell1[ID],0)))</f>
        <v>FRL</v>
      </c>
      <c r="D454" s="52">
        <v>4</v>
      </c>
      <c r="E454" s="119" t="str">
        <f>VLOOKUP(Tabell410134[[#This Row],[ICD10]],TabellDiagnoser[[ICD10]:[Diagnostext]],2)</f>
        <v>Andra sjukdomstillstånd i mjukvävnader som ej klassificeras annorstädes</v>
      </c>
      <c r="F454" s="152" t="str">
        <f>VLOOKUP(Tabell410134[[#This Row],[ID]],Tabell1[[ID]:[Webcert_rubrik]],3)</f>
        <v xml:space="preserve">Om möjligt planera successiv nedtrappning i ett och samma läkarintyg </v>
      </c>
      <c r="G454"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55" spans="1:7" ht="26" x14ac:dyDescent="0.35">
      <c r="A455" s="53" t="s">
        <v>39</v>
      </c>
      <c r="B455" s="50" t="s">
        <v>248</v>
      </c>
      <c r="C455" s="50" t="str">
        <f>IF(Tabell410134[[#This Row],[ID]]="","",INDEX(Tabell1[Kategori (REK/OBS
FRL/REH)],MATCH(Tabell410134[[#This Row],[ID]],Tabell1[ID],0)))</f>
        <v>FRL</v>
      </c>
      <c r="D455" s="52">
        <v>5</v>
      </c>
      <c r="E455" s="119" t="str">
        <f>VLOOKUP(Tabell410134[[#This Row],[ICD10]],TabellDiagnoser[[ICD10]:[Diagnostext]],2)</f>
        <v>Andra sjukdomstillstånd i mjukvävnader som ej klassificeras annorstädes</v>
      </c>
      <c r="F455" s="152" t="str">
        <f>VLOOKUP(Tabell410134[[#This Row],[ID]],Tabell1[[ID]:[Webcert_rubrik]],3)</f>
        <v>Förebyggande sjukpenning kan vara ett alternativ till sjukskrivning.</v>
      </c>
      <c r="G455"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56" spans="1:7" ht="26" x14ac:dyDescent="0.35">
      <c r="A456" s="53" t="s">
        <v>40</v>
      </c>
      <c r="B456" s="50" t="s">
        <v>244</v>
      </c>
      <c r="C456" s="50" t="str">
        <f>IF(Tabell410134[[#This Row],[ID]]="","",INDEX(Tabell1[Kategori (REK/OBS
FRL/REH)],MATCH(Tabell410134[[#This Row],[ID]],Tabell1[ID],0)))</f>
        <v>FRL</v>
      </c>
      <c r="D456" s="48">
        <v>1</v>
      </c>
      <c r="E456" s="119" t="str">
        <f>VLOOKUP(Tabell410134[[#This Row],[ICD10]],TabellDiagnoser[[ICD10]:[Diagnostext]],2)</f>
        <v>Myalgi</v>
      </c>
      <c r="F456" s="119" t="str">
        <f>VLOOKUP(Tabell410134[[#This Row],[ID]],Tabell1[[ID]:[Webcert_rubrik]],3)</f>
        <v>Följa upp och utvärdera pågående åtgärder.</v>
      </c>
      <c r="G456"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57" spans="1:7" ht="26" x14ac:dyDescent="0.35">
      <c r="A457" s="53" t="s">
        <v>40</v>
      </c>
      <c r="B457" s="50" t="s">
        <v>245</v>
      </c>
      <c r="C457" s="50" t="str">
        <f>IF(Tabell410134[[#This Row],[ID]]="","",INDEX(Tabell1[Kategori (REK/OBS
FRL/REH)],MATCH(Tabell410134[[#This Row],[ID]],Tabell1[ID],0)))</f>
        <v>FRL</v>
      </c>
      <c r="D457" s="52">
        <v>2</v>
      </c>
      <c r="E457" s="119" t="str">
        <f>VLOOKUP(Tabell410134[[#This Row],[ICD10]],TabellDiagnoser[[ICD10]:[Diagnostext]],2)</f>
        <v>Myalgi</v>
      </c>
      <c r="F457" s="119" t="str">
        <f>VLOOKUP(Tabell410134[[#This Row],[ID]],Tabell1[[ID]:[Webcert_rubrik]],3)</f>
        <v>Alltid överväga om deltidssjukskrivning är ett alternativ till heltidssjukskrivning</v>
      </c>
      <c r="G457"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58" spans="1:7" ht="26" x14ac:dyDescent="0.35">
      <c r="A458" s="53" t="s">
        <v>40</v>
      </c>
      <c r="B458" s="50" t="s">
        <v>246</v>
      </c>
      <c r="C458" s="50" t="str">
        <f>IF(Tabell410134[[#This Row],[ID]]="","",INDEX(Tabell1[Kategori (REK/OBS
FRL/REH)],MATCH(Tabell410134[[#This Row],[ID]],Tabell1[ID],0)))</f>
        <v>FRL</v>
      </c>
      <c r="D458" s="52">
        <v>3</v>
      </c>
      <c r="E458" s="119" t="str">
        <f>VLOOKUP(Tabell410134[[#This Row],[ICD10]],TabellDiagnoser[[ICD10]:[Diagnostext]],2)</f>
        <v>Myalgi</v>
      </c>
      <c r="F458" s="119" t="str">
        <f>VLOOKUP(Tabell410134[[#This Row],[ID]],Tabell1[[ID]:[Webcert_rubrik]],3)</f>
        <v>Tidigt kontakta arbetsgivaren om du tror att anpassningar kan bidra till att patienten trots sina besvär kan arbeta</v>
      </c>
      <c r="G458"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59" spans="1:7" ht="26" x14ac:dyDescent="0.35">
      <c r="A459" s="53" t="s">
        <v>40</v>
      </c>
      <c r="B459" s="50" t="s">
        <v>247</v>
      </c>
      <c r="C459" s="50" t="str">
        <f>IF(Tabell410134[[#This Row],[ID]]="","",INDEX(Tabell1[Kategori (REK/OBS
FRL/REH)],MATCH(Tabell410134[[#This Row],[ID]],Tabell1[ID],0)))</f>
        <v>FRL</v>
      </c>
      <c r="D459" s="52">
        <v>4</v>
      </c>
      <c r="E459" s="119" t="str">
        <f>VLOOKUP(Tabell410134[[#This Row],[ICD10]],TabellDiagnoser[[ICD10]:[Diagnostext]],2)</f>
        <v>Myalgi</v>
      </c>
      <c r="F459" s="119" t="str">
        <f>VLOOKUP(Tabell410134[[#This Row],[ID]],Tabell1[[ID]:[Webcert_rubrik]],3)</f>
        <v xml:space="preserve">Om möjligt planera successiv nedtrappning i ett och samma läkarintyg </v>
      </c>
      <c r="G459"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60" spans="1:7" ht="26" x14ac:dyDescent="0.35">
      <c r="A460" s="53" t="s">
        <v>40</v>
      </c>
      <c r="B460" s="50" t="s">
        <v>248</v>
      </c>
      <c r="C460" s="50" t="str">
        <f>IF(Tabell410134[[#This Row],[ID]]="","",INDEX(Tabell1[Kategori (REK/OBS
FRL/REH)],MATCH(Tabell410134[[#This Row],[ID]],Tabell1[ID],0)))</f>
        <v>FRL</v>
      </c>
      <c r="D460" s="52">
        <v>5</v>
      </c>
      <c r="E460" s="119" t="str">
        <f>VLOOKUP(Tabell410134[[#This Row],[ICD10]],TabellDiagnoser[[ICD10]:[Diagnostext]],2)</f>
        <v>Myalgi</v>
      </c>
      <c r="F460" s="119" t="str">
        <f>VLOOKUP(Tabell410134[[#This Row],[ID]],Tabell1[[ID]:[Webcert_rubrik]],3)</f>
        <v>Förebyggande sjukpenning kan vara ett alternativ till sjukskrivning.</v>
      </c>
      <c r="G460"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61" spans="1:7" ht="26" x14ac:dyDescent="0.35">
      <c r="A461" s="53" t="s">
        <v>42</v>
      </c>
      <c r="B461" s="50" t="s">
        <v>244</v>
      </c>
      <c r="C461" s="50" t="str">
        <f>IF(Tabell410134[[#This Row],[ID]]="","",INDEX(Tabell1[Kategori (REK/OBS
FRL/REH)],MATCH(Tabell410134[[#This Row],[ID]],Tabell1[ID],0)))</f>
        <v>FRL</v>
      </c>
      <c r="D461" s="48">
        <v>1</v>
      </c>
      <c r="E461" s="119" t="str">
        <f>VLOOKUP(Tabell410134[[#This Row],[ICD10]],TabellDiagnoser[[ICD10]:[Diagnostext]],2)</f>
        <v>Fibromyalgi</v>
      </c>
      <c r="F461" s="119" t="str">
        <f>VLOOKUP(Tabell410134[[#This Row],[ID]],Tabell1[[ID]:[Webcert_rubrik]],3)</f>
        <v>Följa upp och utvärdera pågående åtgärder.</v>
      </c>
      <c r="G461"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62" spans="1:7" ht="26" x14ac:dyDescent="0.35">
      <c r="A462" s="53" t="s">
        <v>42</v>
      </c>
      <c r="B462" s="50" t="s">
        <v>245</v>
      </c>
      <c r="C462" s="50" t="str">
        <f>IF(Tabell410134[[#This Row],[ID]]="","",INDEX(Tabell1[Kategori (REK/OBS
FRL/REH)],MATCH(Tabell410134[[#This Row],[ID]],Tabell1[ID],0)))</f>
        <v>FRL</v>
      </c>
      <c r="D462" s="52">
        <v>2</v>
      </c>
      <c r="E462" s="119" t="str">
        <f>VLOOKUP(Tabell410134[[#This Row],[ICD10]],TabellDiagnoser[[ICD10]:[Diagnostext]],2)</f>
        <v>Fibromyalgi</v>
      </c>
      <c r="F462" s="119" t="str">
        <f>VLOOKUP(Tabell410134[[#This Row],[ID]],Tabell1[[ID]:[Webcert_rubrik]],3)</f>
        <v>Alltid överväga om deltidssjukskrivning är ett alternativ till heltidssjukskrivning</v>
      </c>
      <c r="G462"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63" spans="1:7" ht="26" x14ac:dyDescent="0.35">
      <c r="A463" s="53" t="s">
        <v>42</v>
      </c>
      <c r="B463" s="50" t="s">
        <v>246</v>
      </c>
      <c r="C463" s="50" t="str">
        <f>IF(Tabell410134[[#This Row],[ID]]="","",INDEX(Tabell1[Kategori (REK/OBS
FRL/REH)],MATCH(Tabell410134[[#This Row],[ID]],Tabell1[ID],0)))</f>
        <v>FRL</v>
      </c>
      <c r="D463" s="52">
        <v>3</v>
      </c>
      <c r="E463" s="119" t="str">
        <f>VLOOKUP(Tabell410134[[#This Row],[ICD10]],TabellDiagnoser[[ICD10]:[Diagnostext]],2)</f>
        <v>Fibromyalgi</v>
      </c>
      <c r="F463" s="119" t="str">
        <f>VLOOKUP(Tabell410134[[#This Row],[ID]],Tabell1[[ID]:[Webcert_rubrik]],3)</f>
        <v>Tidigt kontakta arbetsgivaren om du tror att anpassningar kan bidra till att patienten trots sina besvär kan arbeta</v>
      </c>
      <c r="G463"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64" spans="1:7" ht="26" x14ac:dyDescent="0.35">
      <c r="A464" s="53" t="s">
        <v>42</v>
      </c>
      <c r="B464" s="50" t="s">
        <v>247</v>
      </c>
      <c r="C464" s="50" t="str">
        <f>IF(Tabell410134[[#This Row],[ID]]="","",INDEX(Tabell1[Kategori (REK/OBS
FRL/REH)],MATCH(Tabell410134[[#This Row],[ID]],Tabell1[ID],0)))</f>
        <v>FRL</v>
      </c>
      <c r="D464" s="52">
        <v>4</v>
      </c>
      <c r="E464" s="119" t="str">
        <f>VLOOKUP(Tabell410134[[#This Row],[ICD10]],TabellDiagnoser[[ICD10]:[Diagnostext]],2)</f>
        <v>Fibromyalgi</v>
      </c>
      <c r="F464" s="119" t="str">
        <f>VLOOKUP(Tabell410134[[#This Row],[ID]],Tabell1[[ID]:[Webcert_rubrik]],3)</f>
        <v xml:space="preserve">Om möjligt planera successiv nedtrappning i ett och samma läkarintyg </v>
      </c>
      <c r="G464"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65" spans="1:7" ht="26" x14ac:dyDescent="0.35">
      <c r="A465" s="53" t="s">
        <v>42</v>
      </c>
      <c r="B465" s="50" t="s">
        <v>248</v>
      </c>
      <c r="C465" s="50" t="str">
        <f>IF(Tabell410134[[#This Row],[ID]]="","",INDEX(Tabell1[Kategori (REK/OBS
FRL/REH)],MATCH(Tabell410134[[#This Row],[ID]],Tabell1[ID],0)))</f>
        <v>FRL</v>
      </c>
      <c r="D465" s="52">
        <v>5</v>
      </c>
      <c r="E465" s="119" t="str">
        <f>VLOOKUP(Tabell410134[[#This Row],[ICD10]],TabellDiagnoser[[ICD10]:[Diagnostext]],2)</f>
        <v>Fibromyalgi</v>
      </c>
      <c r="F465" s="119" t="str">
        <f>VLOOKUP(Tabell410134[[#This Row],[ID]],Tabell1[[ID]:[Webcert_rubrik]],3)</f>
        <v>Förebyggande sjukpenning kan vara ett alternativ till sjukskrivning.</v>
      </c>
      <c r="G465"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66" spans="1:7" ht="26" x14ac:dyDescent="0.35">
      <c r="A466" s="53" t="s">
        <v>76</v>
      </c>
      <c r="B466" s="50" t="s">
        <v>244</v>
      </c>
      <c r="C466" s="50" t="str">
        <f>IF(Tabell410134[[#This Row],[ID]]="","",INDEX(Tabell1[Kategori (REK/OBS
FRL/REH)],MATCH(Tabell410134[[#This Row],[ID]],Tabell1[ID],0)))</f>
        <v>FRL</v>
      </c>
      <c r="D466" s="48">
        <v>1</v>
      </c>
      <c r="E466" s="119" t="str">
        <f>VLOOKUP(Tabell410134[[#This Row],[ICD10]],TabellDiagnoser[[ICD10]:[Diagnostext]],2)</f>
        <v>Smärta och värk som ej klassificeras annorstädes</v>
      </c>
      <c r="F466" s="119" t="str">
        <f>VLOOKUP(Tabell410134[[#This Row],[ID]],Tabell1[[ID]:[Webcert_rubrik]],3)</f>
        <v>Följa upp och utvärdera pågående åtgärder.</v>
      </c>
      <c r="G466"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67" spans="1:7" ht="26" x14ac:dyDescent="0.35">
      <c r="A467" s="53" t="s">
        <v>76</v>
      </c>
      <c r="B467" s="50" t="s">
        <v>245</v>
      </c>
      <c r="C467" s="50" t="str">
        <f>IF(Tabell410134[[#This Row],[ID]]="","",INDEX(Tabell1[Kategori (REK/OBS
FRL/REH)],MATCH(Tabell410134[[#This Row],[ID]],Tabell1[ID],0)))</f>
        <v>FRL</v>
      </c>
      <c r="D467" s="52">
        <v>2</v>
      </c>
      <c r="E467" s="119" t="str">
        <f>VLOOKUP(Tabell410134[[#This Row],[ICD10]],TabellDiagnoser[[ICD10]:[Diagnostext]],2)</f>
        <v>Smärta och värk som ej klassificeras annorstädes</v>
      </c>
      <c r="F467" s="119" t="str">
        <f>VLOOKUP(Tabell410134[[#This Row],[ID]],Tabell1[[ID]:[Webcert_rubrik]],3)</f>
        <v>Alltid överväga om deltidssjukskrivning är ett alternativ till heltidssjukskrivning</v>
      </c>
      <c r="G467"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68" spans="1:7" ht="26" x14ac:dyDescent="0.35">
      <c r="A468" s="53" t="s">
        <v>76</v>
      </c>
      <c r="B468" s="50" t="s">
        <v>246</v>
      </c>
      <c r="C468" s="50" t="str">
        <f>IF(Tabell410134[[#This Row],[ID]]="","",INDEX(Tabell1[Kategori (REK/OBS
FRL/REH)],MATCH(Tabell410134[[#This Row],[ID]],Tabell1[ID],0)))</f>
        <v>FRL</v>
      </c>
      <c r="D468" s="52">
        <v>3</v>
      </c>
      <c r="E468" s="119" t="str">
        <f>VLOOKUP(Tabell410134[[#This Row],[ICD10]],TabellDiagnoser[[ICD10]:[Diagnostext]],2)</f>
        <v>Smärta och värk som ej klassificeras annorstädes</v>
      </c>
      <c r="F468" s="119" t="str">
        <f>VLOOKUP(Tabell410134[[#This Row],[ID]],Tabell1[[ID]:[Webcert_rubrik]],3)</f>
        <v>Tidigt kontakta arbetsgivaren om du tror att anpassningar kan bidra till att patienten trots sina besvär kan arbeta</v>
      </c>
      <c r="G468"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69" spans="1:7" ht="26" x14ac:dyDescent="0.35">
      <c r="A469" s="53" t="s">
        <v>76</v>
      </c>
      <c r="B469" s="50" t="s">
        <v>247</v>
      </c>
      <c r="C469" s="50" t="str">
        <f>IF(Tabell410134[[#This Row],[ID]]="","",INDEX(Tabell1[Kategori (REK/OBS
FRL/REH)],MATCH(Tabell410134[[#This Row],[ID]],Tabell1[ID],0)))</f>
        <v>FRL</v>
      </c>
      <c r="D469" s="52">
        <v>4</v>
      </c>
      <c r="E469" s="119" t="str">
        <f>VLOOKUP(Tabell410134[[#This Row],[ICD10]],TabellDiagnoser[[ICD10]:[Diagnostext]],2)</f>
        <v>Smärta och värk som ej klassificeras annorstädes</v>
      </c>
      <c r="F469" s="119" t="str">
        <f>VLOOKUP(Tabell410134[[#This Row],[ID]],Tabell1[[ID]:[Webcert_rubrik]],3)</f>
        <v xml:space="preserve">Om möjligt planera successiv nedtrappning i ett och samma läkarintyg </v>
      </c>
      <c r="G469"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70" spans="1:7" ht="26" x14ac:dyDescent="0.35">
      <c r="A470" s="53" t="s">
        <v>76</v>
      </c>
      <c r="B470" s="50" t="s">
        <v>248</v>
      </c>
      <c r="C470" s="50" t="str">
        <f>IF(Tabell410134[[#This Row],[ID]]="","",INDEX(Tabell1[Kategori (REK/OBS
FRL/REH)],MATCH(Tabell410134[[#This Row],[ID]],Tabell1[ID],0)))</f>
        <v>FRL</v>
      </c>
      <c r="D470" s="52">
        <v>5</v>
      </c>
      <c r="E470" s="119" t="str">
        <f>VLOOKUP(Tabell410134[[#This Row],[ICD10]],TabellDiagnoser[[ICD10]:[Diagnostext]],2)</f>
        <v>Smärta och värk som ej klassificeras annorstädes</v>
      </c>
      <c r="F470" s="119" t="str">
        <f>VLOOKUP(Tabell410134[[#This Row],[ID]],Tabell1[[ID]:[Webcert_rubrik]],3)</f>
        <v>Förebyggande sjukpenning kan vara ett alternativ till sjukskrivning.</v>
      </c>
      <c r="G470"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71" spans="1:7" ht="26" x14ac:dyDescent="0.35">
      <c r="A471" s="53" t="s">
        <v>74</v>
      </c>
      <c r="B471" s="50" t="s">
        <v>244</v>
      </c>
      <c r="C471" s="50" t="str">
        <f>IF(Tabell410134[[#This Row],[ID]]="","",INDEX(Tabell1[Kategori (REK/OBS
FRL/REH)],MATCH(Tabell410134[[#This Row],[ID]],Tabell1[ID],0)))</f>
        <v>FRL</v>
      </c>
      <c r="D471" s="48">
        <v>1</v>
      </c>
      <c r="E471" s="119" t="str">
        <f>VLOOKUP(Tabell410134[[#This Row],[ICD10]],TabellDiagnoser[[ICD10]:[Diagnostext]],2)</f>
        <v>Sjukdomskänsla och trötthet</v>
      </c>
      <c r="F471" s="152" t="str">
        <f>VLOOKUP(Tabell410134[[#This Row],[ID]],Tabell1[[ID]:[Webcert_rubrik]],3)</f>
        <v>Följa upp och utvärdera pågående åtgärder.</v>
      </c>
      <c r="G471"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72" spans="1:7" ht="26" x14ac:dyDescent="0.35">
      <c r="A472" s="53" t="s">
        <v>74</v>
      </c>
      <c r="B472" s="50" t="s">
        <v>245</v>
      </c>
      <c r="C472" s="50" t="str">
        <f>IF(Tabell410134[[#This Row],[ID]]="","",INDEX(Tabell1[Kategori (REK/OBS
FRL/REH)],MATCH(Tabell410134[[#This Row],[ID]],Tabell1[ID],0)))</f>
        <v>FRL</v>
      </c>
      <c r="D472" s="52">
        <v>2</v>
      </c>
      <c r="E472" s="119" t="str">
        <f>VLOOKUP(Tabell410134[[#This Row],[ICD10]],TabellDiagnoser[[ICD10]:[Diagnostext]],2)</f>
        <v>Sjukdomskänsla och trötthet</v>
      </c>
      <c r="F472" s="152" t="str">
        <f>VLOOKUP(Tabell410134[[#This Row],[ID]],Tabell1[[ID]:[Webcert_rubrik]],3)</f>
        <v>Alltid överväga om deltidssjukskrivning är ett alternativ till heltidssjukskrivning</v>
      </c>
      <c r="G472"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73" spans="1:7" ht="26" x14ac:dyDescent="0.35">
      <c r="A473" s="53" t="s">
        <v>74</v>
      </c>
      <c r="B473" s="50" t="s">
        <v>246</v>
      </c>
      <c r="C473" s="50" t="str">
        <f>IF(Tabell410134[[#This Row],[ID]]="","",INDEX(Tabell1[Kategori (REK/OBS
FRL/REH)],MATCH(Tabell410134[[#This Row],[ID]],Tabell1[ID],0)))</f>
        <v>FRL</v>
      </c>
      <c r="D473" s="52">
        <v>3</v>
      </c>
      <c r="E473" s="119" t="str">
        <f>VLOOKUP(Tabell410134[[#This Row],[ICD10]],TabellDiagnoser[[ICD10]:[Diagnostext]],2)</f>
        <v>Sjukdomskänsla och trötthet</v>
      </c>
      <c r="F473" s="152" t="str">
        <f>VLOOKUP(Tabell410134[[#This Row],[ID]],Tabell1[[ID]:[Webcert_rubrik]],3)</f>
        <v>Tidigt kontakta arbetsgivaren om du tror att anpassningar kan bidra till att patienten trots sina besvär kan arbeta</v>
      </c>
      <c r="G473"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74" spans="1:7" ht="26" x14ac:dyDescent="0.35">
      <c r="A474" s="53" t="s">
        <v>74</v>
      </c>
      <c r="B474" s="50" t="s">
        <v>247</v>
      </c>
      <c r="C474" s="50" t="str">
        <f>IF(Tabell410134[[#This Row],[ID]]="","",INDEX(Tabell1[Kategori (REK/OBS
FRL/REH)],MATCH(Tabell410134[[#This Row],[ID]],Tabell1[ID],0)))</f>
        <v>FRL</v>
      </c>
      <c r="D474" s="52">
        <v>4</v>
      </c>
      <c r="E474" s="119" t="str">
        <f>VLOOKUP(Tabell410134[[#This Row],[ICD10]],TabellDiagnoser[[ICD10]:[Diagnostext]],2)</f>
        <v>Sjukdomskänsla och trötthet</v>
      </c>
      <c r="F474" s="152" t="str">
        <f>VLOOKUP(Tabell410134[[#This Row],[ID]],Tabell1[[ID]:[Webcert_rubrik]],3)</f>
        <v xml:space="preserve">Om möjligt planera successiv nedtrappning i ett och samma läkarintyg </v>
      </c>
      <c r="G474"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75" spans="1:7" ht="26" x14ac:dyDescent="0.35">
      <c r="A475" s="53" t="s">
        <v>74</v>
      </c>
      <c r="B475" s="50" t="s">
        <v>248</v>
      </c>
      <c r="C475" s="50" t="str">
        <f>IF(Tabell410134[[#This Row],[ID]]="","",INDEX(Tabell1[Kategori (REK/OBS
FRL/REH)],MATCH(Tabell410134[[#This Row],[ID]],Tabell1[ID],0)))</f>
        <v>FRL</v>
      </c>
      <c r="D475" s="52">
        <v>5</v>
      </c>
      <c r="E475" s="119" t="str">
        <f>VLOOKUP(Tabell410134[[#This Row],[ICD10]],TabellDiagnoser[[ICD10]:[Diagnostext]],2)</f>
        <v>Sjukdomskänsla och trötthet</v>
      </c>
      <c r="F475" s="152" t="str">
        <f>VLOOKUP(Tabell410134[[#This Row],[ID]],Tabell1[[ID]:[Webcert_rubrik]],3)</f>
        <v>Förebyggande sjukpenning kan vara ett alternativ till sjukskrivning.</v>
      </c>
      <c r="G475"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76" spans="1:7" ht="26" x14ac:dyDescent="0.35">
      <c r="A476" s="53" t="s">
        <v>33</v>
      </c>
      <c r="B476" s="50" t="s">
        <v>244</v>
      </c>
      <c r="C476" s="50" t="str">
        <f>IF(Tabell410134[[#This Row],[ID]]="","",INDEX(Tabell1[Kategori (REK/OBS
FRL/REH)],MATCH(Tabell410134[[#This Row],[ID]],Tabell1[ID],0)))</f>
        <v>FRL</v>
      </c>
      <c r="D476" s="48">
        <v>1</v>
      </c>
      <c r="E476" s="119" t="str">
        <f>VLOOKUP(Tabell410134[[#This Row],[ICD10]],TabellDiagnoser[[ICD10]:[Diagnostext]],2)</f>
        <v>Fraktur på underarm</v>
      </c>
      <c r="F476" s="119" t="str">
        <f>VLOOKUP(Tabell410134[[#This Row],[ID]],Tabell1[[ID]:[Webcert_rubrik]],3)</f>
        <v>Följa upp och utvärdera pågående åtgärder.</v>
      </c>
      <c r="G476"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77" spans="1:7" ht="26" x14ac:dyDescent="0.35">
      <c r="A477" s="53" t="s">
        <v>33</v>
      </c>
      <c r="B477" s="50" t="s">
        <v>245</v>
      </c>
      <c r="C477" s="50" t="str">
        <f>IF(Tabell410134[[#This Row],[ID]]="","",INDEX(Tabell1[Kategori (REK/OBS
FRL/REH)],MATCH(Tabell410134[[#This Row],[ID]],Tabell1[ID],0)))</f>
        <v>FRL</v>
      </c>
      <c r="D477" s="52">
        <v>2</v>
      </c>
      <c r="E477" s="119" t="str">
        <f>VLOOKUP(Tabell410134[[#This Row],[ICD10]],TabellDiagnoser[[ICD10]:[Diagnostext]],2)</f>
        <v>Fraktur på underarm</v>
      </c>
      <c r="F477" s="119" t="str">
        <f>VLOOKUP(Tabell410134[[#This Row],[ID]],Tabell1[[ID]:[Webcert_rubrik]],3)</f>
        <v>Alltid överväga om deltidssjukskrivning är ett alternativ till heltidssjukskrivning</v>
      </c>
      <c r="G477"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78" spans="1:7" ht="26" x14ac:dyDescent="0.35">
      <c r="A478" s="53" t="s">
        <v>33</v>
      </c>
      <c r="B478" s="50" t="s">
        <v>246</v>
      </c>
      <c r="C478" s="50" t="str">
        <f>IF(Tabell410134[[#This Row],[ID]]="","",INDEX(Tabell1[Kategori (REK/OBS
FRL/REH)],MATCH(Tabell410134[[#This Row],[ID]],Tabell1[ID],0)))</f>
        <v>FRL</v>
      </c>
      <c r="D478" s="52">
        <v>3</v>
      </c>
      <c r="E478" s="119" t="str">
        <f>VLOOKUP(Tabell410134[[#This Row],[ICD10]],TabellDiagnoser[[ICD10]:[Diagnostext]],2)</f>
        <v>Fraktur på underarm</v>
      </c>
      <c r="F478" s="119" t="str">
        <f>VLOOKUP(Tabell410134[[#This Row],[ID]],Tabell1[[ID]:[Webcert_rubrik]],3)</f>
        <v>Tidigt kontakta arbetsgivaren om du tror att anpassningar kan bidra till att patienten trots sina besvär kan arbeta</v>
      </c>
      <c r="G478"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79" spans="1:7" ht="26" x14ac:dyDescent="0.35">
      <c r="A479" s="53" t="s">
        <v>33</v>
      </c>
      <c r="B479" s="50" t="s">
        <v>247</v>
      </c>
      <c r="C479" s="50" t="str">
        <f>IF(Tabell410134[[#This Row],[ID]]="","",INDEX(Tabell1[Kategori (REK/OBS
FRL/REH)],MATCH(Tabell410134[[#This Row],[ID]],Tabell1[ID],0)))</f>
        <v>FRL</v>
      </c>
      <c r="D479" s="52">
        <v>4</v>
      </c>
      <c r="E479" s="119" t="str">
        <f>VLOOKUP(Tabell410134[[#This Row],[ICD10]],TabellDiagnoser[[ICD10]:[Diagnostext]],2)</f>
        <v>Fraktur på underarm</v>
      </c>
      <c r="F479" s="119" t="str">
        <f>VLOOKUP(Tabell410134[[#This Row],[ID]],Tabell1[[ID]:[Webcert_rubrik]],3)</f>
        <v xml:space="preserve">Om möjligt planera successiv nedtrappning i ett och samma läkarintyg </v>
      </c>
      <c r="G479"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80" spans="1:7" ht="26" x14ac:dyDescent="0.35">
      <c r="A480" s="53" t="s">
        <v>33</v>
      </c>
      <c r="B480" s="50" t="s">
        <v>248</v>
      </c>
      <c r="C480" s="50" t="str">
        <f>IF(Tabell410134[[#This Row],[ID]]="","",INDEX(Tabell1[Kategori (REK/OBS
FRL/REH)],MATCH(Tabell410134[[#This Row],[ID]],Tabell1[ID],0)))</f>
        <v>FRL</v>
      </c>
      <c r="D480" s="52">
        <v>5</v>
      </c>
      <c r="E480" s="119" t="str">
        <f>VLOOKUP(Tabell410134[[#This Row],[ICD10]],TabellDiagnoser[[ICD10]:[Diagnostext]],2)</f>
        <v>Fraktur på underarm</v>
      </c>
      <c r="F480" s="119" t="str">
        <f>VLOOKUP(Tabell410134[[#This Row],[ID]],Tabell1[[ID]:[Webcert_rubrik]],3)</f>
        <v>Förebyggande sjukpenning kan vara ett alternativ till sjukskrivning.</v>
      </c>
      <c r="G480"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81" spans="1:7" ht="26" x14ac:dyDescent="0.35">
      <c r="A481" s="53" t="s">
        <v>35</v>
      </c>
      <c r="B481" s="50" t="s">
        <v>244</v>
      </c>
      <c r="C481" s="50" t="str">
        <f>IF(Tabell410134[[#This Row],[ID]]="","",INDEX(Tabell1[Kategori (REK/OBS
FRL/REH)],MATCH(Tabell410134[[#This Row],[ID]],Tabell1[ID],0)))</f>
        <v>FRL</v>
      </c>
      <c r="D481" s="48">
        <v>1</v>
      </c>
      <c r="E481" s="119" t="str">
        <f>VLOOKUP(Tabell410134[[#This Row],[ICD10]],TabellDiagnoser[[ICD10]:[Diagnostext]],2)</f>
        <v>Fraktur på handled och hand</v>
      </c>
      <c r="F481" s="119" t="str">
        <f>VLOOKUP(Tabell410134[[#This Row],[ID]],Tabell1[[ID]:[Webcert_rubrik]],3)</f>
        <v>Följa upp och utvärdera pågående åtgärder.</v>
      </c>
      <c r="G481"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82" spans="1:7" ht="26" x14ac:dyDescent="0.35">
      <c r="A482" s="53" t="s">
        <v>35</v>
      </c>
      <c r="B482" s="50" t="s">
        <v>245</v>
      </c>
      <c r="C482" s="50" t="str">
        <f>IF(Tabell410134[[#This Row],[ID]]="","",INDEX(Tabell1[Kategori (REK/OBS
FRL/REH)],MATCH(Tabell410134[[#This Row],[ID]],Tabell1[ID],0)))</f>
        <v>FRL</v>
      </c>
      <c r="D482" s="52">
        <v>2</v>
      </c>
      <c r="E482" s="119" t="str">
        <f>VLOOKUP(Tabell410134[[#This Row],[ICD10]],TabellDiagnoser[[ICD10]:[Diagnostext]],2)</f>
        <v>Fraktur på handled och hand</v>
      </c>
      <c r="F482" s="119" t="str">
        <f>VLOOKUP(Tabell410134[[#This Row],[ID]],Tabell1[[ID]:[Webcert_rubrik]],3)</f>
        <v>Alltid överväga om deltidssjukskrivning är ett alternativ till heltidssjukskrivning</v>
      </c>
      <c r="G482"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83" spans="1:7" ht="26" x14ac:dyDescent="0.35">
      <c r="A483" s="53" t="s">
        <v>35</v>
      </c>
      <c r="B483" s="50" t="s">
        <v>246</v>
      </c>
      <c r="C483" s="50" t="str">
        <f>IF(Tabell410134[[#This Row],[ID]]="","",INDEX(Tabell1[Kategori (REK/OBS
FRL/REH)],MATCH(Tabell410134[[#This Row],[ID]],Tabell1[ID],0)))</f>
        <v>FRL</v>
      </c>
      <c r="D483" s="52">
        <v>3</v>
      </c>
      <c r="E483" s="119" t="str">
        <f>VLOOKUP(Tabell410134[[#This Row],[ICD10]],TabellDiagnoser[[ICD10]:[Diagnostext]],2)</f>
        <v>Fraktur på handled och hand</v>
      </c>
      <c r="F483" s="119" t="str">
        <f>VLOOKUP(Tabell410134[[#This Row],[ID]],Tabell1[[ID]:[Webcert_rubrik]],3)</f>
        <v>Tidigt kontakta arbetsgivaren om du tror att anpassningar kan bidra till att patienten trots sina besvär kan arbeta</v>
      </c>
      <c r="G483"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84" spans="1:7" ht="26" x14ac:dyDescent="0.35">
      <c r="A484" s="53" t="s">
        <v>35</v>
      </c>
      <c r="B484" s="50" t="s">
        <v>247</v>
      </c>
      <c r="C484" s="50" t="str">
        <f>IF(Tabell410134[[#This Row],[ID]]="","",INDEX(Tabell1[Kategori (REK/OBS
FRL/REH)],MATCH(Tabell410134[[#This Row],[ID]],Tabell1[ID],0)))</f>
        <v>FRL</v>
      </c>
      <c r="D484" s="52">
        <v>4</v>
      </c>
      <c r="E484" s="119" t="str">
        <f>VLOOKUP(Tabell410134[[#This Row],[ICD10]],TabellDiagnoser[[ICD10]:[Diagnostext]],2)</f>
        <v>Fraktur på handled och hand</v>
      </c>
      <c r="F484" s="119" t="str">
        <f>VLOOKUP(Tabell410134[[#This Row],[ID]],Tabell1[[ID]:[Webcert_rubrik]],3)</f>
        <v xml:space="preserve">Om möjligt planera successiv nedtrappning i ett och samma läkarintyg </v>
      </c>
      <c r="G484"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85" spans="1:7" ht="26" x14ac:dyDescent="0.35">
      <c r="A485" s="53" t="s">
        <v>35</v>
      </c>
      <c r="B485" s="50" t="s">
        <v>248</v>
      </c>
      <c r="C485" s="50" t="str">
        <f>IF(Tabell410134[[#This Row],[ID]]="","",INDEX(Tabell1[Kategori (REK/OBS
FRL/REH)],MATCH(Tabell410134[[#This Row],[ID]],Tabell1[ID],0)))</f>
        <v>FRL</v>
      </c>
      <c r="D485" s="52">
        <v>5</v>
      </c>
      <c r="E485" s="119" t="str">
        <f>VLOOKUP(Tabell410134[[#This Row],[ICD10]],TabellDiagnoser[[ICD10]:[Diagnostext]],2)</f>
        <v>Fraktur på handled och hand</v>
      </c>
      <c r="F485" s="119" t="str">
        <f>VLOOKUP(Tabell410134[[#This Row],[ID]],Tabell1[[ID]:[Webcert_rubrik]],3)</f>
        <v>Förebyggande sjukpenning kan vara ett alternativ till sjukskrivning.</v>
      </c>
      <c r="G485"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86" spans="1:7" ht="26" x14ac:dyDescent="0.35">
      <c r="A486" s="53" t="s">
        <v>37</v>
      </c>
      <c r="B486" s="50" t="s">
        <v>244</v>
      </c>
      <c r="C486" s="50" t="str">
        <f>IF(Tabell410134[[#This Row],[ID]]="","",INDEX(Tabell1[Kategori (REK/OBS
FRL/REH)],MATCH(Tabell410134[[#This Row],[ID]],Tabell1[ID],0)))</f>
        <v>FRL</v>
      </c>
      <c r="D486" s="48">
        <v>1</v>
      </c>
      <c r="E486" s="119" t="str">
        <f>VLOOKUP(Tabell410134[[#This Row],[ICD10]],TabellDiagnoser[[ICD10]:[Diagnostext]],2)</f>
        <v>Fraktur på underben inklusive fotled</v>
      </c>
      <c r="F486" s="119" t="str">
        <f>VLOOKUP(Tabell410134[[#This Row],[ID]],Tabell1[[ID]:[Webcert_rubrik]],3)</f>
        <v>Följa upp och utvärdera pågående åtgärder.</v>
      </c>
      <c r="G486"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87" spans="1:7" ht="26" x14ac:dyDescent="0.35">
      <c r="A487" s="53" t="s">
        <v>37</v>
      </c>
      <c r="B487" s="50" t="s">
        <v>245</v>
      </c>
      <c r="C487" s="50" t="str">
        <f>IF(Tabell410134[[#This Row],[ID]]="","",INDEX(Tabell1[Kategori (REK/OBS
FRL/REH)],MATCH(Tabell410134[[#This Row],[ID]],Tabell1[ID],0)))</f>
        <v>FRL</v>
      </c>
      <c r="D487" s="52">
        <v>2</v>
      </c>
      <c r="E487" s="119" t="str">
        <f>VLOOKUP(Tabell410134[[#This Row],[ICD10]],TabellDiagnoser[[ICD10]:[Diagnostext]],2)</f>
        <v>Fraktur på underben inklusive fotled</v>
      </c>
      <c r="F487" s="119" t="str">
        <f>VLOOKUP(Tabell410134[[#This Row],[ID]],Tabell1[[ID]:[Webcert_rubrik]],3)</f>
        <v>Alltid överväga om deltidssjukskrivning är ett alternativ till heltidssjukskrivning</v>
      </c>
      <c r="G487"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88" spans="1:7" ht="26" x14ac:dyDescent="0.35">
      <c r="A488" s="53" t="s">
        <v>37</v>
      </c>
      <c r="B488" s="50" t="s">
        <v>246</v>
      </c>
      <c r="C488" s="50" t="str">
        <f>IF(Tabell410134[[#This Row],[ID]]="","",INDEX(Tabell1[Kategori (REK/OBS
FRL/REH)],MATCH(Tabell410134[[#This Row],[ID]],Tabell1[ID],0)))</f>
        <v>FRL</v>
      </c>
      <c r="D488" s="52">
        <v>3</v>
      </c>
      <c r="E488" s="119" t="str">
        <f>VLOOKUP(Tabell410134[[#This Row],[ICD10]],TabellDiagnoser[[ICD10]:[Diagnostext]],2)</f>
        <v>Fraktur på underben inklusive fotled</v>
      </c>
      <c r="F488" s="119" t="str">
        <f>VLOOKUP(Tabell410134[[#This Row],[ID]],Tabell1[[ID]:[Webcert_rubrik]],3)</f>
        <v>Tidigt kontakta arbetsgivaren om du tror att anpassningar kan bidra till att patienten trots sina besvär kan arbeta</v>
      </c>
      <c r="G488"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89" spans="1:7" ht="26" x14ac:dyDescent="0.35">
      <c r="A489" s="53" t="s">
        <v>37</v>
      </c>
      <c r="B489" s="50" t="s">
        <v>247</v>
      </c>
      <c r="C489" s="50" t="str">
        <f>IF(Tabell410134[[#This Row],[ID]]="","",INDEX(Tabell1[Kategori (REK/OBS
FRL/REH)],MATCH(Tabell410134[[#This Row],[ID]],Tabell1[ID],0)))</f>
        <v>FRL</v>
      </c>
      <c r="D489" s="52">
        <v>4</v>
      </c>
      <c r="E489" s="119" t="str">
        <f>VLOOKUP(Tabell410134[[#This Row],[ICD10]],TabellDiagnoser[[ICD10]:[Diagnostext]],2)</f>
        <v>Fraktur på underben inklusive fotled</v>
      </c>
      <c r="F489" s="119" t="str">
        <f>VLOOKUP(Tabell410134[[#This Row],[ID]],Tabell1[[ID]:[Webcert_rubrik]],3)</f>
        <v xml:space="preserve">Om möjligt planera successiv nedtrappning i ett och samma läkarintyg </v>
      </c>
      <c r="G489"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90" spans="1:7" ht="26" x14ac:dyDescent="0.35">
      <c r="A490" s="53" t="s">
        <v>37</v>
      </c>
      <c r="B490" s="50" t="s">
        <v>248</v>
      </c>
      <c r="C490" s="50" t="str">
        <f>IF(Tabell410134[[#This Row],[ID]]="","",INDEX(Tabell1[Kategori (REK/OBS
FRL/REH)],MATCH(Tabell410134[[#This Row],[ID]],Tabell1[ID],0)))</f>
        <v>FRL</v>
      </c>
      <c r="D490" s="52">
        <v>5</v>
      </c>
      <c r="E490" s="119" t="str">
        <f>VLOOKUP(Tabell410134[[#This Row],[ICD10]],TabellDiagnoser[[ICD10]:[Diagnostext]],2)</f>
        <v>Fraktur på underben inklusive fotled</v>
      </c>
      <c r="F490" s="119" t="str">
        <f>VLOOKUP(Tabell410134[[#This Row],[ID]],Tabell1[[ID]:[Webcert_rubrik]],3)</f>
        <v>Förebyggande sjukpenning kan vara ett alternativ till sjukskrivning.</v>
      </c>
      <c r="G490"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91" spans="1:7" ht="26" x14ac:dyDescent="0.35">
      <c r="A491" s="53" t="s">
        <v>60</v>
      </c>
      <c r="B491" s="50" t="s">
        <v>244</v>
      </c>
      <c r="C491" s="50" t="str">
        <f>IF(Tabell410134[[#This Row],[ID]]="","",INDEX(Tabell1[Kategori (REK/OBS
FRL/REH)],MATCH(Tabell410134[[#This Row],[ID]],Tabell1[ID],0)))</f>
        <v>FRL</v>
      </c>
      <c r="D491" s="48">
        <v>1</v>
      </c>
      <c r="E491" s="119" t="str">
        <f>VLOOKUP(Tabell410134[[#This Row],[ICD10]],TabellDiagnoser[[ICD10]:[Diagnostext]],2)</f>
        <v>Luxation och distorsion i knäets leder och ligament</v>
      </c>
      <c r="F491" s="119" t="str">
        <f>VLOOKUP(Tabell410134[[#This Row],[ID]],Tabell1[[ID]:[Webcert_rubrik]],3)</f>
        <v>Följa upp och utvärdera pågående åtgärder.</v>
      </c>
      <c r="G491"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92" spans="1:7" ht="26" x14ac:dyDescent="0.35">
      <c r="A492" s="53" t="s">
        <v>60</v>
      </c>
      <c r="B492" s="50" t="s">
        <v>245</v>
      </c>
      <c r="C492" s="50" t="str">
        <f>IF(Tabell410134[[#This Row],[ID]]="","",INDEX(Tabell1[Kategori (REK/OBS
FRL/REH)],MATCH(Tabell410134[[#This Row],[ID]],Tabell1[ID],0)))</f>
        <v>FRL</v>
      </c>
      <c r="D492" s="52">
        <v>2</v>
      </c>
      <c r="E492" s="119" t="str">
        <f>VLOOKUP(Tabell410134[[#This Row],[ICD10]],TabellDiagnoser[[ICD10]:[Diagnostext]],2)</f>
        <v>Luxation och distorsion i knäets leder och ligament</v>
      </c>
      <c r="F492" s="119" t="str">
        <f>VLOOKUP(Tabell410134[[#This Row],[ID]],Tabell1[[ID]:[Webcert_rubrik]],3)</f>
        <v>Alltid överväga om deltidssjukskrivning är ett alternativ till heltidssjukskrivning</v>
      </c>
      <c r="G492"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93" spans="1:7" ht="26" x14ac:dyDescent="0.35">
      <c r="A493" s="53" t="s">
        <v>60</v>
      </c>
      <c r="B493" s="50" t="s">
        <v>246</v>
      </c>
      <c r="C493" s="50" t="str">
        <f>IF(Tabell410134[[#This Row],[ID]]="","",INDEX(Tabell1[Kategori (REK/OBS
FRL/REH)],MATCH(Tabell410134[[#This Row],[ID]],Tabell1[ID],0)))</f>
        <v>FRL</v>
      </c>
      <c r="D493" s="52">
        <v>3</v>
      </c>
      <c r="E493" s="119" t="str">
        <f>VLOOKUP(Tabell410134[[#This Row],[ICD10]],TabellDiagnoser[[ICD10]:[Diagnostext]],2)</f>
        <v>Luxation och distorsion i knäets leder och ligament</v>
      </c>
      <c r="F493" s="119" t="str">
        <f>VLOOKUP(Tabell410134[[#This Row],[ID]],Tabell1[[ID]:[Webcert_rubrik]],3)</f>
        <v>Tidigt kontakta arbetsgivaren om du tror att anpassningar kan bidra till att patienten trots sina besvär kan arbeta</v>
      </c>
      <c r="G493"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94" spans="1:7" ht="26" x14ac:dyDescent="0.35">
      <c r="A494" s="53" t="s">
        <v>60</v>
      </c>
      <c r="B494" s="50" t="s">
        <v>247</v>
      </c>
      <c r="C494" s="50" t="str">
        <f>IF(Tabell410134[[#This Row],[ID]]="","",INDEX(Tabell1[Kategori (REK/OBS
FRL/REH)],MATCH(Tabell410134[[#This Row],[ID]],Tabell1[ID],0)))</f>
        <v>FRL</v>
      </c>
      <c r="D494" s="52">
        <v>4</v>
      </c>
      <c r="E494" s="119" t="str">
        <f>VLOOKUP(Tabell410134[[#This Row],[ICD10]],TabellDiagnoser[[ICD10]:[Diagnostext]],2)</f>
        <v>Luxation och distorsion i knäets leder och ligament</v>
      </c>
      <c r="F494" s="119" t="str">
        <f>VLOOKUP(Tabell410134[[#This Row],[ID]],Tabell1[[ID]:[Webcert_rubrik]],3)</f>
        <v xml:space="preserve">Om möjligt planera successiv nedtrappning i ett och samma läkarintyg </v>
      </c>
      <c r="G494"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95" spans="1:7" ht="26" x14ac:dyDescent="0.35">
      <c r="A495" s="53" t="s">
        <v>60</v>
      </c>
      <c r="B495" s="50" t="s">
        <v>248</v>
      </c>
      <c r="C495" s="50" t="str">
        <f>IF(Tabell410134[[#This Row],[ID]]="","",INDEX(Tabell1[Kategori (REK/OBS
FRL/REH)],MATCH(Tabell410134[[#This Row],[ID]],Tabell1[ID],0)))</f>
        <v>FRL</v>
      </c>
      <c r="D495" s="52">
        <v>5</v>
      </c>
      <c r="E495" s="119" t="str">
        <f>VLOOKUP(Tabell410134[[#This Row],[ICD10]],TabellDiagnoser[[ICD10]:[Diagnostext]],2)</f>
        <v>Luxation och distorsion i knäets leder och ligament</v>
      </c>
      <c r="F495" s="119" t="str">
        <f>VLOOKUP(Tabell410134[[#This Row],[ID]],Tabell1[[ID]:[Webcert_rubrik]],3)</f>
        <v>Förebyggande sjukpenning kan vara ett alternativ till sjukskrivning.</v>
      </c>
      <c r="G495"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96" spans="1:7" ht="26" x14ac:dyDescent="0.35">
      <c r="A496" s="53" t="s">
        <v>16</v>
      </c>
      <c r="B496" s="50" t="s">
        <v>412</v>
      </c>
      <c r="C496" s="50" t="str">
        <f>IF(Tabell410134[[#This Row],[ID]]="","",INDEX(Tabell1[Kategori (REK/OBS
FRL/REH)],MATCH(Tabell410134[[#This Row],[ID]],Tabell1[ID],0)))</f>
        <v>REH</v>
      </c>
      <c r="D496" s="52">
        <v>1</v>
      </c>
      <c r="E496" s="119" t="str">
        <f>VLOOKUP(Tabell410134[[#This Row],[ICD10]],TabellDiagnoser[[ICD10]:[Diagnostext]],2)</f>
        <v>Bipolär sjukdom</v>
      </c>
      <c r="F496" s="152" t="str">
        <f>VLOOKUP(Tabell410134[[#This Row],[ID]],Tabell1[[ID]:[Webcert_rubrik]],3)</f>
        <v>Fråga om patientens egen tilltro till förmåga att återgå i arbete</v>
      </c>
      <c r="G496"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497" spans="1:7" ht="26" x14ac:dyDescent="0.35">
      <c r="A497" s="53" t="s">
        <v>16</v>
      </c>
      <c r="B497" s="50" t="s">
        <v>413</v>
      </c>
      <c r="C497" s="50" t="str">
        <f>IF(Tabell410134[[#This Row],[ID]]="","",INDEX(Tabell1[Kategori (REK/OBS
FRL/REH)],MATCH(Tabell410134[[#This Row],[ID]],Tabell1[ID],0)))</f>
        <v>REH</v>
      </c>
      <c r="D497" s="52">
        <v>2</v>
      </c>
      <c r="E497" s="119" t="str">
        <f>VLOOKUP(Tabell410134[[#This Row],[ICD10]],TabellDiagnoser[[ICD10]:[Diagnostext]],2)</f>
        <v>Bipolär sjukdom</v>
      </c>
      <c r="F497" s="152" t="str">
        <f>VLOOKUP(Tabell410134[[#This Row],[ID]],Tabell1[[ID]:[Webcert_rubrik]],3)</f>
        <v>Säkerställa arbetsgivarkontakt, i första hand via patienten själv.</v>
      </c>
      <c r="G497" s="152" t="str">
        <f>VLOOKUP(Tabell410134[[#This Row],[ID]],Tabell1[[ID]:[Webcert_beskrivning]],4)</f>
        <v>Om patienten inte orkar/kan/vill- erbjud dig att ta kontakt med arbetsgivaren. OBS! glöm inte att inhämta samtycke från patienten.</v>
      </c>
    </row>
    <row r="498" spans="1:7" ht="26" x14ac:dyDescent="0.35">
      <c r="A498" s="53" t="s">
        <v>16</v>
      </c>
      <c r="B498" s="50" t="s">
        <v>414</v>
      </c>
      <c r="C498" s="50" t="str">
        <f>IF(Tabell410134[[#This Row],[ID]]="","",INDEX(Tabell1[Kategori (REK/OBS
FRL/REH)],MATCH(Tabell410134[[#This Row],[ID]],Tabell1[ID],0)))</f>
        <v>REH</v>
      </c>
      <c r="D498" s="52">
        <v>3</v>
      </c>
      <c r="E498" s="119" t="str">
        <f>VLOOKUP(Tabell410134[[#This Row],[ICD10]],TabellDiagnoser[[ICD10]:[Diagnostext]],2)</f>
        <v>Bipolär sjukdom</v>
      </c>
      <c r="F498" s="152" t="str">
        <f>VLOOKUP(Tabell410134[[#This Row],[ID]],Tabell1[[ID]:[Webcert_rubrik]],3)</f>
        <v>Säkerställa att sjukskrivnings- och rehabiliteringsplan för återgång i arbete finns.</v>
      </c>
      <c r="G498" s="152" t="str">
        <f>VLOOKUP(Tabell410134[[#This Row],[ID]],Tabell1[[ID]:[Webcert_beskrivning]],4)</f>
        <v>Om det inte finns någon plan- upprätta en sådan i samråd med sjukskrivande läkare och patienten.</v>
      </c>
    </row>
    <row r="499" spans="1:7" ht="26" x14ac:dyDescent="0.35">
      <c r="A499" s="53" t="s">
        <v>16</v>
      </c>
      <c r="B499" s="50" t="s">
        <v>415</v>
      </c>
      <c r="C499" s="50" t="str">
        <f>IF(Tabell410134[[#This Row],[ID]]="","",INDEX(Tabell1[Kategori (REK/OBS
FRL/REH)],MATCH(Tabell410134[[#This Row],[ID]],Tabell1[ID],0)))</f>
        <v>REH</v>
      </c>
      <c r="D499" s="52">
        <v>4</v>
      </c>
      <c r="E499" s="119" t="str">
        <f>VLOOKUP(Tabell410134[[#This Row],[ICD10]],TabellDiagnoser[[ICD10]:[Diagnostext]],2)</f>
        <v>Bipolär sjukdom</v>
      </c>
      <c r="F499" s="152" t="str">
        <f>VLOOKUP(Tabell410134[[#This Row],[ID]],Tabell1[[ID]:[Webcert_rubrik]],3)</f>
        <v>Följa upp om rekommenderade/insatta åtgärder har startat. Fungerar de?</v>
      </c>
      <c r="G499" s="152" t="str">
        <f>VLOOKUP(Tabell410134[[#This Row],[ID]],Tabell1[[ID]:[Webcert_beskrivning]],4)</f>
        <v>Om inte kan byte av behandlare och eller behandling behövas. Informera sjukskrivande läkare för diskussion och vid behov ny remiss.</v>
      </c>
    </row>
    <row r="500" spans="1:7" ht="26" x14ac:dyDescent="0.35">
      <c r="A500" s="53" t="s">
        <v>16</v>
      </c>
      <c r="B500" s="50" t="s">
        <v>416</v>
      </c>
      <c r="C500" s="50" t="str">
        <f>IF(Tabell410134[[#This Row],[ID]]="","",INDEX(Tabell1[Kategori (REK/OBS
FRL/REH)],MATCH(Tabell410134[[#This Row],[ID]],Tabell1[ID],0)))</f>
        <v>REH</v>
      </c>
      <c r="D500" s="52">
        <v>5</v>
      </c>
      <c r="E500" s="119" t="str">
        <f>VLOOKUP(Tabell410134[[#This Row],[ICD10]],TabellDiagnoser[[ICD10]:[Diagnostext]],2)</f>
        <v>Bipolär sjukdom</v>
      </c>
      <c r="F500" s="152" t="str">
        <f>VLOOKUP(Tabell410134[[#This Row],[ID]],Tabell1[[ID]:[Webcert_rubrik]],3)</f>
        <v>Säkerställ att patienten har återbesök inbokat innan sjukskrivningen går ut</v>
      </c>
      <c r="G500" s="152" t="str">
        <f>VLOOKUP(Tabell410134[[#This Row],[ID]],Tabell1[[ID]:[Webcert_beskrivning]],4)</f>
        <v>Detta för att patienten inte skall uppfatta sitt läkarbesök som enbart ett tillfälle för förlängd sjukskrivning utan som ett tillfälle att värdera insatser och åtgärder.</v>
      </c>
    </row>
    <row r="501" spans="1:7" ht="26" x14ac:dyDescent="0.35">
      <c r="A501" s="53" t="s">
        <v>13</v>
      </c>
      <c r="B501" s="50" t="s">
        <v>412</v>
      </c>
      <c r="C501" s="50" t="str">
        <f>IF(Tabell410134[[#This Row],[ID]]="","",INDEX(Tabell1[Kategori (REK/OBS
FRL/REH)],MATCH(Tabell410134[[#This Row],[ID]],Tabell1[ID],0)))</f>
        <v>REH</v>
      </c>
      <c r="D501" s="48">
        <v>1</v>
      </c>
      <c r="E501" s="119" t="str">
        <f>VLOOKUP(Tabell410134[[#This Row],[ICD10]],TabellDiagnoser[[ICD10]:[Diagnostext]],2)</f>
        <v>Depressiv episod</v>
      </c>
      <c r="F501" s="119" t="str">
        <f>VLOOKUP(Tabell410134[[#This Row],[ID]],Tabell1[[ID]:[Webcert_rubrik]],3)</f>
        <v>Fråga om patientens egen tilltro till förmåga att återgå i arbete</v>
      </c>
      <c r="G501"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02" spans="1:7" ht="26" x14ac:dyDescent="0.35">
      <c r="A502" s="53" t="s">
        <v>13</v>
      </c>
      <c r="B502" s="50" t="s">
        <v>413</v>
      </c>
      <c r="C502" s="50" t="str">
        <f>IF(Tabell410134[[#This Row],[ID]]="","",INDEX(Tabell1[Kategori (REK/OBS
FRL/REH)],MATCH(Tabell410134[[#This Row],[ID]],Tabell1[ID],0)))</f>
        <v>REH</v>
      </c>
      <c r="D502" s="52">
        <v>2</v>
      </c>
      <c r="E502" s="119" t="str">
        <f>VLOOKUP(Tabell410134[[#This Row],[ICD10]],TabellDiagnoser[[ICD10]:[Diagnostext]],2)</f>
        <v>Depressiv episod</v>
      </c>
      <c r="F502" s="119" t="str">
        <f>VLOOKUP(Tabell410134[[#This Row],[ID]],Tabell1[[ID]:[Webcert_rubrik]],3)</f>
        <v>Säkerställa arbetsgivarkontakt, i första hand via patienten själv.</v>
      </c>
      <c r="G502" s="119" t="str">
        <f>VLOOKUP(Tabell410134[[#This Row],[ID]],Tabell1[[ID]:[Webcert_beskrivning]],4)</f>
        <v>Om patienten inte orkar/kan/vill- erbjud dig att ta kontakt med arbetsgivaren. OBS! glöm inte att inhämta samtycke från patienten.</v>
      </c>
    </row>
    <row r="503" spans="1:7" ht="26" x14ac:dyDescent="0.35">
      <c r="A503" s="53" t="s">
        <v>13</v>
      </c>
      <c r="B503" s="50" t="s">
        <v>414</v>
      </c>
      <c r="C503" s="50" t="str">
        <f>IF(Tabell410134[[#This Row],[ID]]="","",INDEX(Tabell1[Kategori (REK/OBS
FRL/REH)],MATCH(Tabell410134[[#This Row],[ID]],Tabell1[ID],0)))</f>
        <v>REH</v>
      </c>
      <c r="D503" s="52">
        <v>3</v>
      </c>
      <c r="E503" s="119" t="str">
        <f>VLOOKUP(Tabell410134[[#This Row],[ICD10]],TabellDiagnoser[[ICD10]:[Diagnostext]],2)</f>
        <v>Depressiv episod</v>
      </c>
      <c r="F503" s="119" t="str">
        <f>VLOOKUP(Tabell410134[[#This Row],[ID]],Tabell1[[ID]:[Webcert_rubrik]],3)</f>
        <v>Säkerställa att sjukskrivnings- och rehabiliteringsplan för återgång i arbete finns.</v>
      </c>
      <c r="G503" s="119" t="str">
        <f>VLOOKUP(Tabell410134[[#This Row],[ID]],Tabell1[[ID]:[Webcert_beskrivning]],4)</f>
        <v>Om det inte finns någon plan- upprätta en sådan i samråd med sjukskrivande läkare och patienten.</v>
      </c>
    </row>
    <row r="504" spans="1:7" ht="26" x14ac:dyDescent="0.35">
      <c r="A504" s="53" t="s">
        <v>13</v>
      </c>
      <c r="B504" s="50" t="s">
        <v>415</v>
      </c>
      <c r="C504" s="50" t="str">
        <f>IF(Tabell410134[[#This Row],[ID]]="","",INDEX(Tabell1[Kategori (REK/OBS
FRL/REH)],MATCH(Tabell410134[[#This Row],[ID]],Tabell1[ID],0)))</f>
        <v>REH</v>
      </c>
      <c r="D504" s="52">
        <v>4</v>
      </c>
      <c r="E504" s="119" t="str">
        <f>VLOOKUP(Tabell410134[[#This Row],[ICD10]],TabellDiagnoser[[ICD10]:[Diagnostext]],2)</f>
        <v>Depressiv episod</v>
      </c>
      <c r="F504" s="119" t="str">
        <f>VLOOKUP(Tabell410134[[#This Row],[ID]],Tabell1[[ID]:[Webcert_rubrik]],3)</f>
        <v>Följa upp om rekommenderade/insatta åtgärder har startat. Fungerar de?</v>
      </c>
      <c r="G504" s="119" t="str">
        <f>VLOOKUP(Tabell410134[[#This Row],[ID]],Tabell1[[ID]:[Webcert_beskrivning]],4)</f>
        <v>Om inte kan byte av behandlare och eller behandling behövas. Informera sjukskrivande läkare för diskussion och vid behov ny remiss.</v>
      </c>
    </row>
    <row r="505" spans="1:7" ht="26" x14ac:dyDescent="0.35">
      <c r="A505" s="53" t="s">
        <v>13</v>
      </c>
      <c r="B505" s="50" t="s">
        <v>416</v>
      </c>
      <c r="C505" s="50" t="str">
        <f>IF(Tabell410134[[#This Row],[ID]]="","",INDEX(Tabell1[Kategori (REK/OBS
FRL/REH)],MATCH(Tabell410134[[#This Row],[ID]],Tabell1[ID],0)))</f>
        <v>REH</v>
      </c>
      <c r="D505" s="52">
        <v>5</v>
      </c>
      <c r="E505" s="119" t="str">
        <f>VLOOKUP(Tabell410134[[#This Row],[ICD10]],TabellDiagnoser[[ICD10]:[Diagnostext]],2)</f>
        <v>Depressiv episod</v>
      </c>
      <c r="F505" s="119" t="str">
        <f>VLOOKUP(Tabell410134[[#This Row],[ID]],Tabell1[[ID]:[Webcert_rubrik]],3)</f>
        <v>Säkerställ att patienten har återbesök inbokat innan sjukskrivningen går ut</v>
      </c>
      <c r="G505" s="119" t="str">
        <f>VLOOKUP(Tabell410134[[#This Row],[ID]],Tabell1[[ID]:[Webcert_beskrivning]],4)</f>
        <v>Detta för att patienten inte skall uppfatta sitt läkarbesök som enbart ett tillfälle för förlängd sjukskrivning utan som ett tillfälle att värdera insatser och åtgärder.</v>
      </c>
    </row>
    <row r="506" spans="1:7" ht="26" x14ac:dyDescent="0.35">
      <c r="A506" s="53" t="s">
        <v>14</v>
      </c>
      <c r="B506" s="50" t="s">
        <v>412</v>
      </c>
      <c r="C506" s="50" t="str">
        <f>IF(Tabell410134[[#This Row],[ID]]="","",INDEX(Tabell1[Kategori (REK/OBS
FRL/REH)],MATCH(Tabell410134[[#This Row],[ID]],Tabell1[ID],0)))</f>
        <v>REH</v>
      </c>
      <c r="D506" s="48">
        <v>1</v>
      </c>
      <c r="E506" s="119" t="str">
        <f>VLOOKUP(Tabell410134[[#This Row],[ICD10]],TabellDiagnoser[[ICD10]:[Diagnostext]],2)</f>
        <v>Recidiverande depression</v>
      </c>
      <c r="F506" s="119" t="str">
        <f>VLOOKUP(Tabell410134[[#This Row],[ID]],Tabell1[[ID]:[Webcert_rubrik]],3)</f>
        <v>Fråga om patientens egen tilltro till förmåga att återgå i arbete</v>
      </c>
      <c r="G506"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07" spans="1:7" ht="26" x14ac:dyDescent="0.35">
      <c r="A507" s="53" t="s">
        <v>14</v>
      </c>
      <c r="B507" s="50" t="s">
        <v>413</v>
      </c>
      <c r="C507" s="50" t="str">
        <f>IF(Tabell410134[[#This Row],[ID]]="","",INDEX(Tabell1[Kategori (REK/OBS
FRL/REH)],MATCH(Tabell410134[[#This Row],[ID]],Tabell1[ID],0)))</f>
        <v>REH</v>
      </c>
      <c r="D507" s="52">
        <v>2</v>
      </c>
      <c r="E507" s="119" t="str">
        <f>VLOOKUP(Tabell410134[[#This Row],[ICD10]],TabellDiagnoser[[ICD10]:[Diagnostext]],2)</f>
        <v>Recidiverande depression</v>
      </c>
      <c r="F507" s="119" t="str">
        <f>VLOOKUP(Tabell410134[[#This Row],[ID]],Tabell1[[ID]:[Webcert_rubrik]],3)</f>
        <v>Säkerställa arbetsgivarkontakt, i första hand via patienten själv.</v>
      </c>
      <c r="G507" s="119" t="str">
        <f>VLOOKUP(Tabell410134[[#This Row],[ID]],Tabell1[[ID]:[Webcert_beskrivning]],4)</f>
        <v>Om patienten inte orkar/kan/vill- erbjud dig att ta kontakt med arbetsgivaren. OBS! glöm inte att inhämta samtycke från patienten.</v>
      </c>
    </row>
    <row r="508" spans="1:7" ht="26" x14ac:dyDescent="0.35">
      <c r="A508" s="53" t="s">
        <v>14</v>
      </c>
      <c r="B508" s="50" t="s">
        <v>414</v>
      </c>
      <c r="C508" s="50" t="str">
        <f>IF(Tabell410134[[#This Row],[ID]]="","",INDEX(Tabell1[Kategori (REK/OBS
FRL/REH)],MATCH(Tabell410134[[#This Row],[ID]],Tabell1[ID],0)))</f>
        <v>REH</v>
      </c>
      <c r="D508" s="52">
        <v>3</v>
      </c>
      <c r="E508" s="119" t="str">
        <f>VLOOKUP(Tabell410134[[#This Row],[ICD10]],TabellDiagnoser[[ICD10]:[Diagnostext]],2)</f>
        <v>Recidiverande depression</v>
      </c>
      <c r="F508" s="119" t="str">
        <f>VLOOKUP(Tabell410134[[#This Row],[ID]],Tabell1[[ID]:[Webcert_rubrik]],3)</f>
        <v>Säkerställa att sjukskrivnings- och rehabiliteringsplan för återgång i arbete finns.</v>
      </c>
      <c r="G508" s="119" t="str">
        <f>VLOOKUP(Tabell410134[[#This Row],[ID]],Tabell1[[ID]:[Webcert_beskrivning]],4)</f>
        <v>Om det inte finns någon plan- upprätta en sådan i samråd med sjukskrivande läkare och patienten.</v>
      </c>
    </row>
    <row r="509" spans="1:7" ht="26" x14ac:dyDescent="0.35">
      <c r="A509" s="53" t="s">
        <v>14</v>
      </c>
      <c r="B509" s="50" t="s">
        <v>415</v>
      </c>
      <c r="C509" s="50" t="str">
        <f>IF(Tabell410134[[#This Row],[ID]]="","",INDEX(Tabell1[Kategori (REK/OBS
FRL/REH)],MATCH(Tabell410134[[#This Row],[ID]],Tabell1[ID],0)))</f>
        <v>REH</v>
      </c>
      <c r="D509" s="52">
        <v>4</v>
      </c>
      <c r="E509" s="119" t="str">
        <f>VLOOKUP(Tabell410134[[#This Row],[ICD10]],TabellDiagnoser[[ICD10]:[Diagnostext]],2)</f>
        <v>Recidiverande depression</v>
      </c>
      <c r="F509" s="119" t="str">
        <f>VLOOKUP(Tabell410134[[#This Row],[ID]],Tabell1[[ID]:[Webcert_rubrik]],3)</f>
        <v>Följa upp om rekommenderade/insatta åtgärder har startat. Fungerar de?</v>
      </c>
      <c r="G509" s="119" t="str">
        <f>VLOOKUP(Tabell410134[[#This Row],[ID]],Tabell1[[ID]:[Webcert_beskrivning]],4)</f>
        <v>Om inte kan byte av behandlare och eller behandling behövas. Informera sjukskrivande läkare för diskussion och vid behov ny remiss.</v>
      </c>
    </row>
    <row r="510" spans="1:7" ht="26" x14ac:dyDescent="0.35">
      <c r="A510" s="53" t="s">
        <v>14</v>
      </c>
      <c r="B510" s="50" t="s">
        <v>416</v>
      </c>
      <c r="C510" s="50" t="str">
        <f>IF(Tabell410134[[#This Row],[ID]]="","",INDEX(Tabell1[Kategori (REK/OBS
FRL/REH)],MATCH(Tabell410134[[#This Row],[ID]],Tabell1[ID],0)))</f>
        <v>REH</v>
      </c>
      <c r="D510" s="52">
        <v>5</v>
      </c>
      <c r="E510" s="119" t="str">
        <f>VLOOKUP(Tabell410134[[#This Row],[ICD10]],TabellDiagnoser[[ICD10]:[Diagnostext]],2)</f>
        <v>Recidiverande depression</v>
      </c>
      <c r="F510" s="119" t="str">
        <f>VLOOKUP(Tabell410134[[#This Row],[ID]],Tabell1[[ID]:[Webcert_rubrik]],3)</f>
        <v>Säkerställ att patienten har återbesök inbokat innan sjukskrivningen går ut</v>
      </c>
      <c r="G510" s="119" t="str">
        <f>VLOOKUP(Tabell410134[[#This Row],[ID]],Tabell1[[ID]:[Webcert_beskrivning]],4)</f>
        <v>Detta för att patienten inte skall uppfatta sitt läkarbesök som enbart ett tillfälle för förlängd sjukskrivning utan som ett tillfälle att värdera insatser och åtgärder.</v>
      </c>
    </row>
    <row r="511" spans="1:7" ht="26" x14ac:dyDescent="0.35">
      <c r="A511" s="53" t="s">
        <v>11</v>
      </c>
      <c r="B511" s="50" t="s">
        <v>412</v>
      </c>
      <c r="C511" s="50" t="str">
        <f>IF(Tabell410134[[#This Row],[ID]]="","",INDEX(Tabell1[Kategori (REK/OBS
FRL/REH)],MATCH(Tabell410134[[#This Row],[ID]],Tabell1[ID],0)))</f>
        <v>REH</v>
      </c>
      <c r="D511" s="48">
        <v>1</v>
      </c>
      <c r="E511" s="119" t="str">
        <f>VLOOKUP(Tabell410134[[#This Row],[ICD10]],TabellDiagnoser[[ICD10]:[Diagnostext]],2)</f>
        <v>Andra ångestsyndrom</v>
      </c>
      <c r="F511" s="119" t="str">
        <f>VLOOKUP(Tabell410134[[#This Row],[ID]],Tabell1[[ID]:[Webcert_rubrik]],3)</f>
        <v>Fråga om patientens egen tilltro till förmåga att återgå i arbete</v>
      </c>
      <c r="G511"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12" spans="1:7" ht="26" x14ac:dyDescent="0.35">
      <c r="A512" s="53" t="s">
        <v>11</v>
      </c>
      <c r="B512" s="50" t="s">
        <v>413</v>
      </c>
      <c r="C512" s="50" t="str">
        <f>IF(Tabell410134[[#This Row],[ID]]="","",INDEX(Tabell1[Kategori (REK/OBS
FRL/REH)],MATCH(Tabell410134[[#This Row],[ID]],Tabell1[ID],0)))</f>
        <v>REH</v>
      </c>
      <c r="D512" s="52">
        <v>2</v>
      </c>
      <c r="E512" s="119" t="str">
        <f>VLOOKUP(Tabell410134[[#This Row],[ICD10]],TabellDiagnoser[[ICD10]:[Diagnostext]],2)</f>
        <v>Andra ångestsyndrom</v>
      </c>
      <c r="F512" s="119" t="str">
        <f>VLOOKUP(Tabell410134[[#This Row],[ID]],Tabell1[[ID]:[Webcert_rubrik]],3)</f>
        <v>Säkerställa arbetsgivarkontakt, i första hand via patienten själv.</v>
      </c>
      <c r="G512" s="119" t="str">
        <f>VLOOKUP(Tabell410134[[#This Row],[ID]],Tabell1[[ID]:[Webcert_beskrivning]],4)</f>
        <v>Om patienten inte orkar/kan/vill- erbjud dig att ta kontakt med arbetsgivaren. OBS! glöm inte att inhämta samtycke från patienten.</v>
      </c>
    </row>
    <row r="513" spans="1:7" ht="26" x14ac:dyDescent="0.35">
      <c r="A513" s="53" t="s">
        <v>11</v>
      </c>
      <c r="B513" s="50" t="s">
        <v>414</v>
      </c>
      <c r="C513" s="50" t="str">
        <f>IF(Tabell410134[[#This Row],[ID]]="","",INDEX(Tabell1[Kategori (REK/OBS
FRL/REH)],MATCH(Tabell410134[[#This Row],[ID]],Tabell1[ID],0)))</f>
        <v>REH</v>
      </c>
      <c r="D513" s="52">
        <v>3</v>
      </c>
      <c r="E513" s="119" t="str">
        <f>VLOOKUP(Tabell410134[[#This Row],[ICD10]],TabellDiagnoser[[ICD10]:[Diagnostext]],2)</f>
        <v>Andra ångestsyndrom</v>
      </c>
      <c r="F513" s="119" t="str">
        <f>VLOOKUP(Tabell410134[[#This Row],[ID]],Tabell1[[ID]:[Webcert_rubrik]],3)</f>
        <v>Säkerställa att sjukskrivnings- och rehabiliteringsplan för återgång i arbete finns.</v>
      </c>
      <c r="G513" s="119" t="str">
        <f>VLOOKUP(Tabell410134[[#This Row],[ID]],Tabell1[[ID]:[Webcert_beskrivning]],4)</f>
        <v>Om det inte finns någon plan- upprätta en sådan i samråd med sjukskrivande läkare och patienten.</v>
      </c>
    </row>
    <row r="514" spans="1:7" ht="26" x14ac:dyDescent="0.35">
      <c r="A514" s="53" t="s">
        <v>11</v>
      </c>
      <c r="B514" s="50" t="s">
        <v>415</v>
      </c>
      <c r="C514" s="50" t="str">
        <f>IF(Tabell410134[[#This Row],[ID]]="","",INDEX(Tabell1[Kategori (REK/OBS
FRL/REH)],MATCH(Tabell410134[[#This Row],[ID]],Tabell1[ID],0)))</f>
        <v>REH</v>
      </c>
      <c r="D514" s="52">
        <v>4</v>
      </c>
      <c r="E514" s="119" t="str">
        <f>VLOOKUP(Tabell410134[[#This Row],[ICD10]],TabellDiagnoser[[ICD10]:[Diagnostext]],2)</f>
        <v>Andra ångestsyndrom</v>
      </c>
      <c r="F514" s="119" t="str">
        <f>VLOOKUP(Tabell410134[[#This Row],[ID]],Tabell1[[ID]:[Webcert_rubrik]],3)</f>
        <v>Följa upp om rekommenderade/insatta åtgärder har startat. Fungerar de?</v>
      </c>
      <c r="G514" s="119" t="str">
        <f>VLOOKUP(Tabell410134[[#This Row],[ID]],Tabell1[[ID]:[Webcert_beskrivning]],4)</f>
        <v>Om inte kan byte av behandlare och eller behandling behövas. Informera sjukskrivande läkare för diskussion och vid behov ny remiss.</v>
      </c>
    </row>
    <row r="515" spans="1:7" ht="26" x14ac:dyDescent="0.35">
      <c r="A515" s="53" t="s">
        <v>11</v>
      </c>
      <c r="B515" s="50" t="s">
        <v>416</v>
      </c>
      <c r="C515" s="50" t="str">
        <f>IF(Tabell410134[[#This Row],[ID]]="","",INDEX(Tabell1[Kategori (REK/OBS
FRL/REH)],MATCH(Tabell410134[[#This Row],[ID]],Tabell1[ID],0)))</f>
        <v>REH</v>
      </c>
      <c r="D515" s="52">
        <v>5</v>
      </c>
      <c r="E515" s="119" t="str">
        <f>VLOOKUP(Tabell410134[[#This Row],[ICD10]],TabellDiagnoser[[ICD10]:[Diagnostext]],2)</f>
        <v>Andra ångestsyndrom</v>
      </c>
      <c r="F515" s="119" t="str">
        <f>VLOOKUP(Tabell410134[[#This Row],[ID]],Tabell1[[ID]:[Webcert_rubrik]],3)</f>
        <v>Säkerställ att patienten har återbesök inbokat innan sjukskrivningen går ut</v>
      </c>
      <c r="G515" s="119" t="str">
        <f>VLOOKUP(Tabell410134[[#This Row],[ID]],Tabell1[[ID]:[Webcert_beskrivning]],4)</f>
        <v>Detta för att patienten inte skall uppfatta sitt läkarbesök som enbart ett tillfälle för förlängd sjukskrivning utan som ett tillfälle att värdera insatser och åtgärder.</v>
      </c>
    </row>
    <row r="516" spans="1:7" ht="26" x14ac:dyDescent="0.35">
      <c r="A516" s="53" t="s">
        <v>5</v>
      </c>
      <c r="B516" s="50" t="s">
        <v>412</v>
      </c>
      <c r="C516" s="50" t="str">
        <f>IF(Tabell410134[[#This Row],[ID]]="","",INDEX(Tabell1[Kategori (REK/OBS
FRL/REH)],MATCH(Tabell410134[[#This Row],[ID]],Tabell1[ID],0)))</f>
        <v>REH</v>
      </c>
      <c r="D516" s="48">
        <v>1</v>
      </c>
      <c r="E516" s="119" t="str">
        <f>VLOOKUP(Tabell410134[[#This Row],[ICD10]],TabellDiagnoser[[ICD10]:[Diagnostext]],2)</f>
        <v>Anpassningsstörningar och reaktion på svår stress</v>
      </c>
      <c r="F516" s="152" t="str">
        <f>VLOOKUP(Tabell410134[[#This Row],[ID]],Tabell1[[ID]:[Webcert_rubrik]],3)</f>
        <v>Fråga om patientens egen tilltro till förmåga att återgå i arbete</v>
      </c>
      <c r="G516"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17" spans="1:7" ht="26" x14ac:dyDescent="0.35">
      <c r="A517" s="53" t="s">
        <v>5</v>
      </c>
      <c r="B517" s="50" t="s">
        <v>413</v>
      </c>
      <c r="C517" s="50" t="str">
        <f>IF(Tabell410134[[#This Row],[ID]]="","",INDEX(Tabell1[Kategori (REK/OBS
FRL/REH)],MATCH(Tabell410134[[#This Row],[ID]],Tabell1[ID],0)))</f>
        <v>REH</v>
      </c>
      <c r="D517" s="52">
        <v>2</v>
      </c>
      <c r="E517" s="119" t="str">
        <f>VLOOKUP(Tabell410134[[#This Row],[ICD10]],TabellDiagnoser[[ICD10]:[Diagnostext]],2)</f>
        <v>Anpassningsstörningar och reaktion på svår stress</v>
      </c>
      <c r="F517" s="152" t="str">
        <f>VLOOKUP(Tabell410134[[#This Row],[ID]],Tabell1[[ID]:[Webcert_rubrik]],3)</f>
        <v>Säkerställa arbetsgivarkontakt, i första hand via patienten själv.</v>
      </c>
      <c r="G517" s="152" t="str">
        <f>VLOOKUP(Tabell410134[[#This Row],[ID]],Tabell1[[ID]:[Webcert_beskrivning]],4)</f>
        <v>Om patienten inte orkar/kan/vill- erbjud dig att ta kontakt med arbetsgivaren. OBS! glöm inte att inhämta samtycke från patienten.</v>
      </c>
    </row>
    <row r="518" spans="1:7" ht="26" x14ac:dyDescent="0.35">
      <c r="A518" s="53" t="s">
        <v>5</v>
      </c>
      <c r="B518" s="50" t="s">
        <v>414</v>
      </c>
      <c r="C518" s="50" t="str">
        <f>IF(Tabell410134[[#This Row],[ID]]="","",INDEX(Tabell1[Kategori (REK/OBS
FRL/REH)],MATCH(Tabell410134[[#This Row],[ID]],Tabell1[ID],0)))</f>
        <v>REH</v>
      </c>
      <c r="D518" s="52">
        <v>3</v>
      </c>
      <c r="E518" s="119" t="str">
        <f>VLOOKUP(Tabell410134[[#This Row],[ICD10]],TabellDiagnoser[[ICD10]:[Diagnostext]],2)</f>
        <v>Anpassningsstörningar och reaktion på svår stress</v>
      </c>
      <c r="F518" s="152" t="str">
        <f>VLOOKUP(Tabell410134[[#This Row],[ID]],Tabell1[[ID]:[Webcert_rubrik]],3)</f>
        <v>Säkerställa att sjukskrivnings- och rehabiliteringsplan för återgång i arbete finns.</v>
      </c>
      <c r="G518" s="152" t="str">
        <f>VLOOKUP(Tabell410134[[#This Row],[ID]],Tabell1[[ID]:[Webcert_beskrivning]],4)</f>
        <v>Om det inte finns någon plan- upprätta en sådan i samråd med sjukskrivande läkare och patienten.</v>
      </c>
    </row>
    <row r="519" spans="1:7" ht="26" x14ac:dyDescent="0.35">
      <c r="A519" s="53" t="s">
        <v>5</v>
      </c>
      <c r="B519" s="50" t="s">
        <v>415</v>
      </c>
      <c r="C519" s="50" t="str">
        <f>IF(Tabell410134[[#This Row],[ID]]="","",INDEX(Tabell1[Kategori (REK/OBS
FRL/REH)],MATCH(Tabell410134[[#This Row],[ID]],Tabell1[ID],0)))</f>
        <v>REH</v>
      </c>
      <c r="D519" s="52">
        <v>4</v>
      </c>
      <c r="E519" s="119" t="str">
        <f>VLOOKUP(Tabell410134[[#This Row],[ICD10]],TabellDiagnoser[[ICD10]:[Diagnostext]],2)</f>
        <v>Anpassningsstörningar och reaktion på svår stress</v>
      </c>
      <c r="F519" s="152" t="str">
        <f>VLOOKUP(Tabell410134[[#This Row],[ID]],Tabell1[[ID]:[Webcert_rubrik]],3)</f>
        <v>Följa upp om rekommenderade/insatta åtgärder har startat. Fungerar de?</v>
      </c>
      <c r="G519" s="152" t="str">
        <f>VLOOKUP(Tabell410134[[#This Row],[ID]],Tabell1[[ID]:[Webcert_beskrivning]],4)</f>
        <v>Om inte kan byte av behandlare och eller behandling behövas. Informera sjukskrivande läkare för diskussion och vid behov ny remiss.</v>
      </c>
    </row>
    <row r="520" spans="1:7" ht="26" x14ac:dyDescent="0.35">
      <c r="A520" s="53" t="s">
        <v>5</v>
      </c>
      <c r="B520" s="50" t="s">
        <v>416</v>
      </c>
      <c r="C520" s="50" t="str">
        <f>IF(Tabell410134[[#This Row],[ID]]="","",INDEX(Tabell1[Kategori (REK/OBS
FRL/REH)],MATCH(Tabell410134[[#This Row],[ID]],Tabell1[ID],0)))</f>
        <v>REH</v>
      </c>
      <c r="D520" s="52">
        <v>5</v>
      </c>
      <c r="E520" s="119" t="str">
        <f>VLOOKUP(Tabell410134[[#This Row],[ICD10]],TabellDiagnoser[[ICD10]:[Diagnostext]],2)</f>
        <v>Anpassningsstörningar och reaktion på svår stress</v>
      </c>
      <c r="F520" s="152" t="str">
        <f>VLOOKUP(Tabell410134[[#This Row],[ID]],Tabell1[[ID]:[Webcert_rubrik]],3)</f>
        <v>Säkerställ att patienten har återbesök inbokat innan sjukskrivningen går ut</v>
      </c>
      <c r="G520" s="152" t="str">
        <f>VLOOKUP(Tabell410134[[#This Row],[ID]],Tabell1[[ID]:[Webcert_beskrivning]],4)</f>
        <v>Detta för att patienten inte skall uppfatta sitt läkarbesök som enbart ett tillfälle för förlängd sjukskrivning utan som ett tillfälle att värdera insatser och åtgärder.</v>
      </c>
    </row>
    <row r="521" spans="1:7" ht="26" x14ac:dyDescent="0.35">
      <c r="A521" s="53" t="s">
        <v>112</v>
      </c>
      <c r="B521" s="50" t="s">
        <v>412</v>
      </c>
      <c r="C521" s="50" t="str">
        <f>IF(Tabell410134[[#This Row],[ID]]="","",INDEX(Tabell1[Kategori (REK/OBS
FRL/REH)],MATCH(Tabell410134[[#This Row],[ID]],Tabell1[ID],0)))</f>
        <v>REH</v>
      </c>
      <c r="D521" s="48">
        <v>1</v>
      </c>
      <c r="E521" s="119" t="str">
        <f>VLOOKUP(Tabell410134[[#This Row],[ICD10]],TabellDiagnoser[[ICD10]:[Diagnostext]],2)</f>
        <v>Akut stressreaktion</v>
      </c>
      <c r="F521" s="119" t="str">
        <f>VLOOKUP(Tabell410134[[#This Row],[ID]],Tabell1[[ID]:[Webcert_rubrik]],3)</f>
        <v>Fråga om patientens egen tilltro till förmåga att återgå i arbete</v>
      </c>
      <c r="G521"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22" spans="1:7" ht="26" x14ac:dyDescent="0.35">
      <c r="A522" s="53" t="s">
        <v>112</v>
      </c>
      <c r="B522" s="50" t="s">
        <v>413</v>
      </c>
      <c r="C522" s="50" t="str">
        <f>IF(Tabell410134[[#This Row],[ID]]="","",INDEX(Tabell1[Kategori (REK/OBS
FRL/REH)],MATCH(Tabell410134[[#This Row],[ID]],Tabell1[ID],0)))</f>
        <v>REH</v>
      </c>
      <c r="D522" s="52">
        <v>2</v>
      </c>
      <c r="E522" s="119" t="str">
        <f>VLOOKUP(Tabell410134[[#This Row],[ICD10]],TabellDiagnoser[[ICD10]:[Diagnostext]],2)</f>
        <v>Akut stressreaktion</v>
      </c>
      <c r="F522" s="119" t="str">
        <f>VLOOKUP(Tabell410134[[#This Row],[ID]],Tabell1[[ID]:[Webcert_rubrik]],3)</f>
        <v>Säkerställa arbetsgivarkontakt, i första hand via patienten själv.</v>
      </c>
      <c r="G522" s="119" t="str">
        <f>VLOOKUP(Tabell410134[[#This Row],[ID]],Tabell1[[ID]:[Webcert_beskrivning]],4)</f>
        <v>Om patienten inte orkar/kan/vill- erbjud dig att ta kontakt med arbetsgivaren. OBS! glöm inte att inhämta samtycke från patienten.</v>
      </c>
    </row>
    <row r="523" spans="1:7" ht="26" x14ac:dyDescent="0.35">
      <c r="A523" s="53" t="s">
        <v>112</v>
      </c>
      <c r="B523" s="50" t="s">
        <v>414</v>
      </c>
      <c r="C523" s="50" t="str">
        <f>IF(Tabell410134[[#This Row],[ID]]="","",INDEX(Tabell1[Kategori (REK/OBS
FRL/REH)],MATCH(Tabell410134[[#This Row],[ID]],Tabell1[ID],0)))</f>
        <v>REH</v>
      </c>
      <c r="D523" s="52">
        <v>3</v>
      </c>
      <c r="E523" s="119" t="str">
        <f>VLOOKUP(Tabell410134[[#This Row],[ICD10]],TabellDiagnoser[[ICD10]:[Diagnostext]],2)</f>
        <v>Akut stressreaktion</v>
      </c>
      <c r="F523" s="119" t="str">
        <f>VLOOKUP(Tabell410134[[#This Row],[ID]],Tabell1[[ID]:[Webcert_rubrik]],3)</f>
        <v>Säkerställa att sjukskrivnings- och rehabiliteringsplan för återgång i arbete finns.</v>
      </c>
      <c r="G523" s="119" t="str">
        <f>VLOOKUP(Tabell410134[[#This Row],[ID]],Tabell1[[ID]:[Webcert_beskrivning]],4)</f>
        <v>Om det inte finns någon plan- upprätta en sådan i samråd med sjukskrivande läkare och patienten.</v>
      </c>
    </row>
    <row r="524" spans="1:7" ht="26" x14ac:dyDescent="0.35">
      <c r="A524" s="53" t="s">
        <v>112</v>
      </c>
      <c r="B524" s="50" t="s">
        <v>415</v>
      </c>
      <c r="C524" s="50" t="str">
        <f>IF(Tabell410134[[#This Row],[ID]]="","",INDEX(Tabell1[Kategori (REK/OBS
FRL/REH)],MATCH(Tabell410134[[#This Row],[ID]],Tabell1[ID],0)))</f>
        <v>REH</v>
      </c>
      <c r="D524" s="52">
        <v>4</v>
      </c>
      <c r="E524" s="119" t="str">
        <f>VLOOKUP(Tabell410134[[#This Row],[ICD10]],TabellDiagnoser[[ICD10]:[Diagnostext]],2)</f>
        <v>Akut stressreaktion</v>
      </c>
      <c r="F524" s="119" t="str">
        <f>VLOOKUP(Tabell410134[[#This Row],[ID]],Tabell1[[ID]:[Webcert_rubrik]],3)</f>
        <v>Följa upp om rekommenderade/insatta åtgärder har startat. Fungerar de?</v>
      </c>
      <c r="G524" s="119" t="str">
        <f>VLOOKUP(Tabell410134[[#This Row],[ID]],Tabell1[[ID]:[Webcert_beskrivning]],4)</f>
        <v>Om inte kan byte av behandlare och eller behandling behövas. Informera sjukskrivande läkare för diskussion och vid behov ny remiss.</v>
      </c>
    </row>
    <row r="525" spans="1:7" ht="26" x14ac:dyDescent="0.35">
      <c r="A525" s="53" t="s">
        <v>112</v>
      </c>
      <c r="B525" s="50" t="s">
        <v>416</v>
      </c>
      <c r="C525" s="50" t="str">
        <f>IF(Tabell410134[[#This Row],[ID]]="","",INDEX(Tabell1[Kategori (REK/OBS
FRL/REH)],MATCH(Tabell410134[[#This Row],[ID]],Tabell1[ID],0)))</f>
        <v>REH</v>
      </c>
      <c r="D525" s="52">
        <v>5</v>
      </c>
      <c r="E525" s="119" t="str">
        <f>VLOOKUP(Tabell410134[[#This Row],[ICD10]],TabellDiagnoser[[ICD10]:[Diagnostext]],2)</f>
        <v>Akut stressreaktion</v>
      </c>
      <c r="F525" s="119" t="str">
        <f>VLOOKUP(Tabell410134[[#This Row],[ID]],Tabell1[[ID]:[Webcert_rubrik]],3)</f>
        <v>Säkerställ att patienten har återbesök inbokat innan sjukskrivningen går ut</v>
      </c>
      <c r="G525" s="119" t="str">
        <f>VLOOKUP(Tabell410134[[#This Row],[ID]],Tabell1[[ID]:[Webcert_beskrivning]],4)</f>
        <v>Detta för att patienten inte skall uppfatta sitt läkarbesök som enbart ett tillfälle för förlängd sjukskrivning utan som ett tillfälle att värdera insatser och åtgärder.</v>
      </c>
    </row>
    <row r="526" spans="1:7" ht="26" x14ac:dyDescent="0.35">
      <c r="A526" s="53" t="s">
        <v>114</v>
      </c>
      <c r="B526" s="50" t="s">
        <v>412</v>
      </c>
      <c r="C526" s="50" t="str">
        <f>IF(Tabell410134[[#This Row],[ID]]="","",INDEX(Tabell1[Kategori (REK/OBS
FRL/REH)],MATCH(Tabell410134[[#This Row],[ID]],Tabell1[ID],0)))</f>
        <v>REH</v>
      </c>
      <c r="D526" s="48">
        <v>1</v>
      </c>
      <c r="E526" s="119" t="str">
        <f>VLOOKUP(Tabell410134[[#This Row],[ICD10]],TabellDiagnoser[[ICD10]:[Diagnostext]],2)</f>
        <v>Posttraumatiskt stressyndrom</v>
      </c>
      <c r="F526" s="119" t="str">
        <f>VLOOKUP(Tabell410134[[#This Row],[ID]],Tabell1[[ID]:[Webcert_rubrik]],3)</f>
        <v>Fråga om patientens egen tilltro till förmåga att återgå i arbete</v>
      </c>
      <c r="G526"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27" spans="1:7" ht="26" x14ac:dyDescent="0.35">
      <c r="A527" s="53" t="s">
        <v>114</v>
      </c>
      <c r="B527" s="50" t="s">
        <v>413</v>
      </c>
      <c r="C527" s="50" t="str">
        <f>IF(Tabell410134[[#This Row],[ID]]="","",INDEX(Tabell1[Kategori (REK/OBS
FRL/REH)],MATCH(Tabell410134[[#This Row],[ID]],Tabell1[ID],0)))</f>
        <v>REH</v>
      </c>
      <c r="D527" s="52">
        <v>2</v>
      </c>
      <c r="E527" s="119" t="str">
        <f>VLOOKUP(Tabell410134[[#This Row],[ICD10]],TabellDiagnoser[[ICD10]:[Diagnostext]],2)</f>
        <v>Posttraumatiskt stressyndrom</v>
      </c>
      <c r="F527" s="119" t="str">
        <f>VLOOKUP(Tabell410134[[#This Row],[ID]],Tabell1[[ID]:[Webcert_rubrik]],3)</f>
        <v>Säkerställa arbetsgivarkontakt, i första hand via patienten själv.</v>
      </c>
      <c r="G527" s="119" t="str">
        <f>VLOOKUP(Tabell410134[[#This Row],[ID]],Tabell1[[ID]:[Webcert_beskrivning]],4)</f>
        <v>Om patienten inte orkar/kan/vill- erbjud dig att ta kontakt med arbetsgivaren. OBS! glöm inte att inhämta samtycke från patienten.</v>
      </c>
    </row>
    <row r="528" spans="1:7" ht="26" x14ac:dyDescent="0.35">
      <c r="A528" s="53" t="s">
        <v>114</v>
      </c>
      <c r="B528" s="50" t="s">
        <v>414</v>
      </c>
      <c r="C528" s="50" t="str">
        <f>IF(Tabell410134[[#This Row],[ID]]="","",INDEX(Tabell1[Kategori (REK/OBS
FRL/REH)],MATCH(Tabell410134[[#This Row],[ID]],Tabell1[ID],0)))</f>
        <v>REH</v>
      </c>
      <c r="D528" s="52">
        <v>3</v>
      </c>
      <c r="E528" s="119" t="str">
        <f>VLOOKUP(Tabell410134[[#This Row],[ICD10]],TabellDiagnoser[[ICD10]:[Diagnostext]],2)</f>
        <v>Posttraumatiskt stressyndrom</v>
      </c>
      <c r="F528" s="119" t="str">
        <f>VLOOKUP(Tabell410134[[#This Row],[ID]],Tabell1[[ID]:[Webcert_rubrik]],3)</f>
        <v>Säkerställa att sjukskrivnings- och rehabiliteringsplan för återgång i arbete finns.</v>
      </c>
      <c r="G528" s="119" t="str">
        <f>VLOOKUP(Tabell410134[[#This Row],[ID]],Tabell1[[ID]:[Webcert_beskrivning]],4)</f>
        <v>Om det inte finns någon plan- upprätta en sådan i samråd med sjukskrivande läkare och patienten.</v>
      </c>
    </row>
    <row r="529" spans="1:7" ht="26" x14ac:dyDescent="0.35">
      <c r="A529" s="53" t="s">
        <v>114</v>
      </c>
      <c r="B529" s="50" t="s">
        <v>415</v>
      </c>
      <c r="C529" s="50" t="str">
        <f>IF(Tabell410134[[#This Row],[ID]]="","",INDEX(Tabell1[Kategori (REK/OBS
FRL/REH)],MATCH(Tabell410134[[#This Row],[ID]],Tabell1[ID],0)))</f>
        <v>REH</v>
      </c>
      <c r="D529" s="52">
        <v>4</v>
      </c>
      <c r="E529" s="119" t="str">
        <f>VLOOKUP(Tabell410134[[#This Row],[ICD10]],TabellDiagnoser[[ICD10]:[Diagnostext]],2)</f>
        <v>Posttraumatiskt stressyndrom</v>
      </c>
      <c r="F529" s="119" t="str">
        <f>VLOOKUP(Tabell410134[[#This Row],[ID]],Tabell1[[ID]:[Webcert_rubrik]],3)</f>
        <v>Följa upp om rekommenderade/insatta åtgärder har startat. Fungerar de?</v>
      </c>
      <c r="G529" s="119" t="str">
        <f>VLOOKUP(Tabell410134[[#This Row],[ID]],Tabell1[[ID]:[Webcert_beskrivning]],4)</f>
        <v>Om inte kan byte av behandlare och eller behandling behövas. Informera sjukskrivande läkare för diskussion och vid behov ny remiss.</v>
      </c>
    </row>
    <row r="530" spans="1:7" ht="26" x14ac:dyDescent="0.35">
      <c r="A530" s="53" t="s">
        <v>114</v>
      </c>
      <c r="B530" s="50" t="s">
        <v>416</v>
      </c>
      <c r="C530" s="50" t="str">
        <f>IF(Tabell410134[[#This Row],[ID]]="","",INDEX(Tabell1[Kategori (REK/OBS
FRL/REH)],MATCH(Tabell410134[[#This Row],[ID]],Tabell1[ID],0)))</f>
        <v>REH</v>
      </c>
      <c r="D530" s="52">
        <v>5</v>
      </c>
      <c r="E530" s="119" t="str">
        <f>VLOOKUP(Tabell410134[[#This Row],[ICD10]],TabellDiagnoser[[ICD10]:[Diagnostext]],2)</f>
        <v>Posttraumatiskt stressyndrom</v>
      </c>
      <c r="F530" s="119" t="str">
        <f>VLOOKUP(Tabell410134[[#This Row],[ID]],Tabell1[[ID]:[Webcert_rubrik]],3)</f>
        <v>Säkerställ att patienten har återbesök inbokat innan sjukskrivningen går ut</v>
      </c>
      <c r="G530" s="119" t="str">
        <f>VLOOKUP(Tabell410134[[#This Row],[ID]],Tabell1[[ID]:[Webcert_beskrivning]],4)</f>
        <v>Detta för att patienten inte skall uppfatta sitt läkarbesök som enbart ett tillfälle för förlängd sjukskrivning utan som ett tillfälle att värdera insatser och åtgärder.</v>
      </c>
    </row>
    <row r="531" spans="1:7" ht="26" x14ac:dyDescent="0.35">
      <c r="A531" s="53" t="s">
        <v>115</v>
      </c>
      <c r="B531" s="50" t="s">
        <v>412</v>
      </c>
      <c r="C531" s="50" t="str">
        <f>IF(Tabell410134[[#This Row],[ID]]="","",INDEX(Tabell1[Kategori (REK/OBS
FRL/REH)],MATCH(Tabell410134[[#This Row],[ID]],Tabell1[ID],0)))</f>
        <v>REH</v>
      </c>
      <c r="D531" s="48">
        <v>1</v>
      </c>
      <c r="E531" s="119" t="str">
        <f>VLOOKUP(Tabell410134[[#This Row],[ICD10]],TabellDiagnoser[[ICD10]:[Diagnostext]],2)</f>
        <v>Anpassningsstörning (livskris, sorgreaktion)</v>
      </c>
      <c r="F531" s="152" t="str">
        <f>VLOOKUP(Tabell410134[[#This Row],[ID]],Tabell1[[ID]:[Webcert_rubrik]],3)</f>
        <v>Fråga om patientens egen tilltro till förmåga att återgå i arbete</v>
      </c>
      <c r="G531"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32" spans="1:7" ht="26" x14ac:dyDescent="0.35">
      <c r="A532" s="53" t="s">
        <v>115</v>
      </c>
      <c r="B532" s="50" t="s">
        <v>413</v>
      </c>
      <c r="C532" s="50" t="str">
        <f>IF(Tabell410134[[#This Row],[ID]]="","",INDEX(Tabell1[Kategori (REK/OBS
FRL/REH)],MATCH(Tabell410134[[#This Row],[ID]],Tabell1[ID],0)))</f>
        <v>REH</v>
      </c>
      <c r="D532" s="52">
        <v>2</v>
      </c>
      <c r="E532" s="119" t="str">
        <f>VLOOKUP(Tabell410134[[#This Row],[ICD10]],TabellDiagnoser[[ICD10]:[Diagnostext]],2)</f>
        <v>Anpassningsstörning (livskris, sorgreaktion)</v>
      </c>
      <c r="F532" s="152" t="str">
        <f>VLOOKUP(Tabell410134[[#This Row],[ID]],Tabell1[[ID]:[Webcert_rubrik]],3)</f>
        <v>Säkerställa arbetsgivarkontakt, i första hand via patienten själv.</v>
      </c>
      <c r="G532" s="152" t="str">
        <f>VLOOKUP(Tabell410134[[#This Row],[ID]],Tabell1[[ID]:[Webcert_beskrivning]],4)</f>
        <v>Om patienten inte orkar/kan/vill- erbjud dig att ta kontakt med arbetsgivaren. OBS! glöm inte att inhämta samtycke från patienten.</v>
      </c>
    </row>
    <row r="533" spans="1:7" ht="26" x14ac:dyDescent="0.35">
      <c r="A533" s="53" t="s">
        <v>115</v>
      </c>
      <c r="B533" s="50" t="s">
        <v>414</v>
      </c>
      <c r="C533" s="50" t="str">
        <f>IF(Tabell410134[[#This Row],[ID]]="","",INDEX(Tabell1[Kategori (REK/OBS
FRL/REH)],MATCH(Tabell410134[[#This Row],[ID]],Tabell1[ID],0)))</f>
        <v>REH</v>
      </c>
      <c r="D533" s="52">
        <v>3</v>
      </c>
      <c r="E533" s="119" t="str">
        <f>VLOOKUP(Tabell410134[[#This Row],[ICD10]],TabellDiagnoser[[ICD10]:[Diagnostext]],2)</f>
        <v>Anpassningsstörning (livskris, sorgreaktion)</v>
      </c>
      <c r="F533" s="152" t="str">
        <f>VLOOKUP(Tabell410134[[#This Row],[ID]],Tabell1[[ID]:[Webcert_rubrik]],3)</f>
        <v>Säkerställa att sjukskrivnings- och rehabiliteringsplan för återgång i arbete finns.</v>
      </c>
      <c r="G533" s="152" t="str">
        <f>VLOOKUP(Tabell410134[[#This Row],[ID]],Tabell1[[ID]:[Webcert_beskrivning]],4)</f>
        <v>Om det inte finns någon plan- upprätta en sådan i samråd med sjukskrivande läkare och patienten.</v>
      </c>
    </row>
    <row r="534" spans="1:7" ht="26" x14ac:dyDescent="0.35">
      <c r="A534" s="53" t="s">
        <v>115</v>
      </c>
      <c r="B534" s="50" t="s">
        <v>415</v>
      </c>
      <c r="C534" s="50" t="str">
        <f>IF(Tabell410134[[#This Row],[ID]]="","",INDEX(Tabell1[Kategori (REK/OBS
FRL/REH)],MATCH(Tabell410134[[#This Row],[ID]],Tabell1[ID],0)))</f>
        <v>REH</v>
      </c>
      <c r="D534" s="52">
        <v>4</v>
      </c>
      <c r="E534" s="119" t="str">
        <f>VLOOKUP(Tabell410134[[#This Row],[ICD10]],TabellDiagnoser[[ICD10]:[Diagnostext]],2)</f>
        <v>Anpassningsstörning (livskris, sorgreaktion)</v>
      </c>
      <c r="F534" s="152" t="str">
        <f>VLOOKUP(Tabell410134[[#This Row],[ID]],Tabell1[[ID]:[Webcert_rubrik]],3)</f>
        <v>Följa upp om rekommenderade/insatta åtgärder har startat. Fungerar de?</v>
      </c>
      <c r="G534" s="152" t="str">
        <f>VLOOKUP(Tabell410134[[#This Row],[ID]],Tabell1[[ID]:[Webcert_beskrivning]],4)</f>
        <v>Om inte kan byte av behandlare och eller behandling behövas. Informera sjukskrivande läkare för diskussion och vid behov ny remiss.</v>
      </c>
    </row>
    <row r="535" spans="1:7" ht="26" x14ac:dyDescent="0.35">
      <c r="A535" s="53" t="s">
        <v>115</v>
      </c>
      <c r="B535" s="50" t="s">
        <v>416</v>
      </c>
      <c r="C535" s="50" t="str">
        <f>IF(Tabell410134[[#This Row],[ID]]="","",INDEX(Tabell1[Kategori (REK/OBS
FRL/REH)],MATCH(Tabell410134[[#This Row],[ID]],Tabell1[ID],0)))</f>
        <v>REH</v>
      </c>
      <c r="D535" s="52">
        <v>5</v>
      </c>
      <c r="E535" s="119" t="str">
        <f>VLOOKUP(Tabell410134[[#This Row],[ICD10]],TabellDiagnoser[[ICD10]:[Diagnostext]],2)</f>
        <v>Anpassningsstörning (livskris, sorgreaktion)</v>
      </c>
      <c r="F535" s="152" t="str">
        <f>VLOOKUP(Tabell410134[[#This Row],[ID]],Tabell1[[ID]:[Webcert_rubrik]],3)</f>
        <v>Säkerställ att patienten har återbesök inbokat innan sjukskrivningen går ut</v>
      </c>
      <c r="G535" s="152" t="str">
        <f>VLOOKUP(Tabell410134[[#This Row],[ID]],Tabell1[[ID]:[Webcert_beskrivning]],4)</f>
        <v>Detta för att patienten inte skall uppfatta sitt läkarbesök som enbart ett tillfälle för förlängd sjukskrivning utan som ett tillfälle att värdera insatser och åtgärder.</v>
      </c>
    </row>
    <row r="536" spans="1:7" ht="26" x14ac:dyDescent="0.35">
      <c r="A536" s="53" t="s">
        <v>7</v>
      </c>
      <c r="B536" s="50" t="s">
        <v>412</v>
      </c>
      <c r="C536" s="50" t="str">
        <f>IF(Tabell410134[[#This Row],[ID]]="","",INDEX(Tabell1[Kategori (REK/OBS
FRL/REH)],MATCH(Tabell410134[[#This Row],[ID]],Tabell1[ID],0)))</f>
        <v>REH</v>
      </c>
      <c r="D536" s="48">
        <v>1</v>
      </c>
      <c r="E536" s="119" t="str">
        <f>VLOOKUP(Tabell410134[[#This Row],[ICD10]],TabellDiagnoser[[ICD10]:[Diagnostext]],2)</f>
        <v>Andra specificerade reaktioner på svår stress</v>
      </c>
      <c r="F536" s="119" t="str">
        <f>VLOOKUP(Tabell410134[[#This Row],[ID]],Tabell1[[ID]:[Webcert_rubrik]],3)</f>
        <v>Fråga om patientens egen tilltro till förmåga att återgå i arbete</v>
      </c>
      <c r="G536"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37" spans="1:7" ht="26" x14ac:dyDescent="0.35">
      <c r="A537" s="53" t="s">
        <v>7</v>
      </c>
      <c r="B537" s="50" t="s">
        <v>413</v>
      </c>
      <c r="C537" s="50" t="str">
        <f>IF(Tabell410134[[#This Row],[ID]]="","",INDEX(Tabell1[Kategori (REK/OBS
FRL/REH)],MATCH(Tabell410134[[#This Row],[ID]],Tabell1[ID],0)))</f>
        <v>REH</v>
      </c>
      <c r="D537" s="52">
        <v>2</v>
      </c>
      <c r="E537" s="119" t="str">
        <f>VLOOKUP(Tabell410134[[#This Row],[ICD10]],TabellDiagnoser[[ICD10]:[Diagnostext]],2)</f>
        <v>Andra specificerade reaktioner på svår stress</v>
      </c>
      <c r="F537" s="119" t="str">
        <f>VLOOKUP(Tabell410134[[#This Row],[ID]],Tabell1[[ID]:[Webcert_rubrik]],3)</f>
        <v>Säkerställa arbetsgivarkontakt, i första hand via patienten själv.</v>
      </c>
      <c r="G537" s="119" t="str">
        <f>VLOOKUP(Tabell410134[[#This Row],[ID]],Tabell1[[ID]:[Webcert_beskrivning]],4)</f>
        <v>Om patienten inte orkar/kan/vill- erbjud dig att ta kontakt med arbetsgivaren. OBS! glöm inte att inhämta samtycke från patienten.</v>
      </c>
    </row>
    <row r="538" spans="1:7" ht="26" x14ac:dyDescent="0.35">
      <c r="A538" s="53" t="s">
        <v>7</v>
      </c>
      <c r="B538" s="50" t="s">
        <v>414</v>
      </c>
      <c r="C538" s="50" t="str">
        <f>IF(Tabell410134[[#This Row],[ID]]="","",INDEX(Tabell1[Kategori (REK/OBS
FRL/REH)],MATCH(Tabell410134[[#This Row],[ID]],Tabell1[ID],0)))</f>
        <v>REH</v>
      </c>
      <c r="D538" s="52">
        <v>3</v>
      </c>
      <c r="E538" s="119" t="str">
        <f>VLOOKUP(Tabell410134[[#This Row],[ICD10]],TabellDiagnoser[[ICD10]:[Diagnostext]],2)</f>
        <v>Andra specificerade reaktioner på svår stress</v>
      </c>
      <c r="F538" s="119" t="str">
        <f>VLOOKUP(Tabell410134[[#This Row],[ID]],Tabell1[[ID]:[Webcert_rubrik]],3)</f>
        <v>Säkerställa att sjukskrivnings- och rehabiliteringsplan för återgång i arbete finns.</v>
      </c>
      <c r="G538" s="119" t="str">
        <f>VLOOKUP(Tabell410134[[#This Row],[ID]],Tabell1[[ID]:[Webcert_beskrivning]],4)</f>
        <v>Om det inte finns någon plan- upprätta en sådan i samråd med sjukskrivande läkare och patienten.</v>
      </c>
    </row>
    <row r="539" spans="1:7" ht="26" x14ac:dyDescent="0.35">
      <c r="A539" s="53" t="s">
        <v>7</v>
      </c>
      <c r="B539" s="50" t="s">
        <v>415</v>
      </c>
      <c r="C539" s="50" t="str">
        <f>IF(Tabell410134[[#This Row],[ID]]="","",INDEX(Tabell1[Kategori (REK/OBS
FRL/REH)],MATCH(Tabell410134[[#This Row],[ID]],Tabell1[ID],0)))</f>
        <v>REH</v>
      </c>
      <c r="D539" s="52">
        <v>4</v>
      </c>
      <c r="E539" s="119" t="str">
        <f>VLOOKUP(Tabell410134[[#This Row],[ICD10]],TabellDiagnoser[[ICD10]:[Diagnostext]],2)</f>
        <v>Andra specificerade reaktioner på svår stress</v>
      </c>
      <c r="F539" s="119" t="str">
        <f>VLOOKUP(Tabell410134[[#This Row],[ID]],Tabell1[[ID]:[Webcert_rubrik]],3)</f>
        <v>Följa upp om rekommenderade/insatta åtgärder har startat. Fungerar de?</v>
      </c>
      <c r="G539" s="119" t="str">
        <f>VLOOKUP(Tabell410134[[#This Row],[ID]],Tabell1[[ID]:[Webcert_beskrivning]],4)</f>
        <v>Om inte kan byte av behandlare och eller behandling behövas. Informera sjukskrivande läkare för diskussion och vid behov ny remiss.</v>
      </c>
    </row>
    <row r="540" spans="1:7" ht="26" x14ac:dyDescent="0.35">
      <c r="A540" s="53" t="s">
        <v>7</v>
      </c>
      <c r="B540" s="50" t="s">
        <v>416</v>
      </c>
      <c r="C540" s="50" t="str">
        <f>IF(Tabell410134[[#This Row],[ID]]="","",INDEX(Tabell1[Kategori (REK/OBS
FRL/REH)],MATCH(Tabell410134[[#This Row],[ID]],Tabell1[ID],0)))</f>
        <v>REH</v>
      </c>
      <c r="D540" s="52">
        <v>5</v>
      </c>
      <c r="E540" s="119" t="str">
        <f>VLOOKUP(Tabell410134[[#This Row],[ICD10]],TabellDiagnoser[[ICD10]:[Diagnostext]],2)</f>
        <v>Andra specificerade reaktioner på svår stress</v>
      </c>
      <c r="F540" s="119" t="str">
        <f>VLOOKUP(Tabell410134[[#This Row],[ID]],Tabell1[[ID]:[Webcert_rubrik]],3)</f>
        <v>Säkerställ att patienten har återbesök inbokat innan sjukskrivningen går ut</v>
      </c>
      <c r="G540" s="119" t="str">
        <f>VLOOKUP(Tabell410134[[#This Row],[ID]],Tabell1[[ID]:[Webcert_beskrivning]],4)</f>
        <v>Detta för att patienten inte skall uppfatta sitt läkarbesök som enbart ett tillfälle för förlängd sjukskrivning utan som ett tillfälle att värdera insatser och åtgärder.</v>
      </c>
    </row>
    <row r="541" spans="1:7" ht="26" x14ac:dyDescent="0.35">
      <c r="A541" s="53" t="s">
        <v>3</v>
      </c>
      <c r="B541" s="50" t="s">
        <v>412</v>
      </c>
      <c r="C541" s="50" t="str">
        <f>IF(Tabell410134[[#This Row],[ID]]="","",INDEX(Tabell1[Kategori (REK/OBS
FRL/REH)],MATCH(Tabell410134[[#This Row],[ID]],Tabell1[ID],0)))</f>
        <v>REH</v>
      </c>
      <c r="D541" s="48">
        <v>1</v>
      </c>
      <c r="E541" s="119" t="str">
        <f>VLOOKUP(Tabell410134[[#This Row],[ICD10]],TabellDiagnoser[[ICD10]:[Diagnostext]],2)</f>
        <v>Utmattningssyndrom</v>
      </c>
      <c r="F541" s="119" t="str">
        <f>VLOOKUP(Tabell410134[[#This Row],[ID]],Tabell1[[ID]:[Webcert_rubrik]],3)</f>
        <v>Fråga om patientens egen tilltro till förmåga att återgå i arbete</v>
      </c>
      <c r="G541"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42" spans="1:7" ht="26" x14ac:dyDescent="0.35">
      <c r="A542" s="53" t="s">
        <v>3</v>
      </c>
      <c r="B542" s="50" t="s">
        <v>413</v>
      </c>
      <c r="C542" s="50" t="str">
        <f>IF(Tabell410134[[#This Row],[ID]]="","",INDEX(Tabell1[Kategori (REK/OBS
FRL/REH)],MATCH(Tabell410134[[#This Row],[ID]],Tabell1[ID],0)))</f>
        <v>REH</v>
      </c>
      <c r="D542" s="52">
        <v>2</v>
      </c>
      <c r="E542" s="119" t="str">
        <f>VLOOKUP(Tabell410134[[#This Row],[ICD10]],TabellDiagnoser[[ICD10]:[Diagnostext]],2)</f>
        <v>Utmattningssyndrom</v>
      </c>
      <c r="F542" s="119" t="str">
        <f>VLOOKUP(Tabell410134[[#This Row],[ID]],Tabell1[[ID]:[Webcert_rubrik]],3)</f>
        <v>Säkerställa arbetsgivarkontakt, i första hand via patienten själv.</v>
      </c>
      <c r="G542" s="119" t="str">
        <f>VLOOKUP(Tabell410134[[#This Row],[ID]],Tabell1[[ID]:[Webcert_beskrivning]],4)</f>
        <v>Om patienten inte orkar/kan/vill- erbjud dig att ta kontakt med arbetsgivaren. OBS! glöm inte att inhämta samtycke från patienten.</v>
      </c>
    </row>
    <row r="543" spans="1:7" ht="26" x14ac:dyDescent="0.35">
      <c r="A543" s="53" t="s">
        <v>3</v>
      </c>
      <c r="B543" s="50" t="s">
        <v>414</v>
      </c>
      <c r="C543" s="50" t="str">
        <f>IF(Tabell410134[[#This Row],[ID]]="","",INDEX(Tabell1[Kategori (REK/OBS
FRL/REH)],MATCH(Tabell410134[[#This Row],[ID]],Tabell1[ID],0)))</f>
        <v>REH</v>
      </c>
      <c r="D543" s="52">
        <v>3</v>
      </c>
      <c r="E543" s="119" t="str">
        <f>VLOOKUP(Tabell410134[[#This Row],[ICD10]],TabellDiagnoser[[ICD10]:[Diagnostext]],2)</f>
        <v>Utmattningssyndrom</v>
      </c>
      <c r="F543" s="119" t="str">
        <f>VLOOKUP(Tabell410134[[#This Row],[ID]],Tabell1[[ID]:[Webcert_rubrik]],3)</f>
        <v>Säkerställa att sjukskrivnings- och rehabiliteringsplan för återgång i arbete finns.</v>
      </c>
      <c r="G543" s="119" t="str">
        <f>VLOOKUP(Tabell410134[[#This Row],[ID]],Tabell1[[ID]:[Webcert_beskrivning]],4)</f>
        <v>Om det inte finns någon plan- upprätta en sådan i samråd med sjukskrivande läkare och patienten.</v>
      </c>
    </row>
    <row r="544" spans="1:7" ht="26" x14ac:dyDescent="0.35">
      <c r="A544" s="53" t="s">
        <v>3</v>
      </c>
      <c r="B544" s="50" t="s">
        <v>415</v>
      </c>
      <c r="C544" s="50" t="str">
        <f>IF(Tabell410134[[#This Row],[ID]]="","",INDEX(Tabell1[Kategori (REK/OBS
FRL/REH)],MATCH(Tabell410134[[#This Row],[ID]],Tabell1[ID],0)))</f>
        <v>REH</v>
      </c>
      <c r="D544" s="52">
        <v>4</v>
      </c>
      <c r="E544" s="119" t="str">
        <f>VLOOKUP(Tabell410134[[#This Row],[ICD10]],TabellDiagnoser[[ICD10]:[Diagnostext]],2)</f>
        <v>Utmattningssyndrom</v>
      </c>
      <c r="F544" s="119" t="str">
        <f>VLOOKUP(Tabell410134[[#This Row],[ID]],Tabell1[[ID]:[Webcert_rubrik]],3)</f>
        <v>Följa upp om rekommenderade/insatta åtgärder har startat. Fungerar de?</v>
      </c>
      <c r="G544" s="119" t="str">
        <f>VLOOKUP(Tabell410134[[#This Row],[ID]],Tabell1[[ID]:[Webcert_beskrivning]],4)</f>
        <v>Om inte kan byte av behandlare och eller behandling behövas. Informera sjukskrivande läkare för diskussion och vid behov ny remiss.</v>
      </c>
    </row>
    <row r="545" spans="1:7" ht="26" x14ac:dyDescent="0.35">
      <c r="A545" s="53" t="s">
        <v>3</v>
      </c>
      <c r="B545" s="50" t="s">
        <v>416</v>
      </c>
      <c r="C545" s="50" t="str">
        <f>IF(Tabell410134[[#This Row],[ID]]="","",INDEX(Tabell1[Kategori (REK/OBS
FRL/REH)],MATCH(Tabell410134[[#This Row],[ID]],Tabell1[ID],0)))</f>
        <v>REH</v>
      </c>
      <c r="D545" s="52">
        <v>5</v>
      </c>
      <c r="E545" s="119" t="str">
        <f>VLOOKUP(Tabell410134[[#This Row],[ICD10]],TabellDiagnoser[[ICD10]:[Diagnostext]],2)</f>
        <v>Utmattningssyndrom</v>
      </c>
      <c r="F545" s="119" t="str">
        <f>VLOOKUP(Tabell410134[[#This Row],[ID]],Tabell1[[ID]:[Webcert_rubrik]],3)</f>
        <v>Säkerställ att patienten har återbesök inbokat innan sjukskrivningen går ut</v>
      </c>
      <c r="G545" s="119" t="str">
        <f>VLOOKUP(Tabell410134[[#This Row],[ID]],Tabell1[[ID]:[Webcert_beskrivning]],4)</f>
        <v>Detta för att patienten inte skall uppfatta sitt läkarbesök som enbart ett tillfälle för förlängd sjukskrivning utan som ett tillfälle att värdera insatser och åtgärder.</v>
      </c>
    </row>
    <row r="546" spans="1:7" ht="26" x14ac:dyDescent="0.35">
      <c r="A546" s="45" t="s">
        <v>32</v>
      </c>
      <c r="B546" s="50" t="s">
        <v>412</v>
      </c>
      <c r="C546" s="50" t="str">
        <f>IF(Tabell410134[[#This Row],[ID]]="","",INDEX(Tabell1[Kategori (REK/OBS
FRL/REH)],MATCH(Tabell410134[[#This Row],[ID]],Tabell1[ID],0)))</f>
        <v>REH</v>
      </c>
      <c r="D546" s="48">
        <v>1</v>
      </c>
      <c r="E546" s="119" t="str">
        <f>VLOOKUP(Tabell410134[[#This Row],[ICD10]],TabellDiagnoser[[ICD10]:[Diagnostext]],2)</f>
        <v>Mononeuropati (sjukdom i en enda perifer nerv) i övre extremitet</v>
      </c>
      <c r="F546" s="119" t="str">
        <f>VLOOKUP(Tabell410134[[#This Row],[ID]],Tabell1[[ID]:[Webcert_rubrik]],3)</f>
        <v>Fråga om patientens egen tilltro till förmåga att återgå i arbete</v>
      </c>
      <c r="G546"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47" spans="1:7" ht="26" x14ac:dyDescent="0.35">
      <c r="A547" s="45" t="s">
        <v>32</v>
      </c>
      <c r="B547" s="50" t="s">
        <v>413</v>
      </c>
      <c r="C547" s="50" t="str">
        <f>IF(Tabell410134[[#This Row],[ID]]="","",INDEX(Tabell1[Kategori (REK/OBS
FRL/REH)],MATCH(Tabell410134[[#This Row],[ID]],Tabell1[ID],0)))</f>
        <v>REH</v>
      </c>
      <c r="D547" s="52">
        <v>2</v>
      </c>
      <c r="E547" s="119" t="str">
        <f>VLOOKUP(Tabell410134[[#This Row],[ICD10]],TabellDiagnoser[[ICD10]:[Diagnostext]],2)</f>
        <v>Mononeuropati (sjukdom i en enda perifer nerv) i övre extremitet</v>
      </c>
      <c r="F547" s="119" t="str">
        <f>VLOOKUP(Tabell410134[[#This Row],[ID]],Tabell1[[ID]:[Webcert_rubrik]],3)</f>
        <v>Säkerställa arbetsgivarkontakt, i första hand via patienten själv.</v>
      </c>
      <c r="G547" s="119" t="str">
        <f>VLOOKUP(Tabell410134[[#This Row],[ID]],Tabell1[[ID]:[Webcert_beskrivning]],4)</f>
        <v>Om patienten inte orkar/kan/vill- erbjud dig att ta kontakt med arbetsgivaren. OBS! glöm inte att inhämta samtycke från patienten.</v>
      </c>
    </row>
    <row r="548" spans="1:7" ht="26" x14ac:dyDescent="0.35">
      <c r="A548" s="45" t="s">
        <v>32</v>
      </c>
      <c r="B548" s="50" t="s">
        <v>414</v>
      </c>
      <c r="C548" s="50" t="str">
        <f>IF(Tabell410134[[#This Row],[ID]]="","",INDEX(Tabell1[Kategori (REK/OBS
FRL/REH)],MATCH(Tabell410134[[#This Row],[ID]],Tabell1[ID],0)))</f>
        <v>REH</v>
      </c>
      <c r="D548" s="52">
        <v>3</v>
      </c>
      <c r="E548" s="119" t="str">
        <f>VLOOKUP(Tabell410134[[#This Row],[ICD10]],TabellDiagnoser[[ICD10]:[Diagnostext]],2)</f>
        <v>Mononeuropati (sjukdom i en enda perifer nerv) i övre extremitet</v>
      </c>
      <c r="F548" s="119" t="str">
        <f>VLOOKUP(Tabell410134[[#This Row],[ID]],Tabell1[[ID]:[Webcert_rubrik]],3)</f>
        <v>Säkerställa att sjukskrivnings- och rehabiliteringsplan för återgång i arbete finns.</v>
      </c>
      <c r="G548" s="119" t="str">
        <f>VLOOKUP(Tabell410134[[#This Row],[ID]],Tabell1[[ID]:[Webcert_beskrivning]],4)</f>
        <v>Om det inte finns någon plan- upprätta en sådan i samråd med sjukskrivande läkare och patienten.</v>
      </c>
    </row>
    <row r="549" spans="1:7" ht="26" x14ac:dyDescent="0.35">
      <c r="A549" s="45" t="s">
        <v>32</v>
      </c>
      <c r="B549" s="50" t="s">
        <v>415</v>
      </c>
      <c r="C549" s="50" t="str">
        <f>IF(Tabell410134[[#This Row],[ID]]="","",INDEX(Tabell1[Kategori (REK/OBS
FRL/REH)],MATCH(Tabell410134[[#This Row],[ID]],Tabell1[ID],0)))</f>
        <v>REH</v>
      </c>
      <c r="D549" s="52">
        <v>4</v>
      </c>
      <c r="E549" s="119" t="str">
        <f>VLOOKUP(Tabell410134[[#This Row],[ICD10]],TabellDiagnoser[[ICD10]:[Diagnostext]],2)</f>
        <v>Mononeuropati (sjukdom i en enda perifer nerv) i övre extremitet</v>
      </c>
      <c r="F549" s="119" t="str">
        <f>VLOOKUP(Tabell410134[[#This Row],[ID]],Tabell1[[ID]:[Webcert_rubrik]],3)</f>
        <v>Följa upp om rekommenderade/insatta åtgärder har startat. Fungerar de?</v>
      </c>
      <c r="G549" s="119" t="str">
        <f>VLOOKUP(Tabell410134[[#This Row],[ID]],Tabell1[[ID]:[Webcert_beskrivning]],4)</f>
        <v>Om inte kan byte av behandlare och eller behandling behövas. Informera sjukskrivande läkare för diskussion och vid behov ny remiss.</v>
      </c>
    </row>
    <row r="550" spans="1:7" ht="26" x14ac:dyDescent="0.35">
      <c r="A550" s="45" t="s">
        <v>32</v>
      </c>
      <c r="B550" s="50" t="s">
        <v>416</v>
      </c>
      <c r="C550" s="50" t="str">
        <f>IF(Tabell410134[[#This Row],[ID]]="","",INDEX(Tabell1[Kategori (REK/OBS
FRL/REH)],MATCH(Tabell410134[[#This Row],[ID]],Tabell1[ID],0)))</f>
        <v>REH</v>
      </c>
      <c r="D550" s="52">
        <v>5</v>
      </c>
      <c r="E550" s="119" t="str">
        <f>VLOOKUP(Tabell410134[[#This Row],[ICD10]],TabellDiagnoser[[ICD10]:[Diagnostext]],2)</f>
        <v>Mononeuropati (sjukdom i en enda perifer nerv) i övre extremitet</v>
      </c>
      <c r="F550" s="119" t="str">
        <f>VLOOKUP(Tabell410134[[#This Row],[ID]],Tabell1[[ID]:[Webcert_rubrik]],3)</f>
        <v>Säkerställ att patienten har återbesök inbokat innan sjukskrivningen går ut</v>
      </c>
      <c r="G550" s="119" t="str">
        <f>VLOOKUP(Tabell410134[[#This Row],[ID]],Tabell1[[ID]:[Webcert_beskrivning]],4)</f>
        <v>Detta för att patienten inte skall uppfatta sitt läkarbesök som enbart ett tillfälle för förlängd sjukskrivning utan som ett tillfälle att värdera insatser och åtgärder.</v>
      </c>
    </row>
    <row r="551" spans="1:7" ht="26" x14ac:dyDescent="0.35">
      <c r="A551" s="53" t="s">
        <v>62</v>
      </c>
      <c r="B551" s="50" t="s">
        <v>412</v>
      </c>
      <c r="C551" s="50" t="str">
        <f>IF(Tabell410134[[#This Row],[ID]]="","",INDEX(Tabell1[Kategori (REK/OBS
FRL/REH)],MATCH(Tabell410134[[#This Row],[ID]],Tabell1[ID],0)))</f>
        <v>REH</v>
      </c>
      <c r="D551" s="48">
        <v>1</v>
      </c>
      <c r="E551" s="119" t="str">
        <f>VLOOKUP(Tabell410134[[#This Row],[ICD10]],TabellDiagnoser[[ICD10]:[Diagnostext]],2)</f>
        <v>Cerebral infarkt</v>
      </c>
      <c r="F551" s="152" t="str">
        <f>VLOOKUP(Tabell410134[[#This Row],[ID]],Tabell1[[ID]:[Webcert_rubrik]],3)</f>
        <v>Fråga om patientens egen tilltro till förmåga att återgå i arbete</v>
      </c>
      <c r="G551"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52" spans="1:7" ht="26" x14ac:dyDescent="0.35">
      <c r="A552" s="53" t="s">
        <v>62</v>
      </c>
      <c r="B552" s="50" t="s">
        <v>413</v>
      </c>
      <c r="C552" s="50" t="str">
        <f>IF(Tabell410134[[#This Row],[ID]]="","",INDEX(Tabell1[Kategori (REK/OBS
FRL/REH)],MATCH(Tabell410134[[#This Row],[ID]],Tabell1[ID],0)))</f>
        <v>REH</v>
      </c>
      <c r="D552" s="52">
        <v>2</v>
      </c>
      <c r="E552" s="119" t="str">
        <f>VLOOKUP(Tabell410134[[#This Row],[ICD10]],TabellDiagnoser[[ICD10]:[Diagnostext]],2)</f>
        <v>Cerebral infarkt</v>
      </c>
      <c r="F552" s="152" t="str">
        <f>VLOOKUP(Tabell410134[[#This Row],[ID]],Tabell1[[ID]:[Webcert_rubrik]],3)</f>
        <v>Säkerställa arbetsgivarkontakt, i första hand via patienten själv.</v>
      </c>
      <c r="G552" s="152" t="str">
        <f>VLOOKUP(Tabell410134[[#This Row],[ID]],Tabell1[[ID]:[Webcert_beskrivning]],4)</f>
        <v>Om patienten inte orkar/kan/vill- erbjud dig att ta kontakt med arbetsgivaren. OBS! glöm inte att inhämta samtycke från patienten.</v>
      </c>
    </row>
    <row r="553" spans="1:7" ht="26" x14ac:dyDescent="0.35">
      <c r="A553" s="53" t="s">
        <v>62</v>
      </c>
      <c r="B553" s="50" t="s">
        <v>414</v>
      </c>
      <c r="C553" s="50" t="str">
        <f>IF(Tabell410134[[#This Row],[ID]]="","",INDEX(Tabell1[Kategori (REK/OBS
FRL/REH)],MATCH(Tabell410134[[#This Row],[ID]],Tabell1[ID],0)))</f>
        <v>REH</v>
      </c>
      <c r="D553" s="52">
        <v>3</v>
      </c>
      <c r="E553" s="119" t="str">
        <f>VLOOKUP(Tabell410134[[#This Row],[ICD10]],TabellDiagnoser[[ICD10]:[Diagnostext]],2)</f>
        <v>Cerebral infarkt</v>
      </c>
      <c r="F553" s="152" t="str">
        <f>VLOOKUP(Tabell410134[[#This Row],[ID]],Tabell1[[ID]:[Webcert_rubrik]],3)</f>
        <v>Säkerställa att sjukskrivnings- och rehabiliteringsplan för återgång i arbete finns.</v>
      </c>
      <c r="G553" s="152" t="str">
        <f>VLOOKUP(Tabell410134[[#This Row],[ID]],Tabell1[[ID]:[Webcert_beskrivning]],4)</f>
        <v>Om det inte finns någon plan- upprätta en sådan i samråd med sjukskrivande läkare och patienten.</v>
      </c>
    </row>
    <row r="554" spans="1:7" ht="26" x14ac:dyDescent="0.35">
      <c r="A554" s="53" t="s">
        <v>62</v>
      </c>
      <c r="B554" s="50" t="s">
        <v>415</v>
      </c>
      <c r="C554" s="50" t="str">
        <f>IF(Tabell410134[[#This Row],[ID]]="","",INDEX(Tabell1[Kategori (REK/OBS
FRL/REH)],MATCH(Tabell410134[[#This Row],[ID]],Tabell1[ID],0)))</f>
        <v>REH</v>
      </c>
      <c r="D554" s="52">
        <v>4</v>
      </c>
      <c r="E554" s="119" t="str">
        <f>VLOOKUP(Tabell410134[[#This Row],[ICD10]],TabellDiagnoser[[ICD10]:[Diagnostext]],2)</f>
        <v>Cerebral infarkt</v>
      </c>
      <c r="F554" s="152" t="str">
        <f>VLOOKUP(Tabell410134[[#This Row],[ID]],Tabell1[[ID]:[Webcert_rubrik]],3)</f>
        <v>Följa upp om rekommenderade/insatta åtgärder har startat. Fungerar de?</v>
      </c>
      <c r="G554" s="152" t="str">
        <f>VLOOKUP(Tabell410134[[#This Row],[ID]],Tabell1[[ID]:[Webcert_beskrivning]],4)</f>
        <v>Om inte kan byte av behandlare och eller behandling behövas. Informera sjukskrivande läkare för diskussion och vid behov ny remiss.</v>
      </c>
    </row>
    <row r="555" spans="1:7" ht="26" x14ac:dyDescent="0.35">
      <c r="A555" s="53" t="s">
        <v>62</v>
      </c>
      <c r="B555" s="50" t="s">
        <v>416</v>
      </c>
      <c r="C555" s="50" t="str">
        <f>IF(Tabell410134[[#This Row],[ID]]="","",INDEX(Tabell1[Kategori (REK/OBS
FRL/REH)],MATCH(Tabell410134[[#This Row],[ID]],Tabell1[ID],0)))</f>
        <v>REH</v>
      </c>
      <c r="D555" s="52">
        <v>5</v>
      </c>
      <c r="E555" s="119" t="str">
        <f>VLOOKUP(Tabell410134[[#This Row],[ICD10]],TabellDiagnoser[[ICD10]:[Diagnostext]],2)</f>
        <v>Cerebral infarkt</v>
      </c>
      <c r="F555" s="152" t="str">
        <f>VLOOKUP(Tabell410134[[#This Row],[ID]],Tabell1[[ID]:[Webcert_rubrik]],3)</f>
        <v>Säkerställ att patienten har återbesök inbokat innan sjukskrivningen går ut</v>
      </c>
      <c r="G555" s="152" t="str">
        <f>VLOOKUP(Tabell410134[[#This Row],[ID]],Tabell1[[ID]:[Webcert_beskrivning]],4)</f>
        <v>Detta för att patienten inte skall uppfatta sitt läkarbesök som enbart ett tillfälle för förlängd sjukskrivning utan som ett tillfälle att värdera insatser och åtgärder.</v>
      </c>
    </row>
    <row r="556" spans="1:7" ht="26" x14ac:dyDescent="0.35">
      <c r="A556" s="53" t="s">
        <v>26</v>
      </c>
      <c r="B556" s="50" t="s">
        <v>412</v>
      </c>
      <c r="C556" s="50" t="str">
        <f>IF(Tabell410134[[#This Row],[ID]]="","",INDEX(Tabell1[Kategori (REK/OBS
FRL/REH)],MATCH(Tabell410134[[#This Row],[ID]],Tabell1[ID],0)))</f>
        <v>REH</v>
      </c>
      <c r="D556" s="48">
        <v>1</v>
      </c>
      <c r="E556" s="119" t="str">
        <f>VLOOKUP(Tabell410134[[#This Row],[ICD10]],TabellDiagnoser[[ICD10]:[Diagnostext]],2)</f>
        <v>Höftledsartros</v>
      </c>
      <c r="F556" s="119" t="str">
        <f>VLOOKUP(Tabell410134[[#This Row],[ID]],Tabell1[[ID]:[Webcert_rubrik]],3)</f>
        <v>Fråga om patientens egen tilltro till förmåga att återgå i arbete</v>
      </c>
      <c r="G556"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57" spans="1:7" ht="26" x14ac:dyDescent="0.35">
      <c r="A557" s="53" t="s">
        <v>26</v>
      </c>
      <c r="B557" s="50" t="s">
        <v>413</v>
      </c>
      <c r="C557" s="50" t="str">
        <f>IF(Tabell410134[[#This Row],[ID]]="","",INDEX(Tabell1[Kategori (REK/OBS
FRL/REH)],MATCH(Tabell410134[[#This Row],[ID]],Tabell1[ID],0)))</f>
        <v>REH</v>
      </c>
      <c r="D557" s="52">
        <v>2</v>
      </c>
      <c r="E557" s="119" t="str">
        <f>VLOOKUP(Tabell410134[[#This Row],[ICD10]],TabellDiagnoser[[ICD10]:[Diagnostext]],2)</f>
        <v>Höftledsartros</v>
      </c>
      <c r="F557" s="119" t="str">
        <f>VLOOKUP(Tabell410134[[#This Row],[ID]],Tabell1[[ID]:[Webcert_rubrik]],3)</f>
        <v>Säkerställa arbetsgivarkontakt, i första hand via patienten själv.</v>
      </c>
      <c r="G557" s="119" t="str">
        <f>VLOOKUP(Tabell410134[[#This Row],[ID]],Tabell1[[ID]:[Webcert_beskrivning]],4)</f>
        <v>Om patienten inte orkar/kan/vill- erbjud dig att ta kontakt med arbetsgivaren. OBS! glöm inte att inhämta samtycke från patienten.</v>
      </c>
    </row>
    <row r="558" spans="1:7" ht="26" x14ac:dyDescent="0.35">
      <c r="A558" s="53" t="s">
        <v>26</v>
      </c>
      <c r="B558" s="50" t="s">
        <v>414</v>
      </c>
      <c r="C558" s="50" t="str">
        <f>IF(Tabell410134[[#This Row],[ID]]="","",INDEX(Tabell1[Kategori (REK/OBS
FRL/REH)],MATCH(Tabell410134[[#This Row],[ID]],Tabell1[ID],0)))</f>
        <v>REH</v>
      </c>
      <c r="D558" s="52">
        <v>3</v>
      </c>
      <c r="E558" s="119" t="str">
        <f>VLOOKUP(Tabell410134[[#This Row],[ICD10]],TabellDiagnoser[[ICD10]:[Diagnostext]],2)</f>
        <v>Höftledsartros</v>
      </c>
      <c r="F558" s="119" t="str">
        <f>VLOOKUP(Tabell410134[[#This Row],[ID]],Tabell1[[ID]:[Webcert_rubrik]],3)</f>
        <v>Säkerställa att sjukskrivnings- och rehabiliteringsplan för återgång i arbete finns.</v>
      </c>
      <c r="G558" s="119" t="str">
        <f>VLOOKUP(Tabell410134[[#This Row],[ID]],Tabell1[[ID]:[Webcert_beskrivning]],4)</f>
        <v>Om det inte finns någon plan- upprätta en sådan i samråd med sjukskrivande läkare och patienten.</v>
      </c>
    </row>
    <row r="559" spans="1:7" ht="26" x14ac:dyDescent="0.35">
      <c r="A559" s="53" t="s">
        <v>26</v>
      </c>
      <c r="B559" s="50" t="s">
        <v>415</v>
      </c>
      <c r="C559" s="50" t="str">
        <f>IF(Tabell410134[[#This Row],[ID]]="","",INDEX(Tabell1[Kategori (REK/OBS
FRL/REH)],MATCH(Tabell410134[[#This Row],[ID]],Tabell1[ID],0)))</f>
        <v>REH</v>
      </c>
      <c r="D559" s="52">
        <v>4</v>
      </c>
      <c r="E559" s="119" t="str">
        <f>VLOOKUP(Tabell410134[[#This Row],[ICD10]],TabellDiagnoser[[ICD10]:[Diagnostext]],2)</f>
        <v>Höftledsartros</v>
      </c>
      <c r="F559" s="119" t="str">
        <f>VLOOKUP(Tabell410134[[#This Row],[ID]],Tabell1[[ID]:[Webcert_rubrik]],3)</f>
        <v>Följa upp om rekommenderade/insatta åtgärder har startat. Fungerar de?</v>
      </c>
      <c r="G559" s="119" t="str">
        <f>VLOOKUP(Tabell410134[[#This Row],[ID]],Tabell1[[ID]:[Webcert_beskrivning]],4)</f>
        <v>Om inte kan byte av behandlare och eller behandling behövas. Informera sjukskrivande läkare för diskussion och vid behov ny remiss.</v>
      </c>
    </row>
    <row r="560" spans="1:7" ht="26" x14ac:dyDescent="0.35">
      <c r="A560" s="53" t="s">
        <v>26</v>
      </c>
      <c r="B560" s="50" t="s">
        <v>416</v>
      </c>
      <c r="C560" s="50" t="str">
        <f>IF(Tabell410134[[#This Row],[ID]]="","",INDEX(Tabell1[Kategori (REK/OBS
FRL/REH)],MATCH(Tabell410134[[#This Row],[ID]],Tabell1[ID],0)))</f>
        <v>REH</v>
      </c>
      <c r="D560" s="52">
        <v>5</v>
      </c>
      <c r="E560" s="119" t="str">
        <f>VLOOKUP(Tabell410134[[#This Row],[ICD10]],TabellDiagnoser[[ICD10]:[Diagnostext]],2)</f>
        <v>Höftledsartros</v>
      </c>
      <c r="F560" s="119" t="str">
        <f>VLOOKUP(Tabell410134[[#This Row],[ID]],Tabell1[[ID]:[Webcert_rubrik]],3)</f>
        <v>Säkerställ att patienten har återbesök inbokat innan sjukskrivningen går ut</v>
      </c>
      <c r="G560" s="119" t="str">
        <f>VLOOKUP(Tabell410134[[#This Row],[ID]],Tabell1[[ID]:[Webcert_beskrivning]],4)</f>
        <v>Detta för att patienten inte skall uppfatta sitt läkarbesök som enbart ett tillfälle för förlängd sjukskrivning utan som ett tillfälle att värdera insatser och åtgärder.</v>
      </c>
    </row>
    <row r="561" spans="1:7" ht="26" x14ac:dyDescent="0.35">
      <c r="A561" s="53" t="s">
        <v>28</v>
      </c>
      <c r="B561" s="50" t="s">
        <v>412</v>
      </c>
      <c r="C561" s="50" t="str">
        <f>IF(Tabell410134[[#This Row],[ID]]="","",INDEX(Tabell1[Kategori (REK/OBS
FRL/REH)],MATCH(Tabell410134[[#This Row],[ID]],Tabell1[ID],0)))</f>
        <v>REH</v>
      </c>
      <c r="D561" s="48">
        <v>1</v>
      </c>
      <c r="E561" s="119" t="str">
        <f>VLOOKUP(Tabell410134[[#This Row],[ICD10]],TabellDiagnoser[[ICD10]:[Diagnostext]],2)</f>
        <v>Knäartros</v>
      </c>
      <c r="F561" s="152" t="str">
        <f>VLOOKUP(Tabell410134[[#This Row],[ID]],Tabell1[[ID]:[Webcert_rubrik]],3)</f>
        <v>Fråga om patientens egen tilltro till förmåga att återgå i arbete</v>
      </c>
      <c r="G561"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62" spans="1:7" ht="26" x14ac:dyDescent="0.35">
      <c r="A562" s="53" t="s">
        <v>28</v>
      </c>
      <c r="B562" s="50" t="s">
        <v>413</v>
      </c>
      <c r="C562" s="50" t="str">
        <f>IF(Tabell410134[[#This Row],[ID]]="","",INDEX(Tabell1[Kategori (REK/OBS
FRL/REH)],MATCH(Tabell410134[[#This Row],[ID]],Tabell1[ID],0)))</f>
        <v>REH</v>
      </c>
      <c r="D562" s="52">
        <v>2</v>
      </c>
      <c r="E562" s="119" t="str">
        <f>VLOOKUP(Tabell410134[[#This Row],[ICD10]],TabellDiagnoser[[ICD10]:[Diagnostext]],2)</f>
        <v>Knäartros</v>
      </c>
      <c r="F562" s="152" t="str">
        <f>VLOOKUP(Tabell410134[[#This Row],[ID]],Tabell1[[ID]:[Webcert_rubrik]],3)</f>
        <v>Säkerställa arbetsgivarkontakt, i första hand via patienten själv.</v>
      </c>
      <c r="G562" s="152" t="str">
        <f>VLOOKUP(Tabell410134[[#This Row],[ID]],Tabell1[[ID]:[Webcert_beskrivning]],4)</f>
        <v>Om patienten inte orkar/kan/vill- erbjud dig att ta kontakt med arbetsgivaren. OBS! glöm inte att inhämta samtycke från patienten.</v>
      </c>
    </row>
    <row r="563" spans="1:7" ht="26" x14ac:dyDescent="0.35">
      <c r="A563" s="53" t="s">
        <v>28</v>
      </c>
      <c r="B563" s="50" t="s">
        <v>414</v>
      </c>
      <c r="C563" s="50" t="str">
        <f>IF(Tabell410134[[#This Row],[ID]]="","",INDEX(Tabell1[Kategori (REK/OBS
FRL/REH)],MATCH(Tabell410134[[#This Row],[ID]],Tabell1[ID],0)))</f>
        <v>REH</v>
      </c>
      <c r="D563" s="52">
        <v>3</v>
      </c>
      <c r="E563" s="119" t="str">
        <f>VLOOKUP(Tabell410134[[#This Row],[ICD10]],TabellDiagnoser[[ICD10]:[Diagnostext]],2)</f>
        <v>Knäartros</v>
      </c>
      <c r="F563" s="152" t="str">
        <f>VLOOKUP(Tabell410134[[#This Row],[ID]],Tabell1[[ID]:[Webcert_rubrik]],3)</f>
        <v>Säkerställa att sjukskrivnings- och rehabiliteringsplan för återgång i arbete finns.</v>
      </c>
      <c r="G563" s="152" t="str">
        <f>VLOOKUP(Tabell410134[[#This Row],[ID]],Tabell1[[ID]:[Webcert_beskrivning]],4)</f>
        <v>Om det inte finns någon plan- upprätta en sådan i samråd med sjukskrivande läkare och patienten.</v>
      </c>
    </row>
    <row r="564" spans="1:7" ht="26" x14ac:dyDescent="0.35">
      <c r="A564" s="53" t="s">
        <v>28</v>
      </c>
      <c r="B564" s="50" t="s">
        <v>415</v>
      </c>
      <c r="C564" s="50" t="str">
        <f>IF(Tabell410134[[#This Row],[ID]]="","",INDEX(Tabell1[Kategori (REK/OBS
FRL/REH)],MATCH(Tabell410134[[#This Row],[ID]],Tabell1[ID],0)))</f>
        <v>REH</v>
      </c>
      <c r="D564" s="52">
        <v>4</v>
      </c>
      <c r="E564" s="119" t="str">
        <f>VLOOKUP(Tabell410134[[#This Row],[ICD10]],TabellDiagnoser[[ICD10]:[Diagnostext]],2)</f>
        <v>Knäartros</v>
      </c>
      <c r="F564" s="152" t="str">
        <f>VLOOKUP(Tabell410134[[#This Row],[ID]],Tabell1[[ID]:[Webcert_rubrik]],3)</f>
        <v>Följa upp om rekommenderade/insatta åtgärder har startat. Fungerar de?</v>
      </c>
      <c r="G564" s="152" t="str">
        <f>VLOOKUP(Tabell410134[[#This Row],[ID]],Tabell1[[ID]:[Webcert_beskrivning]],4)</f>
        <v>Om inte kan byte av behandlare och eller behandling behövas. Informera sjukskrivande läkare för diskussion och vid behov ny remiss.</v>
      </c>
    </row>
    <row r="565" spans="1:7" ht="26" x14ac:dyDescent="0.35">
      <c r="A565" s="53" t="s">
        <v>28</v>
      </c>
      <c r="B565" s="50" t="s">
        <v>416</v>
      </c>
      <c r="C565" s="50" t="str">
        <f>IF(Tabell410134[[#This Row],[ID]]="","",INDEX(Tabell1[Kategori (REK/OBS
FRL/REH)],MATCH(Tabell410134[[#This Row],[ID]],Tabell1[ID],0)))</f>
        <v>REH</v>
      </c>
      <c r="D565" s="52">
        <v>5</v>
      </c>
      <c r="E565" s="119" t="str">
        <f>VLOOKUP(Tabell410134[[#This Row],[ICD10]],TabellDiagnoser[[ICD10]:[Diagnostext]],2)</f>
        <v>Knäartros</v>
      </c>
      <c r="F565" s="152" t="str">
        <f>VLOOKUP(Tabell410134[[#This Row],[ID]],Tabell1[[ID]:[Webcert_rubrik]],3)</f>
        <v>Säkerställ att patienten har återbesök inbokat innan sjukskrivningen går ut</v>
      </c>
      <c r="G565" s="152" t="str">
        <f>VLOOKUP(Tabell410134[[#This Row],[ID]],Tabell1[[ID]:[Webcert_beskrivning]],4)</f>
        <v>Detta för att patienten inte skall uppfatta sitt läkarbesök som enbart ett tillfälle för förlängd sjukskrivning utan som ett tillfälle att värdera insatser och åtgärder.</v>
      </c>
    </row>
    <row r="566" spans="1:7" ht="26" x14ac:dyDescent="0.35">
      <c r="A566" s="53" t="s">
        <v>30</v>
      </c>
      <c r="B566" s="50" t="s">
        <v>412</v>
      </c>
      <c r="C566" s="50" t="str">
        <f>IF(Tabell410134[[#This Row],[ID]]="","",INDEX(Tabell1[Kategori (REK/OBS
FRL/REH)],MATCH(Tabell410134[[#This Row],[ID]],Tabell1[ID],0)))</f>
        <v>REH</v>
      </c>
      <c r="D566" s="48">
        <v>1</v>
      </c>
      <c r="E566" s="119" t="str">
        <f>VLOOKUP(Tabell410134[[#This Row],[ICD10]],TabellDiagnoser[[ICD10]:[Diagnostext]],2)</f>
        <v>Andra artroser</v>
      </c>
      <c r="F566" s="119" t="str">
        <f>VLOOKUP(Tabell410134[[#This Row],[ID]],Tabell1[[ID]:[Webcert_rubrik]],3)</f>
        <v>Fråga om patientens egen tilltro till förmåga att återgå i arbete</v>
      </c>
      <c r="G566"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67" spans="1:7" ht="26" x14ac:dyDescent="0.35">
      <c r="A567" s="53" t="s">
        <v>30</v>
      </c>
      <c r="B567" s="50" t="s">
        <v>413</v>
      </c>
      <c r="C567" s="50" t="str">
        <f>IF(Tabell410134[[#This Row],[ID]]="","",INDEX(Tabell1[Kategori (REK/OBS
FRL/REH)],MATCH(Tabell410134[[#This Row],[ID]],Tabell1[ID],0)))</f>
        <v>REH</v>
      </c>
      <c r="D567" s="52">
        <v>2</v>
      </c>
      <c r="E567" s="119" t="str">
        <f>VLOOKUP(Tabell410134[[#This Row],[ICD10]],TabellDiagnoser[[ICD10]:[Diagnostext]],2)</f>
        <v>Andra artroser</v>
      </c>
      <c r="F567" s="119" t="str">
        <f>VLOOKUP(Tabell410134[[#This Row],[ID]],Tabell1[[ID]:[Webcert_rubrik]],3)</f>
        <v>Säkerställa arbetsgivarkontakt, i första hand via patienten själv.</v>
      </c>
      <c r="G567" s="119" t="str">
        <f>VLOOKUP(Tabell410134[[#This Row],[ID]],Tabell1[[ID]:[Webcert_beskrivning]],4)</f>
        <v>Om patienten inte orkar/kan/vill- erbjud dig att ta kontakt med arbetsgivaren. OBS! glöm inte att inhämta samtycke från patienten.</v>
      </c>
    </row>
    <row r="568" spans="1:7" ht="26" x14ac:dyDescent="0.35">
      <c r="A568" s="53" t="s">
        <v>30</v>
      </c>
      <c r="B568" s="50" t="s">
        <v>414</v>
      </c>
      <c r="C568" s="50" t="str">
        <f>IF(Tabell410134[[#This Row],[ID]]="","",INDEX(Tabell1[Kategori (REK/OBS
FRL/REH)],MATCH(Tabell410134[[#This Row],[ID]],Tabell1[ID],0)))</f>
        <v>REH</v>
      </c>
      <c r="D568" s="52">
        <v>3</v>
      </c>
      <c r="E568" s="119" t="str">
        <f>VLOOKUP(Tabell410134[[#This Row],[ICD10]],TabellDiagnoser[[ICD10]:[Diagnostext]],2)</f>
        <v>Andra artroser</v>
      </c>
      <c r="F568" s="119" t="str">
        <f>VLOOKUP(Tabell410134[[#This Row],[ID]],Tabell1[[ID]:[Webcert_rubrik]],3)</f>
        <v>Säkerställa att sjukskrivnings- och rehabiliteringsplan för återgång i arbete finns.</v>
      </c>
      <c r="G568" s="119" t="str">
        <f>VLOOKUP(Tabell410134[[#This Row],[ID]],Tabell1[[ID]:[Webcert_beskrivning]],4)</f>
        <v>Om det inte finns någon plan- upprätta en sådan i samråd med sjukskrivande läkare och patienten.</v>
      </c>
    </row>
    <row r="569" spans="1:7" ht="26" x14ac:dyDescent="0.35">
      <c r="A569" s="53" t="s">
        <v>30</v>
      </c>
      <c r="B569" s="50" t="s">
        <v>415</v>
      </c>
      <c r="C569" s="50" t="str">
        <f>IF(Tabell410134[[#This Row],[ID]]="","",INDEX(Tabell1[Kategori (REK/OBS
FRL/REH)],MATCH(Tabell410134[[#This Row],[ID]],Tabell1[ID],0)))</f>
        <v>REH</v>
      </c>
      <c r="D569" s="52">
        <v>4</v>
      </c>
      <c r="E569" s="119" t="str">
        <f>VLOOKUP(Tabell410134[[#This Row],[ICD10]],TabellDiagnoser[[ICD10]:[Diagnostext]],2)</f>
        <v>Andra artroser</v>
      </c>
      <c r="F569" s="119" t="str">
        <f>VLOOKUP(Tabell410134[[#This Row],[ID]],Tabell1[[ID]:[Webcert_rubrik]],3)</f>
        <v>Följa upp om rekommenderade/insatta åtgärder har startat. Fungerar de?</v>
      </c>
      <c r="G569" s="119" t="str">
        <f>VLOOKUP(Tabell410134[[#This Row],[ID]],Tabell1[[ID]:[Webcert_beskrivning]],4)</f>
        <v>Om inte kan byte av behandlare och eller behandling behövas. Informera sjukskrivande läkare för diskussion och vid behov ny remiss.</v>
      </c>
    </row>
    <row r="570" spans="1:7" ht="26" x14ac:dyDescent="0.35">
      <c r="A570" s="53" t="s">
        <v>30</v>
      </c>
      <c r="B570" s="50" t="s">
        <v>416</v>
      </c>
      <c r="C570" s="50" t="str">
        <f>IF(Tabell410134[[#This Row],[ID]]="","",INDEX(Tabell1[Kategori (REK/OBS
FRL/REH)],MATCH(Tabell410134[[#This Row],[ID]],Tabell1[ID],0)))</f>
        <v>REH</v>
      </c>
      <c r="D570" s="52">
        <v>5</v>
      </c>
      <c r="E570" s="119" t="str">
        <f>VLOOKUP(Tabell410134[[#This Row],[ICD10]],TabellDiagnoser[[ICD10]:[Diagnostext]],2)</f>
        <v>Andra artroser</v>
      </c>
      <c r="F570" s="119" t="str">
        <f>VLOOKUP(Tabell410134[[#This Row],[ID]],Tabell1[[ID]:[Webcert_rubrik]],3)</f>
        <v>Säkerställ att patienten har återbesök inbokat innan sjukskrivningen går ut</v>
      </c>
      <c r="G570" s="119" t="str">
        <f>VLOOKUP(Tabell410134[[#This Row],[ID]],Tabell1[[ID]:[Webcert_beskrivning]],4)</f>
        <v>Detta för att patienten inte skall uppfatta sitt läkarbesök som enbart ett tillfälle för förlängd sjukskrivning utan som ett tillfälle att värdera insatser och åtgärder.</v>
      </c>
    </row>
    <row r="571" spans="1:7" ht="26" x14ac:dyDescent="0.35">
      <c r="A571" s="53" t="s">
        <v>45</v>
      </c>
      <c r="B571" s="50" t="s">
        <v>412</v>
      </c>
      <c r="C571" s="50" t="str">
        <f>IF(Tabell410134[[#This Row],[ID]]="","",INDEX(Tabell1[Kategori (REK/OBS
FRL/REH)],MATCH(Tabell410134[[#This Row],[ID]],Tabell1[ID],0)))</f>
        <v>REH</v>
      </c>
      <c r="D571" s="48">
        <v>1</v>
      </c>
      <c r="E571" s="119" t="str">
        <f>VLOOKUP(Tabell410134[[#This Row],[ICD10]],TabellDiagnoser[[ICD10]:[Diagnostext]],2)</f>
        <v>Andra sjukliga förändringar i knäled</v>
      </c>
      <c r="F571" s="119" t="str">
        <f>VLOOKUP(Tabell410134[[#This Row],[ID]],Tabell1[[ID]:[Webcert_rubrik]],3)</f>
        <v>Fråga om patientens egen tilltro till förmåga att återgå i arbete</v>
      </c>
      <c r="G571"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72" spans="1:7" ht="26" x14ac:dyDescent="0.35">
      <c r="A572" s="53" t="s">
        <v>45</v>
      </c>
      <c r="B572" s="50" t="s">
        <v>413</v>
      </c>
      <c r="C572" s="50" t="str">
        <f>IF(Tabell410134[[#This Row],[ID]]="","",INDEX(Tabell1[Kategori (REK/OBS
FRL/REH)],MATCH(Tabell410134[[#This Row],[ID]],Tabell1[ID],0)))</f>
        <v>REH</v>
      </c>
      <c r="D572" s="52">
        <v>2</v>
      </c>
      <c r="E572" s="119" t="str">
        <f>VLOOKUP(Tabell410134[[#This Row],[ICD10]],TabellDiagnoser[[ICD10]:[Diagnostext]],2)</f>
        <v>Andra sjukliga förändringar i knäled</v>
      </c>
      <c r="F572" s="119" t="str">
        <f>VLOOKUP(Tabell410134[[#This Row],[ID]],Tabell1[[ID]:[Webcert_rubrik]],3)</f>
        <v>Säkerställa arbetsgivarkontakt, i första hand via patienten själv.</v>
      </c>
      <c r="G572" s="119" t="str">
        <f>VLOOKUP(Tabell410134[[#This Row],[ID]],Tabell1[[ID]:[Webcert_beskrivning]],4)</f>
        <v>Om patienten inte orkar/kan/vill- erbjud dig att ta kontakt med arbetsgivaren. OBS! glöm inte att inhämta samtycke från patienten.</v>
      </c>
    </row>
    <row r="573" spans="1:7" ht="26" x14ac:dyDescent="0.35">
      <c r="A573" s="53" t="s">
        <v>45</v>
      </c>
      <c r="B573" s="50" t="s">
        <v>414</v>
      </c>
      <c r="C573" s="50" t="str">
        <f>IF(Tabell410134[[#This Row],[ID]]="","",INDEX(Tabell1[Kategori (REK/OBS
FRL/REH)],MATCH(Tabell410134[[#This Row],[ID]],Tabell1[ID],0)))</f>
        <v>REH</v>
      </c>
      <c r="D573" s="52">
        <v>3</v>
      </c>
      <c r="E573" s="119" t="str">
        <f>VLOOKUP(Tabell410134[[#This Row],[ICD10]],TabellDiagnoser[[ICD10]:[Diagnostext]],2)</f>
        <v>Andra sjukliga förändringar i knäled</v>
      </c>
      <c r="F573" s="119" t="str">
        <f>VLOOKUP(Tabell410134[[#This Row],[ID]],Tabell1[[ID]:[Webcert_rubrik]],3)</f>
        <v>Säkerställa att sjukskrivnings- och rehabiliteringsplan för återgång i arbete finns.</v>
      </c>
      <c r="G573" s="119" t="str">
        <f>VLOOKUP(Tabell410134[[#This Row],[ID]],Tabell1[[ID]:[Webcert_beskrivning]],4)</f>
        <v>Om det inte finns någon plan- upprätta en sådan i samråd med sjukskrivande läkare och patienten.</v>
      </c>
    </row>
    <row r="574" spans="1:7" ht="26" x14ac:dyDescent="0.35">
      <c r="A574" s="53" t="s">
        <v>45</v>
      </c>
      <c r="B574" s="50" t="s">
        <v>415</v>
      </c>
      <c r="C574" s="50" t="str">
        <f>IF(Tabell410134[[#This Row],[ID]]="","",INDEX(Tabell1[Kategori (REK/OBS
FRL/REH)],MATCH(Tabell410134[[#This Row],[ID]],Tabell1[ID],0)))</f>
        <v>REH</v>
      </c>
      <c r="D574" s="52">
        <v>4</v>
      </c>
      <c r="E574" s="119" t="str">
        <f>VLOOKUP(Tabell410134[[#This Row],[ICD10]],TabellDiagnoser[[ICD10]:[Diagnostext]],2)</f>
        <v>Andra sjukliga förändringar i knäled</v>
      </c>
      <c r="F574" s="119" t="str">
        <f>VLOOKUP(Tabell410134[[#This Row],[ID]],Tabell1[[ID]:[Webcert_rubrik]],3)</f>
        <v>Följa upp om rekommenderade/insatta åtgärder har startat. Fungerar de?</v>
      </c>
      <c r="G574" s="119" t="str">
        <f>VLOOKUP(Tabell410134[[#This Row],[ID]],Tabell1[[ID]:[Webcert_beskrivning]],4)</f>
        <v>Om inte kan byte av behandlare och eller behandling behövas. Informera sjukskrivande läkare för diskussion och vid behov ny remiss.</v>
      </c>
    </row>
    <row r="575" spans="1:7" ht="26" x14ac:dyDescent="0.35">
      <c r="A575" s="53" t="s">
        <v>45</v>
      </c>
      <c r="B575" s="50" t="s">
        <v>416</v>
      </c>
      <c r="C575" s="50" t="str">
        <f>IF(Tabell410134[[#This Row],[ID]]="","",INDEX(Tabell1[Kategori (REK/OBS
FRL/REH)],MATCH(Tabell410134[[#This Row],[ID]],Tabell1[ID],0)))</f>
        <v>REH</v>
      </c>
      <c r="D575" s="52">
        <v>5</v>
      </c>
      <c r="E575" s="119" t="str">
        <f>VLOOKUP(Tabell410134[[#This Row],[ICD10]],TabellDiagnoser[[ICD10]:[Diagnostext]],2)</f>
        <v>Andra sjukliga förändringar i knäled</v>
      </c>
      <c r="F575" s="119" t="str">
        <f>VLOOKUP(Tabell410134[[#This Row],[ID]],Tabell1[[ID]:[Webcert_rubrik]],3)</f>
        <v>Säkerställ att patienten har återbesök inbokat innan sjukskrivningen går ut</v>
      </c>
      <c r="G575" s="119" t="str">
        <f>VLOOKUP(Tabell410134[[#This Row],[ID]],Tabell1[[ID]:[Webcert_beskrivning]],4)</f>
        <v>Detta för att patienten inte skall uppfatta sitt läkarbesök som enbart ett tillfälle för förlängd sjukskrivning utan som ett tillfälle att värdera insatser och åtgärder.</v>
      </c>
    </row>
    <row r="576" spans="1:7" ht="26" x14ac:dyDescent="0.35">
      <c r="A576" s="53" t="s">
        <v>56</v>
      </c>
      <c r="B576" s="50" t="s">
        <v>412</v>
      </c>
      <c r="C576" s="50" t="str">
        <f>IF(Tabell410134[[#This Row],[ID]]="","",INDEX(Tabell1[Kategori (REK/OBS
FRL/REH)],MATCH(Tabell410134[[#This Row],[ID]],Tabell1[ID],0)))</f>
        <v>REH</v>
      </c>
      <c r="D576" s="48">
        <v>1</v>
      </c>
      <c r="E576" s="119" t="str">
        <f>VLOOKUP(Tabell410134[[#This Row],[ICD10]],TabellDiagnoser[[ICD10]:[Diagnostext]],2)</f>
        <v>Andra sjukdomar i mellankotskivorna</v>
      </c>
      <c r="F576" s="119" t="str">
        <f>VLOOKUP(Tabell410134[[#This Row],[ID]],Tabell1[[ID]:[Webcert_rubrik]],3)</f>
        <v>Fråga om patientens egen tilltro till förmåga att återgå i arbete</v>
      </c>
      <c r="G576"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77" spans="1:7" ht="26" x14ac:dyDescent="0.35">
      <c r="A577" s="53" t="s">
        <v>56</v>
      </c>
      <c r="B577" s="50" t="s">
        <v>413</v>
      </c>
      <c r="C577" s="50" t="str">
        <f>IF(Tabell410134[[#This Row],[ID]]="","",INDEX(Tabell1[Kategori (REK/OBS
FRL/REH)],MATCH(Tabell410134[[#This Row],[ID]],Tabell1[ID],0)))</f>
        <v>REH</v>
      </c>
      <c r="D577" s="52">
        <v>2</v>
      </c>
      <c r="E577" s="119" t="str">
        <f>VLOOKUP(Tabell410134[[#This Row],[ICD10]],TabellDiagnoser[[ICD10]:[Diagnostext]],2)</f>
        <v>Andra sjukdomar i mellankotskivorna</v>
      </c>
      <c r="F577" s="119" t="str">
        <f>VLOOKUP(Tabell410134[[#This Row],[ID]],Tabell1[[ID]:[Webcert_rubrik]],3)</f>
        <v>Säkerställa arbetsgivarkontakt, i första hand via patienten själv.</v>
      </c>
      <c r="G577" s="119" t="str">
        <f>VLOOKUP(Tabell410134[[#This Row],[ID]],Tabell1[[ID]:[Webcert_beskrivning]],4)</f>
        <v>Om patienten inte orkar/kan/vill- erbjud dig att ta kontakt med arbetsgivaren. OBS! glöm inte att inhämta samtycke från patienten.</v>
      </c>
    </row>
    <row r="578" spans="1:7" ht="26" x14ac:dyDescent="0.35">
      <c r="A578" s="53" t="s">
        <v>56</v>
      </c>
      <c r="B578" s="50" t="s">
        <v>414</v>
      </c>
      <c r="C578" s="50" t="str">
        <f>IF(Tabell410134[[#This Row],[ID]]="","",INDEX(Tabell1[Kategori (REK/OBS
FRL/REH)],MATCH(Tabell410134[[#This Row],[ID]],Tabell1[ID],0)))</f>
        <v>REH</v>
      </c>
      <c r="D578" s="52">
        <v>3</v>
      </c>
      <c r="E578" s="119" t="str">
        <f>VLOOKUP(Tabell410134[[#This Row],[ICD10]],TabellDiagnoser[[ICD10]:[Diagnostext]],2)</f>
        <v>Andra sjukdomar i mellankotskivorna</v>
      </c>
      <c r="F578" s="119" t="str">
        <f>VLOOKUP(Tabell410134[[#This Row],[ID]],Tabell1[[ID]:[Webcert_rubrik]],3)</f>
        <v>Säkerställa att sjukskrivnings- och rehabiliteringsplan för återgång i arbete finns.</v>
      </c>
      <c r="G578" s="119" t="str">
        <f>VLOOKUP(Tabell410134[[#This Row],[ID]],Tabell1[[ID]:[Webcert_beskrivning]],4)</f>
        <v>Om det inte finns någon plan- upprätta en sådan i samråd med sjukskrivande läkare och patienten.</v>
      </c>
    </row>
    <row r="579" spans="1:7" ht="26" x14ac:dyDescent="0.35">
      <c r="A579" s="53" t="s">
        <v>56</v>
      </c>
      <c r="B579" s="50" t="s">
        <v>415</v>
      </c>
      <c r="C579" s="50" t="str">
        <f>IF(Tabell410134[[#This Row],[ID]]="","",INDEX(Tabell1[Kategori (REK/OBS
FRL/REH)],MATCH(Tabell410134[[#This Row],[ID]],Tabell1[ID],0)))</f>
        <v>REH</v>
      </c>
      <c r="D579" s="52">
        <v>4</v>
      </c>
      <c r="E579" s="119" t="str">
        <f>VLOOKUP(Tabell410134[[#This Row],[ICD10]],TabellDiagnoser[[ICD10]:[Diagnostext]],2)</f>
        <v>Andra sjukdomar i mellankotskivorna</v>
      </c>
      <c r="F579" s="119" t="str">
        <f>VLOOKUP(Tabell410134[[#This Row],[ID]],Tabell1[[ID]:[Webcert_rubrik]],3)</f>
        <v>Följa upp om rekommenderade/insatta åtgärder har startat. Fungerar de?</v>
      </c>
      <c r="G579" s="119" t="str">
        <f>VLOOKUP(Tabell410134[[#This Row],[ID]],Tabell1[[ID]:[Webcert_beskrivning]],4)</f>
        <v>Om inte kan byte av behandlare och eller behandling behövas. Informera sjukskrivande läkare för diskussion och vid behov ny remiss.</v>
      </c>
    </row>
    <row r="580" spans="1:7" ht="26" x14ac:dyDescent="0.35">
      <c r="A580" s="53" t="s">
        <v>56</v>
      </c>
      <c r="B580" s="50" t="s">
        <v>416</v>
      </c>
      <c r="C580" s="50" t="str">
        <f>IF(Tabell410134[[#This Row],[ID]]="","",INDEX(Tabell1[Kategori (REK/OBS
FRL/REH)],MATCH(Tabell410134[[#This Row],[ID]],Tabell1[ID],0)))</f>
        <v>REH</v>
      </c>
      <c r="D580" s="52">
        <v>5</v>
      </c>
      <c r="E580" s="119" t="str">
        <f>VLOOKUP(Tabell410134[[#This Row],[ICD10]],TabellDiagnoser[[ICD10]:[Diagnostext]],2)</f>
        <v>Andra sjukdomar i mellankotskivorna</v>
      </c>
      <c r="F580" s="119" t="str">
        <f>VLOOKUP(Tabell410134[[#This Row],[ID]],Tabell1[[ID]:[Webcert_rubrik]],3)</f>
        <v>Säkerställ att patienten har återbesök inbokat innan sjukskrivningen går ut</v>
      </c>
      <c r="G580" s="119" t="str">
        <f>VLOOKUP(Tabell410134[[#This Row],[ID]],Tabell1[[ID]:[Webcert_beskrivning]],4)</f>
        <v>Detta för att patienten inte skall uppfatta sitt läkarbesök som enbart ett tillfälle för förlängd sjukskrivning utan som ett tillfälle att värdera insatser och åtgärder.</v>
      </c>
    </row>
    <row r="581" spans="1:7" ht="26" x14ac:dyDescent="0.35">
      <c r="A581" s="53" t="s">
        <v>46</v>
      </c>
      <c r="B581" s="50" t="s">
        <v>412</v>
      </c>
      <c r="C581" s="50" t="str">
        <f>IF(Tabell410134[[#This Row],[ID]]="","",INDEX(Tabell1[Kategori (REK/OBS
FRL/REH)],MATCH(Tabell410134[[#This Row],[ID]],Tabell1[ID],0)))</f>
        <v>REH</v>
      </c>
      <c r="D581" s="48">
        <v>1</v>
      </c>
      <c r="E581" s="119" t="str">
        <f>VLOOKUP(Tabell410134[[#This Row],[ICD10]],TabellDiagnoser[[ICD10]:[Diagnostext]],2)</f>
        <v>Andra ryggsjukdomar som ej klassificeras annorstädes</v>
      </c>
      <c r="F581" s="152" t="str">
        <f>VLOOKUP(Tabell410134[[#This Row],[ID]],Tabell1[[ID]:[Webcert_rubrik]],3)</f>
        <v>Fråga om patientens egen tilltro till förmåga att återgå i arbete</v>
      </c>
      <c r="G581"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82" spans="1:7" ht="26" x14ac:dyDescent="0.35">
      <c r="A582" s="53" t="s">
        <v>46</v>
      </c>
      <c r="B582" s="50" t="s">
        <v>413</v>
      </c>
      <c r="C582" s="50" t="str">
        <f>IF(Tabell410134[[#This Row],[ID]]="","",INDEX(Tabell1[Kategori (REK/OBS
FRL/REH)],MATCH(Tabell410134[[#This Row],[ID]],Tabell1[ID],0)))</f>
        <v>REH</v>
      </c>
      <c r="D582" s="52">
        <v>2</v>
      </c>
      <c r="E582" s="119" t="str">
        <f>VLOOKUP(Tabell410134[[#This Row],[ICD10]],TabellDiagnoser[[ICD10]:[Diagnostext]],2)</f>
        <v>Andra ryggsjukdomar som ej klassificeras annorstädes</v>
      </c>
      <c r="F582" s="152" t="str">
        <f>VLOOKUP(Tabell410134[[#This Row],[ID]],Tabell1[[ID]:[Webcert_rubrik]],3)</f>
        <v>Säkerställa arbetsgivarkontakt, i första hand via patienten själv.</v>
      </c>
      <c r="G582" s="152" t="str">
        <f>VLOOKUP(Tabell410134[[#This Row],[ID]],Tabell1[[ID]:[Webcert_beskrivning]],4)</f>
        <v>Om patienten inte orkar/kan/vill- erbjud dig att ta kontakt med arbetsgivaren. OBS! glöm inte att inhämta samtycke från patienten.</v>
      </c>
    </row>
    <row r="583" spans="1:7" ht="26" x14ac:dyDescent="0.35">
      <c r="A583" s="53" t="s">
        <v>46</v>
      </c>
      <c r="B583" s="50" t="s">
        <v>414</v>
      </c>
      <c r="C583" s="50" t="str">
        <f>IF(Tabell410134[[#This Row],[ID]]="","",INDEX(Tabell1[Kategori (REK/OBS
FRL/REH)],MATCH(Tabell410134[[#This Row],[ID]],Tabell1[ID],0)))</f>
        <v>REH</v>
      </c>
      <c r="D583" s="52">
        <v>3</v>
      </c>
      <c r="E583" s="119" t="str">
        <f>VLOOKUP(Tabell410134[[#This Row],[ICD10]],TabellDiagnoser[[ICD10]:[Diagnostext]],2)</f>
        <v>Andra ryggsjukdomar som ej klassificeras annorstädes</v>
      </c>
      <c r="F583" s="152" t="str">
        <f>VLOOKUP(Tabell410134[[#This Row],[ID]],Tabell1[[ID]:[Webcert_rubrik]],3)</f>
        <v>Säkerställa att sjukskrivnings- och rehabiliteringsplan för återgång i arbete finns.</v>
      </c>
      <c r="G583" s="152" t="str">
        <f>VLOOKUP(Tabell410134[[#This Row],[ID]],Tabell1[[ID]:[Webcert_beskrivning]],4)</f>
        <v>Om det inte finns någon plan- upprätta en sådan i samråd med sjukskrivande läkare och patienten.</v>
      </c>
    </row>
    <row r="584" spans="1:7" ht="26" x14ac:dyDescent="0.35">
      <c r="A584" s="53" t="s">
        <v>46</v>
      </c>
      <c r="B584" s="50" t="s">
        <v>415</v>
      </c>
      <c r="C584" s="50" t="str">
        <f>IF(Tabell410134[[#This Row],[ID]]="","",INDEX(Tabell1[Kategori (REK/OBS
FRL/REH)],MATCH(Tabell410134[[#This Row],[ID]],Tabell1[ID],0)))</f>
        <v>REH</v>
      </c>
      <c r="D584" s="52">
        <v>4</v>
      </c>
      <c r="E584" s="119" t="str">
        <f>VLOOKUP(Tabell410134[[#This Row],[ICD10]],TabellDiagnoser[[ICD10]:[Diagnostext]],2)</f>
        <v>Andra ryggsjukdomar som ej klassificeras annorstädes</v>
      </c>
      <c r="F584" s="152" t="str">
        <f>VLOOKUP(Tabell410134[[#This Row],[ID]],Tabell1[[ID]:[Webcert_rubrik]],3)</f>
        <v>Följa upp om rekommenderade/insatta åtgärder har startat. Fungerar de?</v>
      </c>
      <c r="G584" s="152" t="str">
        <f>VLOOKUP(Tabell410134[[#This Row],[ID]],Tabell1[[ID]:[Webcert_beskrivning]],4)</f>
        <v>Om inte kan byte av behandlare och eller behandling behövas. Informera sjukskrivande läkare för diskussion och vid behov ny remiss.</v>
      </c>
    </row>
    <row r="585" spans="1:7" ht="26" x14ac:dyDescent="0.35">
      <c r="A585" s="53" t="s">
        <v>46</v>
      </c>
      <c r="B585" s="50" t="s">
        <v>416</v>
      </c>
      <c r="C585" s="50" t="str">
        <f>IF(Tabell410134[[#This Row],[ID]]="","",INDEX(Tabell1[Kategori (REK/OBS
FRL/REH)],MATCH(Tabell410134[[#This Row],[ID]],Tabell1[ID],0)))</f>
        <v>REH</v>
      </c>
      <c r="D585" s="52">
        <v>5</v>
      </c>
      <c r="E585" s="119" t="str">
        <f>VLOOKUP(Tabell410134[[#This Row],[ICD10]],TabellDiagnoser[[ICD10]:[Diagnostext]],2)</f>
        <v>Andra ryggsjukdomar som ej klassificeras annorstädes</v>
      </c>
      <c r="F585" s="152" t="str">
        <f>VLOOKUP(Tabell410134[[#This Row],[ID]],Tabell1[[ID]:[Webcert_rubrik]],3)</f>
        <v>Säkerställ att patienten har återbesök inbokat innan sjukskrivningen går ut</v>
      </c>
      <c r="G585" s="152" t="str">
        <f>VLOOKUP(Tabell410134[[#This Row],[ID]],Tabell1[[ID]:[Webcert_beskrivning]],4)</f>
        <v>Detta för att patienten inte skall uppfatta sitt läkarbesök som enbart ett tillfälle för förlängd sjukskrivning utan som ett tillfälle att värdera insatser och åtgärder.</v>
      </c>
    </row>
    <row r="586" spans="1:7" ht="26" x14ac:dyDescent="0.35">
      <c r="A586" s="53" t="s">
        <v>20</v>
      </c>
      <c r="B586" s="50" t="s">
        <v>412</v>
      </c>
      <c r="C586" s="50" t="str">
        <f>IF(Tabell410134[[#This Row],[ID]]="","",INDEX(Tabell1[Kategori (REK/OBS
FRL/REH)],MATCH(Tabell410134[[#This Row],[ID]],Tabell1[ID],0)))</f>
        <v>REH</v>
      </c>
      <c r="D586" s="48">
        <v>1</v>
      </c>
      <c r="E586" s="119" t="str">
        <f>VLOOKUP(Tabell410134[[#This Row],[ICD10]],TabellDiagnoser[[ICD10]:[Diagnostext]],2)</f>
        <v>Ryggvärk</v>
      </c>
      <c r="F586" s="119" t="str">
        <f>VLOOKUP(Tabell410134[[#This Row],[ID]],Tabell1[[ID]:[Webcert_rubrik]],3)</f>
        <v>Fråga om patientens egen tilltro till förmåga att återgå i arbete</v>
      </c>
      <c r="G586"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87" spans="1:7" ht="26" x14ac:dyDescent="0.35">
      <c r="A587" s="53" t="s">
        <v>20</v>
      </c>
      <c r="B587" s="50" t="s">
        <v>413</v>
      </c>
      <c r="C587" s="50" t="str">
        <f>IF(Tabell410134[[#This Row],[ID]]="","",INDEX(Tabell1[Kategori (REK/OBS
FRL/REH)],MATCH(Tabell410134[[#This Row],[ID]],Tabell1[ID],0)))</f>
        <v>REH</v>
      </c>
      <c r="D587" s="52">
        <v>2</v>
      </c>
      <c r="E587" s="119" t="str">
        <f>VLOOKUP(Tabell410134[[#This Row],[ICD10]],TabellDiagnoser[[ICD10]:[Diagnostext]],2)</f>
        <v>Ryggvärk</v>
      </c>
      <c r="F587" s="119" t="str">
        <f>VLOOKUP(Tabell410134[[#This Row],[ID]],Tabell1[[ID]:[Webcert_rubrik]],3)</f>
        <v>Säkerställa arbetsgivarkontakt, i första hand via patienten själv.</v>
      </c>
      <c r="G587" s="119" t="str">
        <f>VLOOKUP(Tabell410134[[#This Row],[ID]],Tabell1[[ID]:[Webcert_beskrivning]],4)</f>
        <v>Om patienten inte orkar/kan/vill- erbjud dig att ta kontakt med arbetsgivaren. OBS! glöm inte att inhämta samtycke från patienten.</v>
      </c>
    </row>
    <row r="588" spans="1:7" ht="26" x14ac:dyDescent="0.35">
      <c r="A588" s="53" t="s">
        <v>20</v>
      </c>
      <c r="B588" s="50" t="s">
        <v>414</v>
      </c>
      <c r="C588" s="50" t="str">
        <f>IF(Tabell410134[[#This Row],[ID]]="","",INDEX(Tabell1[Kategori (REK/OBS
FRL/REH)],MATCH(Tabell410134[[#This Row],[ID]],Tabell1[ID],0)))</f>
        <v>REH</v>
      </c>
      <c r="D588" s="52">
        <v>3</v>
      </c>
      <c r="E588" s="119" t="str">
        <f>VLOOKUP(Tabell410134[[#This Row],[ICD10]],TabellDiagnoser[[ICD10]:[Diagnostext]],2)</f>
        <v>Ryggvärk</v>
      </c>
      <c r="F588" s="119" t="str">
        <f>VLOOKUP(Tabell410134[[#This Row],[ID]],Tabell1[[ID]:[Webcert_rubrik]],3)</f>
        <v>Säkerställa att sjukskrivnings- och rehabiliteringsplan för återgång i arbete finns.</v>
      </c>
      <c r="G588" s="119" t="str">
        <f>VLOOKUP(Tabell410134[[#This Row],[ID]],Tabell1[[ID]:[Webcert_beskrivning]],4)</f>
        <v>Om det inte finns någon plan- upprätta en sådan i samråd med sjukskrivande läkare och patienten.</v>
      </c>
    </row>
    <row r="589" spans="1:7" ht="26" x14ac:dyDescent="0.35">
      <c r="A589" s="53" t="s">
        <v>20</v>
      </c>
      <c r="B589" s="50" t="s">
        <v>415</v>
      </c>
      <c r="C589" s="50" t="str">
        <f>IF(Tabell410134[[#This Row],[ID]]="","",INDEX(Tabell1[Kategori (REK/OBS
FRL/REH)],MATCH(Tabell410134[[#This Row],[ID]],Tabell1[ID],0)))</f>
        <v>REH</v>
      </c>
      <c r="D589" s="52">
        <v>4</v>
      </c>
      <c r="E589" s="119" t="str">
        <f>VLOOKUP(Tabell410134[[#This Row],[ICD10]],TabellDiagnoser[[ICD10]:[Diagnostext]],2)</f>
        <v>Ryggvärk</v>
      </c>
      <c r="F589" s="119" t="str">
        <f>VLOOKUP(Tabell410134[[#This Row],[ID]],Tabell1[[ID]:[Webcert_rubrik]],3)</f>
        <v>Följa upp om rekommenderade/insatta åtgärder har startat. Fungerar de?</v>
      </c>
      <c r="G589" s="119" t="str">
        <f>VLOOKUP(Tabell410134[[#This Row],[ID]],Tabell1[[ID]:[Webcert_beskrivning]],4)</f>
        <v>Om inte kan byte av behandlare och eller behandling behövas. Informera sjukskrivande läkare för diskussion och vid behov ny remiss.</v>
      </c>
    </row>
    <row r="590" spans="1:7" ht="26" x14ac:dyDescent="0.35">
      <c r="A590" s="53" t="s">
        <v>20</v>
      </c>
      <c r="B590" s="50" t="s">
        <v>416</v>
      </c>
      <c r="C590" s="50" t="str">
        <f>IF(Tabell410134[[#This Row],[ID]]="","",INDEX(Tabell1[Kategori (REK/OBS
FRL/REH)],MATCH(Tabell410134[[#This Row],[ID]],Tabell1[ID],0)))</f>
        <v>REH</v>
      </c>
      <c r="D590" s="52">
        <v>5</v>
      </c>
      <c r="E590" s="119" t="str">
        <f>VLOOKUP(Tabell410134[[#This Row],[ICD10]],TabellDiagnoser[[ICD10]:[Diagnostext]],2)</f>
        <v>Ryggvärk</v>
      </c>
      <c r="F590" s="119" t="str">
        <f>VLOOKUP(Tabell410134[[#This Row],[ID]],Tabell1[[ID]:[Webcert_rubrik]],3)</f>
        <v>Säkerställ att patienten har återbesök inbokat innan sjukskrivningen går ut</v>
      </c>
      <c r="G590" s="119" t="str">
        <f>VLOOKUP(Tabell410134[[#This Row],[ID]],Tabell1[[ID]:[Webcert_beskrivning]],4)</f>
        <v>Detta för att patienten inte skall uppfatta sitt läkarbesök som enbart ett tillfälle för förlängd sjukskrivning utan som ett tillfälle att värdera insatser och åtgärder.</v>
      </c>
    </row>
    <row r="591" spans="1:7" ht="26" x14ac:dyDescent="0.35">
      <c r="A591" s="53" t="s">
        <v>22</v>
      </c>
      <c r="B591" s="50" t="s">
        <v>412</v>
      </c>
      <c r="C591" s="50" t="str">
        <f>IF(Tabell410134[[#This Row],[ID]]="","",INDEX(Tabell1[Kategori (REK/OBS
FRL/REH)],MATCH(Tabell410134[[#This Row],[ID]],Tabell1[ID],0)))</f>
        <v>REH</v>
      </c>
      <c r="D591" s="48">
        <v>1</v>
      </c>
      <c r="E591" s="119" t="str">
        <f>VLOOKUP(Tabell410134[[#This Row],[ICD10]],TabellDiagnoser[[ICD10]:[Diagnostext]],2)</f>
        <v>Cervikalgi</v>
      </c>
      <c r="F591" s="152" t="str">
        <f>VLOOKUP(Tabell410134[[#This Row],[ID]],Tabell1[[ID]:[Webcert_rubrik]],3)</f>
        <v>Fråga om patientens egen tilltro till förmåga att återgå i arbete</v>
      </c>
      <c r="G591"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92" spans="1:7" ht="26" x14ac:dyDescent="0.35">
      <c r="A592" s="53" t="s">
        <v>22</v>
      </c>
      <c r="B592" s="50" t="s">
        <v>413</v>
      </c>
      <c r="C592" s="50" t="str">
        <f>IF(Tabell410134[[#This Row],[ID]]="","",INDEX(Tabell1[Kategori (REK/OBS
FRL/REH)],MATCH(Tabell410134[[#This Row],[ID]],Tabell1[ID],0)))</f>
        <v>REH</v>
      </c>
      <c r="D592" s="52">
        <v>2</v>
      </c>
      <c r="E592" s="119" t="str">
        <f>VLOOKUP(Tabell410134[[#This Row],[ICD10]],TabellDiagnoser[[ICD10]:[Diagnostext]],2)</f>
        <v>Cervikalgi</v>
      </c>
      <c r="F592" s="152" t="str">
        <f>VLOOKUP(Tabell410134[[#This Row],[ID]],Tabell1[[ID]:[Webcert_rubrik]],3)</f>
        <v>Säkerställa arbetsgivarkontakt, i första hand via patienten själv.</v>
      </c>
      <c r="G592" s="152" t="str">
        <f>VLOOKUP(Tabell410134[[#This Row],[ID]],Tabell1[[ID]:[Webcert_beskrivning]],4)</f>
        <v>Om patienten inte orkar/kan/vill- erbjud dig att ta kontakt med arbetsgivaren. OBS! glöm inte att inhämta samtycke från patienten.</v>
      </c>
    </row>
    <row r="593" spans="1:7" ht="26" x14ac:dyDescent="0.35">
      <c r="A593" s="53" t="s">
        <v>22</v>
      </c>
      <c r="B593" s="50" t="s">
        <v>414</v>
      </c>
      <c r="C593" s="50" t="str">
        <f>IF(Tabell410134[[#This Row],[ID]]="","",INDEX(Tabell1[Kategori (REK/OBS
FRL/REH)],MATCH(Tabell410134[[#This Row],[ID]],Tabell1[ID],0)))</f>
        <v>REH</v>
      </c>
      <c r="D593" s="52">
        <v>3</v>
      </c>
      <c r="E593" s="119" t="str">
        <f>VLOOKUP(Tabell410134[[#This Row],[ICD10]],TabellDiagnoser[[ICD10]:[Diagnostext]],2)</f>
        <v>Cervikalgi</v>
      </c>
      <c r="F593" s="152" t="str">
        <f>VLOOKUP(Tabell410134[[#This Row],[ID]],Tabell1[[ID]:[Webcert_rubrik]],3)</f>
        <v>Säkerställa att sjukskrivnings- och rehabiliteringsplan för återgång i arbete finns.</v>
      </c>
      <c r="G593" s="152" t="str">
        <f>VLOOKUP(Tabell410134[[#This Row],[ID]],Tabell1[[ID]:[Webcert_beskrivning]],4)</f>
        <v>Om det inte finns någon plan- upprätta en sådan i samråd med sjukskrivande läkare och patienten.</v>
      </c>
    </row>
    <row r="594" spans="1:7" ht="26" x14ac:dyDescent="0.35">
      <c r="A594" s="53" t="s">
        <v>22</v>
      </c>
      <c r="B594" s="50" t="s">
        <v>415</v>
      </c>
      <c r="C594" s="50" t="str">
        <f>IF(Tabell410134[[#This Row],[ID]]="","",INDEX(Tabell1[Kategori (REK/OBS
FRL/REH)],MATCH(Tabell410134[[#This Row],[ID]],Tabell1[ID],0)))</f>
        <v>REH</v>
      </c>
      <c r="D594" s="52">
        <v>4</v>
      </c>
      <c r="E594" s="119" t="str">
        <f>VLOOKUP(Tabell410134[[#This Row],[ICD10]],TabellDiagnoser[[ICD10]:[Diagnostext]],2)</f>
        <v>Cervikalgi</v>
      </c>
      <c r="F594" s="152" t="str">
        <f>VLOOKUP(Tabell410134[[#This Row],[ID]],Tabell1[[ID]:[Webcert_rubrik]],3)</f>
        <v>Följa upp om rekommenderade/insatta åtgärder har startat. Fungerar de?</v>
      </c>
      <c r="G594" s="152" t="str">
        <f>VLOOKUP(Tabell410134[[#This Row],[ID]],Tabell1[[ID]:[Webcert_beskrivning]],4)</f>
        <v>Om inte kan byte av behandlare och eller behandling behövas. Informera sjukskrivande läkare för diskussion och vid behov ny remiss.</v>
      </c>
    </row>
    <row r="595" spans="1:7" ht="26" x14ac:dyDescent="0.35">
      <c r="A595" s="53" t="s">
        <v>22</v>
      </c>
      <c r="B595" s="50" t="s">
        <v>416</v>
      </c>
      <c r="C595" s="50" t="str">
        <f>IF(Tabell410134[[#This Row],[ID]]="","",INDEX(Tabell1[Kategori (REK/OBS
FRL/REH)],MATCH(Tabell410134[[#This Row],[ID]],Tabell1[ID],0)))</f>
        <v>REH</v>
      </c>
      <c r="D595" s="52">
        <v>5</v>
      </c>
      <c r="E595" s="119" t="str">
        <f>VLOOKUP(Tabell410134[[#This Row],[ICD10]],TabellDiagnoser[[ICD10]:[Diagnostext]],2)</f>
        <v>Cervikalgi</v>
      </c>
      <c r="F595" s="152" t="str">
        <f>VLOOKUP(Tabell410134[[#This Row],[ID]],Tabell1[[ID]:[Webcert_rubrik]],3)</f>
        <v>Säkerställ att patienten har återbesök inbokat innan sjukskrivningen går ut</v>
      </c>
      <c r="G595" s="152" t="str">
        <f>VLOOKUP(Tabell410134[[#This Row],[ID]],Tabell1[[ID]:[Webcert_beskrivning]],4)</f>
        <v>Detta för att patienten inte skall uppfatta sitt läkarbesök som enbart ett tillfälle för förlängd sjukskrivning utan som ett tillfälle att värdera insatser och åtgärder.</v>
      </c>
    </row>
    <row r="596" spans="1:7" ht="26" x14ac:dyDescent="0.35">
      <c r="A596" s="53" t="s">
        <v>54</v>
      </c>
      <c r="B596" s="50" t="s">
        <v>412</v>
      </c>
      <c r="C596" s="50" t="str">
        <f>IF(Tabell410134[[#This Row],[ID]]="","",INDEX(Tabell1[Kategori (REK/OBS
FRL/REH)],MATCH(Tabell410134[[#This Row],[ID]],Tabell1[ID],0)))</f>
        <v>REH</v>
      </c>
      <c r="D596" s="48">
        <v>1</v>
      </c>
      <c r="E596" s="119" t="str">
        <f>VLOOKUP(Tabell410134[[#This Row],[ICD10]],TabellDiagnoser[[ICD10]:[Diagnostext]],2)</f>
        <v>Lumbago med ischias</v>
      </c>
      <c r="F596" s="119" t="str">
        <f>VLOOKUP(Tabell410134[[#This Row],[ID]],Tabell1[[ID]:[Webcert_rubrik]],3)</f>
        <v>Fråga om patientens egen tilltro till förmåga att återgå i arbete</v>
      </c>
      <c r="G596"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97" spans="1:7" ht="26" x14ac:dyDescent="0.35">
      <c r="A597" s="53" t="s">
        <v>54</v>
      </c>
      <c r="B597" s="50" t="s">
        <v>413</v>
      </c>
      <c r="C597" s="50" t="str">
        <f>IF(Tabell410134[[#This Row],[ID]]="","",INDEX(Tabell1[Kategori (REK/OBS
FRL/REH)],MATCH(Tabell410134[[#This Row],[ID]],Tabell1[ID],0)))</f>
        <v>REH</v>
      </c>
      <c r="D597" s="52">
        <v>2</v>
      </c>
      <c r="E597" s="119" t="str">
        <f>VLOOKUP(Tabell410134[[#This Row],[ICD10]],TabellDiagnoser[[ICD10]:[Diagnostext]],2)</f>
        <v>Lumbago med ischias</v>
      </c>
      <c r="F597" s="119" t="str">
        <f>VLOOKUP(Tabell410134[[#This Row],[ID]],Tabell1[[ID]:[Webcert_rubrik]],3)</f>
        <v>Säkerställa arbetsgivarkontakt, i första hand via patienten själv.</v>
      </c>
      <c r="G597" s="119" t="str">
        <f>VLOOKUP(Tabell410134[[#This Row],[ID]],Tabell1[[ID]:[Webcert_beskrivning]],4)</f>
        <v>Om patienten inte orkar/kan/vill- erbjud dig att ta kontakt med arbetsgivaren. OBS! glöm inte att inhämta samtycke från patienten.</v>
      </c>
    </row>
    <row r="598" spans="1:7" ht="26" x14ac:dyDescent="0.35">
      <c r="A598" s="53" t="s">
        <v>54</v>
      </c>
      <c r="B598" s="50" t="s">
        <v>414</v>
      </c>
      <c r="C598" s="50" t="str">
        <f>IF(Tabell410134[[#This Row],[ID]]="","",INDEX(Tabell1[Kategori (REK/OBS
FRL/REH)],MATCH(Tabell410134[[#This Row],[ID]],Tabell1[ID],0)))</f>
        <v>REH</v>
      </c>
      <c r="D598" s="52">
        <v>3</v>
      </c>
      <c r="E598" s="119" t="str">
        <f>VLOOKUP(Tabell410134[[#This Row],[ICD10]],TabellDiagnoser[[ICD10]:[Diagnostext]],2)</f>
        <v>Lumbago med ischias</v>
      </c>
      <c r="F598" s="119" t="str">
        <f>VLOOKUP(Tabell410134[[#This Row],[ID]],Tabell1[[ID]:[Webcert_rubrik]],3)</f>
        <v>Säkerställa att sjukskrivnings- och rehabiliteringsplan för återgång i arbete finns.</v>
      </c>
      <c r="G598" s="119" t="str">
        <f>VLOOKUP(Tabell410134[[#This Row],[ID]],Tabell1[[ID]:[Webcert_beskrivning]],4)</f>
        <v>Om det inte finns någon plan- upprätta en sådan i samråd med sjukskrivande läkare och patienten.</v>
      </c>
    </row>
    <row r="599" spans="1:7" ht="26" x14ac:dyDescent="0.35">
      <c r="A599" s="53" t="s">
        <v>54</v>
      </c>
      <c r="B599" s="50" t="s">
        <v>415</v>
      </c>
      <c r="C599" s="50" t="str">
        <f>IF(Tabell410134[[#This Row],[ID]]="","",INDEX(Tabell1[Kategori (REK/OBS
FRL/REH)],MATCH(Tabell410134[[#This Row],[ID]],Tabell1[ID],0)))</f>
        <v>REH</v>
      </c>
      <c r="D599" s="52">
        <v>4</v>
      </c>
      <c r="E599" s="119" t="str">
        <f>VLOOKUP(Tabell410134[[#This Row],[ICD10]],TabellDiagnoser[[ICD10]:[Diagnostext]],2)</f>
        <v>Lumbago med ischias</v>
      </c>
      <c r="F599" s="119" t="str">
        <f>VLOOKUP(Tabell410134[[#This Row],[ID]],Tabell1[[ID]:[Webcert_rubrik]],3)</f>
        <v>Följa upp om rekommenderade/insatta åtgärder har startat. Fungerar de?</v>
      </c>
      <c r="G599" s="119" t="str">
        <f>VLOOKUP(Tabell410134[[#This Row],[ID]],Tabell1[[ID]:[Webcert_beskrivning]],4)</f>
        <v>Om inte kan byte av behandlare och eller behandling behövas. Informera sjukskrivande läkare för diskussion och vid behov ny remiss.</v>
      </c>
    </row>
    <row r="600" spans="1:7" ht="26" x14ac:dyDescent="0.35">
      <c r="A600" s="53" t="s">
        <v>54</v>
      </c>
      <c r="B600" s="50" t="s">
        <v>416</v>
      </c>
      <c r="C600" s="50" t="str">
        <f>IF(Tabell410134[[#This Row],[ID]]="","",INDEX(Tabell1[Kategori (REK/OBS
FRL/REH)],MATCH(Tabell410134[[#This Row],[ID]],Tabell1[ID],0)))</f>
        <v>REH</v>
      </c>
      <c r="D600" s="52">
        <v>5</v>
      </c>
      <c r="E600" s="119" t="str">
        <f>VLOOKUP(Tabell410134[[#This Row],[ICD10]],TabellDiagnoser[[ICD10]:[Diagnostext]],2)</f>
        <v>Lumbago med ischias</v>
      </c>
      <c r="F600" s="119" t="str">
        <f>VLOOKUP(Tabell410134[[#This Row],[ID]],Tabell1[[ID]:[Webcert_rubrik]],3)</f>
        <v>Säkerställ att patienten har återbesök inbokat innan sjukskrivningen går ut</v>
      </c>
      <c r="G600" s="119" t="str">
        <f>VLOOKUP(Tabell410134[[#This Row],[ID]],Tabell1[[ID]:[Webcert_beskrivning]],4)</f>
        <v>Detta för att patienten inte skall uppfatta sitt läkarbesök som enbart ett tillfälle för förlängd sjukskrivning utan som ett tillfälle att värdera insatser och åtgärder.</v>
      </c>
    </row>
    <row r="601" spans="1:7" ht="26" x14ac:dyDescent="0.35">
      <c r="A601" s="53" t="s">
        <v>24</v>
      </c>
      <c r="B601" s="50" t="s">
        <v>412</v>
      </c>
      <c r="C601" s="50" t="str">
        <f>IF(Tabell410134[[#This Row],[ID]]="","",INDEX(Tabell1[Kategori (REK/OBS
FRL/REH)],MATCH(Tabell410134[[#This Row],[ID]],Tabell1[ID],0)))</f>
        <v>REH</v>
      </c>
      <c r="D601" s="48">
        <v>1</v>
      </c>
      <c r="E601" s="119" t="str">
        <f>VLOOKUP(Tabell410134[[#This Row],[ICD10]],TabellDiagnoser[[ICD10]:[Diagnostext]],2)</f>
        <v>Lumbago</v>
      </c>
      <c r="F601" s="119" t="str">
        <f>VLOOKUP(Tabell410134[[#This Row],[ID]],Tabell1[[ID]:[Webcert_rubrik]],3)</f>
        <v>Fråga om patientens egen tilltro till förmåga att återgå i arbete</v>
      </c>
      <c r="G601"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02" spans="1:7" ht="26" x14ac:dyDescent="0.35">
      <c r="A602" s="53" t="s">
        <v>24</v>
      </c>
      <c r="B602" s="50" t="s">
        <v>413</v>
      </c>
      <c r="C602" s="50" t="str">
        <f>IF(Tabell410134[[#This Row],[ID]]="","",INDEX(Tabell1[Kategori (REK/OBS
FRL/REH)],MATCH(Tabell410134[[#This Row],[ID]],Tabell1[ID],0)))</f>
        <v>REH</v>
      </c>
      <c r="D602" s="52">
        <v>2</v>
      </c>
      <c r="E602" s="119" t="str">
        <f>VLOOKUP(Tabell410134[[#This Row],[ICD10]],TabellDiagnoser[[ICD10]:[Diagnostext]],2)</f>
        <v>Lumbago</v>
      </c>
      <c r="F602" s="119" t="str">
        <f>VLOOKUP(Tabell410134[[#This Row],[ID]],Tabell1[[ID]:[Webcert_rubrik]],3)</f>
        <v>Säkerställa arbetsgivarkontakt, i första hand via patienten själv.</v>
      </c>
      <c r="G602" s="119" t="str">
        <f>VLOOKUP(Tabell410134[[#This Row],[ID]],Tabell1[[ID]:[Webcert_beskrivning]],4)</f>
        <v>Om patienten inte orkar/kan/vill- erbjud dig att ta kontakt med arbetsgivaren. OBS! glöm inte att inhämta samtycke från patienten.</v>
      </c>
    </row>
    <row r="603" spans="1:7" ht="26" x14ac:dyDescent="0.35">
      <c r="A603" s="53" t="s">
        <v>24</v>
      </c>
      <c r="B603" s="50" t="s">
        <v>414</v>
      </c>
      <c r="C603" s="50" t="str">
        <f>IF(Tabell410134[[#This Row],[ID]]="","",INDEX(Tabell1[Kategori (REK/OBS
FRL/REH)],MATCH(Tabell410134[[#This Row],[ID]],Tabell1[ID],0)))</f>
        <v>REH</v>
      </c>
      <c r="D603" s="52">
        <v>3</v>
      </c>
      <c r="E603" s="119" t="str">
        <f>VLOOKUP(Tabell410134[[#This Row],[ICD10]],TabellDiagnoser[[ICD10]:[Diagnostext]],2)</f>
        <v>Lumbago</v>
      </c>
      <c r="F603" s="119" t="str">
        <f>VLOOKUP(Tabell410134[[#This Row],[ID]],Tabell1[[ID]:[Webcert_rubrik]],3)</f>
        <v>Säkerställa att sjukskrivnings- och rehabiliteringsplan för återgång i arbete finns.</v>
      </c>
      <c r="G603" s="119" t="str">
        <f>VLOOKUP(Tabell410134[[#This Row],[ID]],Tabell1[[ID]:[Webcert_beskrivning]],4)</f>
        <v>Om det inte finns någon plan- upprätta en sådan i samråd med sjukskrivande läkare och patienten.</v>
      </c>
    </row>
    <row r="604" spans="1:7" ht="26" x14ac:dyDescent="0.35">
      <c r="A604" s="53" t="s">
        <v>24</v>
      </c>
      <c r="B604" s="50" t="s">
        <v>415</v>
      </c>
      <c r="C604" s="50" t="str">
        <f>IF(Tabell410134[[#This Row],[ID]]="","",INDEX(Tabell1[Kategori (REK/OBS
FRL/REH)],MATCH(Tabell410134[[#This Row],[ID]],Tabell1[ID],0)))</f>
        <v>REH</v>
      </c>
      <c r="D604" s="52">
        <v>4</v>
      </c>
      <c r="E604" s="119" t="str">
        <f>VLOOKUP(Tabell410134[[#This Row],[ICD10]],TabellDiagnoser[[ICD10]:[Diagnostext]],2)</f>
        <v>Lumbago</v>
      </c>
      <c r="F604" s="119" t="str">
        <f>VLOOKUP(Tabell410134[[#This Row],[ID]],Tabell1[[ID]:[Webcert_rubrik]],3)</f>
        <v>Följa upp om rekommenderade/insatta åtgärder har startat. Fungerar de?</v>
      </c>
      <c r="G604" s="119" t="str">
        <f>VLOOKUP(Tabell410134[[#This Row],[ID]],Tabell1[[ID]:[Webcert_beskrivning]],4)</f>
        <v>Om inte kan byte av behandlare och eller behandling behövas. Informera sjukskrivande läkare för diskussion och vid behov ny remiss.</v>
      </c>
    </row>
    <row r="605" spans="1:7" ht="26" x14ac:dyDescent="0.35">
      <c r="A605" s="53" t="s">
        <v>24</v>
      </c>
      <c r="B605" s="50" t="s">
        <v>416</v>
      </c>
      <c r="C605" s="50" t="str">
        <f>IF(Tabell410134[[#This Row],[ID]]="","",INDEX(Tabell1[Kategori (REK/OBS
FRL/REH)],MATCH(Tabell410134[[#This Row],[ID]],Tabell1[ID],0)))</f>
        <v>REH</v>
      </c>
      <c r="D605" s="52">
        <v>5</v>
      </c>
      <c r="E605" s="119" t="str">
        <f>VLOOKUP(Tabell410134[[#This Row],[ICD10]],TabellDiagnoser[[ICD10]:[Diagnostext]],2)</f>
        <v>Lumbago</v>
      </c>
      <c r="F605" s="119" t="str">
        <f>VLOOKUP(Tabell410134[[#This Row],[ID]],Tabell1[[ID]:[Webcert_rubrik]],3)</f>
        <v>Säkerställ att patienten har återbesök inbokat innan sjukskrivningen går ut</v>
      </c>
      <c r="G605" s="119" t="str">
        <f>VLOOKUP(Tabell410134[[#This Row],[ID]],Tabell1[[ID]:[Webcert_beskrivning]],4)</f>
        <v>Detta för att patienten inte skall uppfatta sitt läkarbesök som enbart ett tillfälle för förlängd sjukskrivning utan som ett tillfälle att värdera insatser och åtgärder.</v>
      </c>
    </row>
    <row r="606" spans="1:7" ht="26" x14ac:dyDescent="0.35">
      <c r="A606" s="53" t="s">
        <v>18</v>
      </c>
      <c r="B606" s="50" t="s">
        <v>412</v>
      </c>
      <c r="C606" s="50" t="str">
        <f>IF(Tabell410134[[#This Row],[ID]]="","",INDEX(Tabell1[Kategori (REK/OBS
FRL/REH)],MATCH(Tabell410134[[#This Row],[ID]],Tabell1[ID],0)))</f>
        <v>REH</v>
      </c>
      <c r="D606" s="48">
        <v>1</v>
      </c>
      <c r="E606" s="119" t="str">
        <f>VLOOKUP(Tabell410134[[#This Row],[ICD10]],TabellDiagnoser[[ICD10]:[Diagnostext]],2)</f>
        <v>Sjukdomstillstånd i skulderled</v>
      </c>
      <c r="F606" s="119" t="str">
        <f>VLOOKUP(Tabell410134[[#This Row],[ID]],Tabell1[[ID]:[Webcert_rubrik]],3)</f>
        <v>Fråga om patientens egen tilltro till förmåga att återgå i arbete</v>
      </c>
      <c r="G606"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07" spans="1:7" ht="26" x14ac:dyDescent="0.35">
      <c r="A607" s="53" t="s">
        <v>18</v>
      </c>
      <c r="B607" s="50" t="s">
        <v>413</v>
      </c>
      <c r="C607" s="50" t="str">
        <f>IF(Tabell410134[[#This Row],[ID]]="","",INDEX(Tabell1[Kategori (REK/OBS
FRL/REH)],MATCH(Tabell410134[[#This Row],[ID]],Tabell1[ID],0)))</f>
        <v>REH</v>
      </c>
      <c r="D607" s="52">
        <v>2</v>
      </c>
      <c r="E607" s="119" t="str">
        <f>VLOOKUP(Tabell410134[[#This Row],[ICD10]],TabellDiagnoser[[ICD10]:[Diagnostext]],2)</f>
        <v>Sjukdomstillstånd i skulderled</v>
      </c>
      <c r="F607" s="119" t="str">
        <f>VLOOKUP(Tabell410134[[#This Row],[ID]],Tabell1[[ID]:[Webcert_rubrik]],3)</f>
        <v>Säkerställa arbetsgivarkontakt, i första hand via patienten själv.</v>
      </c>
      <c r="G607" s="119" t="str">
        <f>VLOOKUP(Tabell410134[[#This Row],[ID]],Tabell1[[ID]:[Webcert_beskrivning]],4)</f>
        <v>Om patienten inte orkar/kan/vill- erbjud dig att ta kontakt med arbetsgivaren. OBS! glöm inte att inhämta samtycke från patienten.</v>
      </c>
    </row>
    <row r="608" spans="1:7" ht="26" x14ac:dyDescent="0.35">
      <c r="A608" s="53" t="s">
        <v>18</v>
      </c>
      <c r="B608" s="50" t="s">
        <v>414</v>
      </c>
      <c r="C608" s="50" t="str">
        <f>IF(Tabell410134[[#This Row],[ID]]="","",INDEX(Tabell1[Kategori (REK/OBS
FRL/REH)],MATCH(Tabell410134[[#This Row],[ID]],Tabell1[ID],0)))</f>
        <v>REH</v>
      </c>
      <c r="D608" s="52">
        <v>3</v>
      </c>
      <c r="E608" s="119" t="str">
        <f>VLOOKUP(Tabell410134[[#This Row],[ICD10]],TabellDiagnoser[[ICD10]:[Diagnostext]],2)</f>
        <v>Sjukdomstillstånd i skulderled</v>
      </c>
      <c r="F608" s="119" t="str">
        <f>VLOOKUP(Tabell410134[[#This Row],[ID]],Tabell1[[ID]:[Webcert_rubrik]],3)</f>
        <v>Säkerställa att sjukskrivnings- och rehabiliteringsplan för återgång i arbete finns.</v>
      </c>
      <c r="G608" s="119" t="str">
        <f>VLOOKUP(Tabell410134[[#This Row],[ID]],Tabell1[[ID]:[Webcert_beskrivning]],4)</f>
        <v>Om det inte finns någon plan- upprätta en sådan i samråd med sjukskrivande läkare och patienten.</v>
      </c>
    </row>
    <row r="609" spans="1:7" ht="26" x14ac:dyDescent="0.35">
      <c r="A609" s="53" t="s">
        <v>18</v>
      </c>
      <c r="B609" s="50" t="s">
        <v>415</v>
      </c>
      <c r="C609" s="50" t="str">
        <f>IF(Tabell410134[[#This Row],[ID]]="","",INDEX(Tabell1[Kategori (REK/OBS
FRL/REH)],MATCH(Tabell410134[[#This Row],[ID]],Tabell1[ID],0)))</f>
        <v>REH</v>
      </c>
      <c r="D609" s="52">
        <v>4</v>
      </c>
      <c r="E609" s="119" t="str">
        <f>VLOOKUP(Tabell410134[[#This Row],[ICD10]],TabellDiagnoser[[ICD10]:[Diagnostext]],2)</f>
        <v>Sjukdomstillstånd i skulderled</v>
      </c>
      <c r="F609" s="119" t="str">
        <f>VLOOKUP(Tabell410134[[#This Row],[ID]],Tabell1[[ID]:[Webcert_rubrik]],3)</f>
        <v>Följa upp om rekommenderade/insatta åtgärder har startat. Fungerar de?</v>
      </c>
      <c r="G609" s="119" t="str">
        <f>VLOOKUP(Tabell410134[[#This Row],[ID]],Tabell1[[ID]:[Webcert_beskrivning]],4)</f>
        <v>Om inte kan byte av behandlare och eller behandling behövas. Informera sjukskrivande läkare för diskussion och vid behov ny remiss.</v>
      </c>
    </row>
    <row r="610" spans="1:7" ht="26" x14ac:dyDescent="0.35">
      <c r="A610" s="53" t="s">
        <v>18</v>
      </c>
      <c r="B610" s="50" t="s">
        <v>416</v>
      </c>
      <c r="C610" s="50" t="str">
        <f>IF(Tabell410134[[#This Row],[ID]]="","",INDEX(Tabell1[Kategori (REK/OBS
FRL/REH)],MATCH(Tabell410134[[#This Row],[ID]],Tabell1[ID],0)))</f>
        <v>REH</v>
      </c>
      <c r="D610" s="52">
        <v>5</v>
      </c>
      <c r="E610" s="119" t="str">
        <f>VLOOKUP(Tabell410134[[#This Row],[ICD10]],TabellDiagnoser[[ICD10]:[Diagnostext]],2)</f>
        <v>Sjukdomstillstånd i skulderled</v>
      </c>
      <c r="F610" s="119" t="str">
        <f>VLOOKUP(Tabell410134[[#This Row],[ID]],Tabell1[[ID]:[Webcert_rubrik]],3)</f>
        <v>Säkerställ att patienten har återbesök inbokat innan sjukskrivningen går ut</v>
      </c>
      <c r="G610" s="119" t="str">
        <f>VLOOKUP(Tabell410134[[#This Row],[ID]],Tabell1[[ID]:[Webcert_beskrivning]],4)</f>
        <v>Detta för att patienten inte skall uppfatta sitt läkarbesök som enbart ett tillfälle för förlängd sjukskrivning utan som ett tillfälle att värdera insatser och åtgärder.</v>
      </c>
    </row>
    <row r="611" spans="1:7" ht="26" x14ac:dyDescent="0.35">
      <c r="A611" s="53" t="s">
        <v>118</v>
      </c>
      <c r="B611" s="50" t="s">
        <v>412</v>
      </c>
      <c r="C611" s="50" t="str">
        <f>IF(Tabell410134[[#This Row],[ID]]="","",INDEX(Tabell1[Kategori (REK/OBS
FRL/REH)],MATCH(Tabell410134[[#This Row],[ID]],Tabell1[ID],0)))</f>
        <v>REH</v>
      </c>
      <c r="D611" s="48">
        <v>1</v>
      </c>
      <c r="E611" s="119" t="str">
        <f>VLOOKUP(Tabell410134[[#This Row],[ICD10]],TabellDiagnoser[[ICD10]:[Diagnostext]],2)</f>
        <v>Impingementsyndrom i axelled</v>
      </c>
      <c r="F611" s="152" t="str">
        <f>VLOOKUP(Tabell410134[[#This Row],[ID]],Tabell1[[ID]:[Webcert_rubrik]],3)</f>
        <v>Fråga om patientens egen tilltro till förmåga att återgå i arbete</v>
      </c>
      <c r="G611"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12" spans="1:7" ht="26" x14ac:dyDescent="0.35">
      <c r="A612" s="53" t="s">
        <v>118</v>
      </c>
      <c r="B612" s="50" t="s">
        <v>413</v>
      </c>
      <c r="C612" s="50" t="str">
        <f>IF(Tabell410134[[#This Row],[ID]]="","",INDEX(Tabell1[Kategori (REK/OBS
FRL/REH)],MATCH(Tabell410134[[#This Row],[ID]],Tabell1[ID],0)))</f>
        <v>REH</v>
      </c>
      <c r="D612" s="52">
        <v>2</v>
      </c>
      <c r="E612" s="119" t="str">
        <f>VLOOKUP(Tabell410134[[#This Row],[ICD10]],TabellDiagnoser[[ICD10]:[Diagnostext]],2)</f>
        <v>Impingementsyndrom i axelled</v>
      </c>
      <c r="F612" s="152" t="str">
        <f>VLOOKUP(Tabell410134[[#This Row],[ID]],Tabell1[[ID]:[Webcert_rubrik]],3)</f>
        <v>Säkerställa arbetsgivarkontakt, i första hand via patienten själv.</v>
      </c>
      <c r="G612" s="152" t="str">
        <f>VLOOKUP(Tabell410134[[#This Row],[ID]],Tabell1[[ID]:[Webcert_beskrivning]],4)</f>
        <v>Om patienten inte orkar/kan/vill- erbjud dig att ta kontakt med arbetsgivaren. OBS! glöm inte att inhämta samtycke från patienten.</v>
      </c>
    </row>
    <row r="613" spans="1:7" ht="26" x14ac:dyDescent="0.35">
      <c r="A613" s="53" t="s">
        <v>118</v>
      </c>
      <c r="B613" s="50" t="s">
        <v>414</v>
      </c>
      <c r="C613" s="50" t="str">
        <f>IF(Tabell410134[[#This Row],[ID]]="","",INDEX(Tabell1[Kategori (REK/OBS
FRL/REH)],MATCH(Tabell410134[[#This Row],[ID]],Tabell1[ID],0)))</f>
        <v>REH</v>
      </c>
      <c r="D613" s="52">
        <v>3</v>
      </c>
      <c r="E613" s="119" t="str">
        <f>VLOOKUP(Tabell410134[[#This Row],[ICD10]],TabellDiagnoser[[ICD10]:[Diagnostext]],2)</f>
        <v>Impingementsyndrom i axelled</v>
      </c>
      <c r="F613" s="152" t="str">
        <f>VLOOKUP(Tabell410134[[#This Row],[ID]],Tabell1[[ID]:[Webcert_rubrik]],3)</f>
        <v>Säkerställa att sjukskrivnings- och rehabiliteringsplan för återgång i arbete finns.</v>
      </c>
      <c r="G613" s="152" t="str">
        <f>VLOOKUP(Tabell410134[[#This Row],[ID]],Tabell1[[ID]:[Webcert_beskrivning]],4)</f>
        <v>Om det inte finns någon plan- upprätta en sådan i samråd med sjukskrivande läkare och patienten.</v>
      </c>
    </row>
    <row r="614" spans="1:7" ht="26" x14ac:dyDescent="0.35">
      <c r="A614" s="53" t="s">
        <v>118</v>
      </c>
      <c r="B614" s="50" t="s">
        <v>415</v>
      </c>
      <c r="C614" s="50" t="str">
        <f>IF(Tabell410134[[#This Row],[ID]]="","",INDEX(Tabell1[Kategori (REK/OBS
FRL/REH)],MATCH(Tabell410134[[#This Row],[ID]],Tabell1[ID],0)))</f>
        <v>REH</v>
      </c>
      <c r="D614" s="52">
        <v>4</v>
      </c>
      <c r="E614" s="119" t="str">
        <f>VLOOKUP(Tabell410134[[#This Row],[ICD10]],TabellDiagnoser[[ICD10]:[Diagnostext]],2)</f>
        <v>Impingementsyndrom i axelled</v>
      </c>
      <c r="F614" s="152" t="str">
        <f>VLOOKUP(Tabell410134[[#This Row],[ID]],Tabell1[[ID]:[Webcert_rubrik]],3)</f>
        <v>Följa upp om rekommenderade/insatta åtgärder har startat. Fungerar de?</v>
      </c>
      <c r="G614" s="152" t="str">
        <f>VLOOKUP(Tabell410134[[#This Row],[ID]],Tabell1[[ID]:[Webcert_beskrivning]],4)</f>
        <v>Om inte kan byte av behandlare och eller behandling behövas. Informera sjukskrivande läkare för diskussion och vid behov ny remiss.</v>
      </c>
    </row>
    <row r="615" spans="1:7" ht="26" x14ac:dyDescent="0.35">
      <c r="A615" s="53" t="s">
        <v>118</v>
      </c>
      <c r="B615" s="50" t="s">
        <v>416</v>
      </c>
      <c r="C615" s="50" t="str">
        <f>IF(Tabell410134[[#This Row],[ID]]="","",INDEX(Tabell1[Kategori (REK/OBS
FRL/REH)],MATCH(Tabell410134[[#This Row],[ID]],Tabell1[ID],0)))</f>
        <v>REH</v>
      </c>
      <c r="D615" s="52">
        <v>5</v>
      </c>
      <c r="E615" s="119" t="str">
        <f>VLOOKUP(Tabell410134[[#This Row],[ICD10]],TabellDiagnoser[[ICD10]:[Diagnostext]],2)</f>
        <v>Impingementsyndrom i axelled</v>
      </c>
      <c r="F615" s="152" t="str">
        <f>VLOOKUP(Tabell410134[[#This Row],[ID]],Tabell1[[ID]:[Webcert_rubrik]],3)</f>
        <v>Säkerställ att patienten har återbesök inbokat innan sjukskrivningen går ut</v>
      </c>
      <c r="G615" s="152" t="str">
        <f>VLOOKUP(Tabell410134[[#This Row],[ID]],Tabell1[[ID]:[Webcert_beskrivning]],4)</f>
        <v>Detta för att patienten inte skall uppfatta sitt läkarbesök som enbart ett tillfälle för förlängd sjukskrivning utan som ett tillfälle att värdera insatser och åtgärder.</v>
      </c>
    </row>
    <row r="616" spans="1:7" ht="26" x14ac:dyDescent="0.35">
      <c r="A616" s="53" t="s">
        <v>44</v>
      </c>
      <c r="B616" s="50" t="s">
        <v>412</v>
      </c>
      <c r="C616" s="50" t="str">
        <f>IF(Tabell410134[[#This Row],[ID]]="","",INDEX(Tabell1[Kategori (REK/OBS
FRL/REH)],MATCH(Tabell410134[[#This Row],[ID]],Tabell1[ID],0)))</f>
        <v>REH</v>
      </c>
      <c r="D616" s="48">
        <v>1</v>
      </c>
      <c r="E616" s="119" t="str">
        <f>VLOOKUP(Tabell410134[[#This Row],[ICD10]],TabellDiagnoser[[ICD10]:[Diagnostext]],2)</f>
        <v>Andra entesopatier (sjukdomar i perifera ligament- och muskelfästen)</v>
      </c>
      <c r="F616" s="119" t="str">
        <f>VLOOKUP(Tabell410134[[#This Row],[ID]],Tabell1[[ID]:[Webcert_rubrik]],3)</f>
        <v>Fråga om patientens egen tilltro till förmåga att återgå i arbete</v>
      </c>
      <c r="G616"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17" spans="1:7" ht="26" x14ac:dyDescent="0.35">
      <c r="A617" s="53" t="s">
        <v>44</v>
      </c>
      <c r="B617" s="50" t="s">
        <v>413</v>
      </c>
      <c r="C617" s="50" t="str">
        <f>IF(Tabell410134[[#This Row],[ID]]="","",INDEX(Tabell1[Kategori (REK/OBS
FRL/REH)],MATCH(Tabell410134[[#This Row],[ID]],Tabell1[ID],0)))</f>
        <v>REH</v>
      </c>
      <c r="D617" s="52">
        <v>2</v>
      </c>
      <c r="E617" s="119" t="str">
        <f>VLOOKUP(Tabell410134[[#This Row],[ICD10]],TabellDiagnoser[[ICD10]:[Diagnostext]],2)</f>
        <v>Andra entesopatier (sjukdomar i perifera ligament- och muskelfästen)</v>
      </c>
      <c r="F617" s="119" t="str">
        <f>VLOOKUP(Tabell410134[[#This Row],[ID]],Tabell1[[ID]:[Webcert_rubrik]],3)</f>
        <v>Säkerställa arbetsgivarkontakt, i första hand via patienten själv.</v>
      </c>
      <c r="G617" s="119" t="str">
        <f>VLOOKUP(Tabell410134[[#This Row],[ID]],Tabell1[[ID]:[Webcert_beskrivning]],4)</f>
        <v>Om patienten inte orkar/kan/vill- erbjud dig att ta kontakt med arbetsgivaren. OBS! glöm inte att inhämta samtycke från patienten.</v>
      </c>
    </row>
    <row r="618" spans="1:7" ht="26" x14ac:dyDescent="0.35">
      <c r="A618" s="53" t="s">
        <v>44</v>
      </c>
      <c r="B618" s="50" t="s">
        <v>414</v>
      </c>
      <c r="C618" s="50" t="str">
        <f>IF(Tabell410134[[#This Row],[ID]]="","",INDEX(Tabell1[Kategori (REK/OBS
FRL/REH)],MATCH(Tabell410134[[#This Row],[ID]],Tabell1[ID],0)))</f>
        <v>REH</v>
      </c>
      <c r="D618" s="52">
        <v>3</v>
      </c>
      <c r="E618" s="119" t="str">
        <f>VLOOKUP(Tabell410134[[#This Row],[ICD10]],TabellDiagnoser[[ICD10]:[Diagnostext]],2)</f>
        <v>Andra entesopatier (sjukdomar i perifera ligament- och muskelfästen)</v>
      </c>
      <c r="F618" s="119" t="str">
        <f>VLOOKUP(Tabell410134[[#This Row],[ID]],Tabell1[[ID]:[Webcert_rubrik]],3)</f>
        <v>Säkerställa att sjukskrivnings- och rehabiliteringsplan för återgång i arbete finns.</v>
      </c>
      <c r="G618" s="119" t="str">
        <f>VLOOKUP(Tabell410134[[#This Row],[ID]],Tabell1[[ID]:[Webcert_beskrivning]],4)</f>
        <v>Om det inte finns någon plan- upprätta en sådan i samråd med sjukskrivande läkare och patienten.</v>
      </c>
    </row>
    <row r="619" spans="1:7" ht="26" x14ac:dyDescent="0.35">
      <c r="A619" s="53" t="s">
        <v>44</v>
      </c>
      <c r="B619" s="50" t="s">
        <v>415</v>
      </c>
      <c r="C619" s="50" t="str">
        <f>IF(Tabell410134[[#This Row],[ID]]="","",INDEX(Tabell1[Kategori (REK/OBS
FRL/REH)],MATCH(Tabell410134[[#This Row],[ID]],Tabell1[ID],0)))</f>
        <v>REH</v>
      </c>
      <c r="D619" s="52">
        <v>4</v>
      </c>
      <c r="E619" s="119" t="str">
        <f>VLOOKUP(Tabell410134[[#This Row],[ICD10]],TabellDiagnoser[[ICD10]:[Diagnostext]],2)</f>
        <v>Andra entesopatier (sjukdomar i perifera ligament- och muskelfästen)</v>
      </c>
      <c r="F619" s="119" t="str">
        <f>VLOOKUP(Tabell410134[[#This Row],[ID]],Tabell1[[ID]:[Webcert_rubrik]],3)</f>
        <v>Följa upp om rekommenderade/insatta åtgärder har startat. Fungerar de?</v>
      </c>
      <c r="G619" s="119" t="str">
        <f>VLOOKUP(Tabell410134[[#This Row],[ID]],Tabell1[[ID]:[Webcert_beskrivning]],4)</f>
        <v>Om inte kan byte av behandlare och eller behandling behövas. Informera sjukskrivande läkare för diskussion och vid behov ny remiss.</v>
      </c>
    </row>
    <row r="620" spans="1:7" ht="26" x14ac:dyDescent="0.35">
      <c r="A620" s="53" t="s">
        <v>44</v>
      </c>
      <c r="B620" s="50" t="s">
        <v>416</v>
      </c>
      <c r="C620" s="50" t="str">
        <f>IF(Tabell410134[[#This Row],[ID]]="","",INDEX(Tabell1[Kategori (REK/OBS
FRL/REH)],MATCH(Tabell410134[[#This Row],[ID]],Tabell1[ID],0)))</f>
        <v>REH</v>
      </c>
      <c r="D620" s="52">
        <v>5</v>
      </c>
      <c r="E620" s="119" t="str">
        <f>VLOOKUP(Tabell410134[[#This Row],[ICD10]],TabellDiagnoser[[ICD10]:[Diagnostext]],2)</f>
        <v>Andra entesopatier (sjukdomar i perifera ligament- och muskelfästen)</v>
      </c>
      <c r="F620" s="119" t="str">
        <f>VLOOKUP(Tabell410134[[#This Row],[ID]],Tabell1[[ID]:[Webcert_rubrik]],3)</f>
        <v>Säkerställ att patienten har återbesök inbokat innan sjukskrivningen går ut</v>
      </c>
      <c r="G620" s="119" t="str">
        <f>VLOOKUP(Tabell410134[[#This Row],[ID]],Tabell1[[ID]:[Webcert_beskrivning]],4)</f>
        <v>Detta för att patienten inte skall uppfatta sitt läkarbesök som enbart ett tillfälle för förlängd sjukskrivning utan som ett tillfälle att värdera insatser och åtgärder.</v>
      </c>
    </row>
    <row r="621" spans="1:7" ht="26" x14ac:dyDescent="0.35">
      <c r="A621" s="53" t="s">
        <v>39</v>
      </c>
      <c r="B621" s="50" t="s">
        <v>412</v>
      </c>
      <c r="C621" s="50" t="str">
        <f>IF(Tabell410134[[#This Row],[ID]]="","",INDEX(Tabell1[Kategori (REK/OBS
FRL/REH)],MATCH(Tabell410134[[#This Row],[ID]],Tabell1[ID],0)))</f>
        <v>REH</v>
      </c>
      <c r="D621" s="48">
        <v>1</v>
      </c>
      <c r="E621" s="119" t="str">
        <f>VLOOKUP(Tabell410134[[#This Row],[ICD10]],TabellDiagnoser[[ICD10]:[Diagnostext]],2)</f>
        <v>Andra sjukdomstillstånd i mjukvävnader som ej klassificeras annorstädes</v>
      </c>
      <c r="F621" s="152" t="str">
        <f>VLOOKUP(Tabell410134[[#This Row],[ID]],Tabell1[[ID]:[Webcert_rubrik]],3)</f>
        <v>Fråga om patientens egen tilltro till förmåga att återgå i arbete</v>
      </c>
      <c r="G621"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22" spans="1:7" ht="26" x14ac:dyDescent="0.35">
      <c r="A622" s="53" t="s">
        <v>39</v>
      </c>
      <c r="B622" s="50" t="s">
        <v>413</v>
      </c>
      <c r="C622" s="50" t="str">
        <f>IF(Tabell410134[[#This Row],[ID]]="","",INDEX(Tabell1[Kategori (REK/OBS
FRL/REH)],MATCH(Tabell410134[[#This Row],[ID]],Tabell1[ID],0)))</f>
        <v>REH</v>
      </c>
      <c r="D622" s="52">
        <v>2</v>
      </c>
      <c r="E622" s="119" t="str">
        <f>VLOOKUP(Tabell410134[[#This Row],[ICD10]],TabellDiagnoser[[ICD10]:[Diagnostext]],2)</f>
        <v>Andra sjukdomstillstånd i mjukvävnader som ej klassificeras annorstädes</v>
      </c>
      <c r="F622" s="152" t="str">
        <f>VLOOKUP(Tabell410134[[#This Row],[ID]],Tabell1[[ID]:[Webcert_rubrik]],3)</f>
        <v>Säkerställa arbetsgivarkontakt, i första hand via patienten själv.</v>
      </c>
      <c r="G622" s="152" t="str">
        <f>VLOOKUP(Tabell410134[[#This Row],[ID]],Tabell1[[ID]:[Webcert_beskrivning]],4)</f>
        <v>Om patienten inte orkar/kan/vill- erbjud dig att ta kontakt med arbetsgivaren. OBS! glöm inte att inhämta samtycke från patienten.</v>
      </c>
    </row>
    <row r="623" spans="1:7" ht="26" x14ac:dyDescent="0.35">
      <c r="A623" s="53" t="s">
        <v>39</v>
      </c>
      <c r="B623" s="50" t="s">
        <v>414</v>
      </c>
      <c r="C623" s="50" t="str">
        <f>IF(Tabell410134[[#This Row],[ID]]="","",INDEX(Tabell1[Kategori (REK/OBS
FRL/REH)],MATCH(Tabell410134[[#This Row],[ID]],Tabell1[ID],0)))</f>
        <v>REH</v>
      </c>
      <c r="D623" s="52">
        <v>3</v>
      </c>
      <c r="E623" s="119" t="str">
        <f>VLOOKUP(Tabell410134[[#This Row],[ICD10]],TabellDiagnoser[[ICD10]:[Diagnostext]],2)</f>
        <v>Andra sjukdomstillstånd i mjukvävnader som ej klassificeras annorstädes</v>
      </c>
      <c r="F623" s="152" t="str">
        <f>VLOOKUP(Tabell410134[[#This Row],[ID]],Tabell1[[ID]:[Webcert_rubrik]],3)</f>
        <v>Säkerställa att sjukskrivnings- och rehabiliteringsplan för återgång i arbete finns.</v>
      </c>
      <c r="G623" s="152" t="str">
        <f>VLOOKUP(Tabell410134[[#This Row],[ID]],Tabell1[[ID]:[Webcert_beskrivning]],4)</f>
        <v>Om det inte finns någon plan- upprätta en sådan i samråd med sjukskrivande läkare och patienten.</v>
      </c>
    </row>
    <row r="624" spans="1:7" ht="26" x14ac:dyDescent="0.35">
      <c r="A624" s="53" t="s">
        <v>39</v>
      </c>
      <c r="B624" s="50" t="s">
        <v>415</v>
      </c>
      <c r="C624" s="50" t="str">
        <f>IF(Tabell410134[[#This Row],[ID]]="","",INDEX(Tabell1[Kategori (REK/OBS
FRL/REH)],MATCH(Tabell410134[[#This Row],[ID]],Tabell1[ID],0)))</f>
        <v>REH</v>
      </c>
      <c r="D624" s="52">
        <v>4</v>
      </c>
      <c r="E624" s="119" t="str">
        <f>VLOOKUP(Tabell410134[[#This Row],[ICD10]],TabellDiagnoser[[ICD10]:[Diagnostext]],2)</f>
        <v>Andra sjukdomstillstånd i mjukvävnader som ej klassificeras annorstädes</v>
      </c>
      <c r="F624" s="152" t="str">
        <f>VLOOKUP(Tabell410134[[#This Row],[ID]],Tabell1[[ID]:[Webcert_rubrik]],3)</f>
        <v>Följa upp om rekommenderade/insatta åtgärder har startat. Fungerar de?</v>
      </c>
      <c r="G624" s="152" t="str">
        <f>VLOOKUP(Tabell410134[[#This Row],[ID]],Tabell1[[ID]:[Webcert_beskrivning]],4)</f>
        <v>Om inte kan byte av behandlare och eller behandling behövas. Informera sjukskrivande läkare för diskussion och vid behov ny remiss.</v>
      </c>
    </row>
    <row r="625" spans="1:7" ht="26" x14ac:dyDescent="0.35">
      <c r="A625" s="53" t="s">
        <v>39</v>
      </c>
      <c r="B625" s="50" t="s">
        <v>416</v>
      </c>
      <c r="C625" s="50" t="str">
        <f>IF(Tabell410134[[#This Row],[ID]]="","",INDEX(Tabell1[Kategori (REK/OBS
FRL/REH)],MATCH(Tabell410134[[#This Row],[ID]],Tabell1[ID],0)))</f>
        <v>REH</v>
      </c>
      <c r="D625" s="52">
        <v>5</v>
      </c>
      <c r="E625" s="119" t="str">
        <f>VLOOKUP(Tabell410134[[#This Row],[ICD10]],TabellDiagnoser[[ICD10]:[Diagnostext]],2)</f>
        <v>Andra sjukdomstillstånd i mjukvävnader som ej klassificeras annorstädes</v>
      </c>
      <c r="F625" s="152" t="str">
        <f>VLOOKUP(Tabell410134[[#This Row],[ID]],Tabell1[[ID]:[Webcert_rubrik]],3)</f>
        <v>Säkerställ att patienten har återbesök inbokat innan sjukskrivningen går ut</v>
      </c>
      <c r="G625" s="152" t="str">
        <f>VLOOKUP(Tabell410134[[#This Row],[ID]],Tabell1[[ID]:[Webcert_beskrivning]],4)</f>
        <v>Detta för att patienten inte skall uppfatta sitt läkarbesök som enbart ett tillfälle för förlängd sjukskrivning utan som ett tillfälle att värdera insatser och åtgärder.</v>
      </c>
    </row>
    <row r="626" spans="1:7" ht="26" x14ac:dyDescent="0.35">
      <c r="A626" s="53" t="s">
        <v>40</v>
      </c>
      <c r="B626" s="50" t="s">
        <v>412</v>
      </c>
      <c r="C626" s="50" t="str">
        <f>IF(Tabell410134[[#This Row],[ID]]="","",INDEX(Tabell1[Kategori (REK/OBS
FRL/REH)],MATCH(Tabell410134[[#This Row],[ID]],Tabell1[ID],0)))</f>
        <v>REH</v>
      </c>
      <c r="D626" s="48">
        <v>1</v>
      </c>
      <c r="E626" s="119" t="str">
        <f>VLOOKUP(Tabell410134[[#This Row],[ICD10]],TabellDiagnoser[[ICD10]:[Diagnostext]],2)</f>
        <v>Myalgi</v>
      </c>
      <c r="F626" s="119" t="str">
        <f>VLOOKUP(Tabell410134[[#This Row],[ID]],Tabell1[[ID]:[Webcert_rubrik]],3)</f>
        <v>Fråga om patientens egen tilltro till förmåga att återgå i arbete</v>
      </c>
      <c r="G626"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27" spans="1:7" ht="26" x14ac:dyDescent="0.35">
      <c r="A627" s="53" t="s">
        <v>40</v>
      </c>
      <c r="B627" s="50" t="s">
        <v>413</v>
      </c>
      <c r="C627" s="50" t="str">
        <f>IF(Tabell410134[[#This Row],[ID]]="","",INDEX(Tabell1[Kategori (REK/OBS
FRL/REH)],MATCH(Tabell410134[[#This Row],[ID]],Tabell1[ID],0)))</f>
        <v>REH</v>
      </c>
      <c r="D627" s="52">
        <v>2</v>
      </c>
      <c r="E627" s="119" t="str">
        <f>VLOOKUP(Tabell410134[[#This Row],[ICD10]],TabellDiagnoser[[ICD10]:[Diagnostext]],2)</f>
        <v>Myalgi</v>
      </c>
      <c r="F627" s="119" t="str">
        <f>VLOOKUP(Tabell410134[[#This Row],[ID]],Tabell1[[ID]:[Webcert_rubrik]],3)</f>
        <v>Säkerställa arbetsgivarkontakt, i första hand via patienten själv.</v>
      </c>
      <c r="G627" s="119" t="str">
        <f>VLOOKUP(Tabell410134[[#This Row],[ID]],Tabell1[[ID]:[Webcert_beskrivning]],4)</f>
        <v>Om patienten inte orkar/kan/vill- erbjud dig att ta kontakt med arbetsgivaren. OBS! glöm inte att inhämta samtycke från patienten.</v>
      </c>
    </row>
    <row r="628" spans="1:7" ht="26" x14ac:dyDescent="0.35">
      <c r="A628" s="53" t="s">
        <v>40</v>
      </c>
      <c r="B628" s="50" t="s">
        <v>414</v>
      </c>
      <c r="C628" s="50" t="str">
        <f>IF(Tabell410134[[#This Row],[ID]]="","",INDEX(Tabell1[Kategori (REK/OBS
FRL/REH)],MATCH(Tabell410134[[#This Row],[ID]],Tabell1[ID],0)))</f>
        <v>REH</v>
      </c>
      <c r="D628" s="52">
        <v>3</v>
      </c>
      <c r="E628" s="119" t="str">
        <f>VLOOKUP(Tabell410134[[#This Row],[ICD10]],TabellDiagnoser[[ICD10]:[Diagnostext]],2)</f>
        <v>Myalgi</v>
      </c>
      <c r="F628" s="119" t="str">
        <f>VLOOKUP(Tabell410134[[#This Row],[ID]],Tabell1[[ID]:[Webcert_rubrik]],3)</f>
        <v>Säkerställa att sjukskrivnings- och rehabiliteringsplan för återgång i arbete finns.</v>
      </c>
      <c r="G628" s="119" t="str">
        <f>VLOOKUP(Tabell410134[[#This Row],[ID]],Tabell1[[ID]:[Webcert_beskrivning]],4)</f>
        <v>Om det inte finns någon plan- upprätta en sådan i samråd med sjukskrivande läkare och patienten.</v>
      </c>
    </row>
    <row r="629" spans="1:7" ht="26" x14ac:dyDescent="0.35">
      <c r="A629" s="53" t="s">
        <v>40</v>
      </c>
      <c r="B629" s="50" t="s">
        <v>415</v>
      </c>
      <c r="C629" s="50" t="str">
        <f>IF(Tabell410134[[#This Row],[ID]]="","",INDEX(Tabell1[Kategori (REK/OBS
FRL/REH)],MATCH(Tabell410134[[#This Row],[ID]],Tabell1[ID],0)))</f>
        <v>REH</v>
      </c>
      <c r="D629" s="52">
        <v>4</v>
      </c>
      <c r="E629" s="119" t="str">
        <f>VLOOKUP(Tabell410134[[#This Row],[ICD10]],TabellDiagnoser[[ICD10]:[Diagnostext]],2)</f>
        <v>Myalgi</v>
      </c>
      <c r="F629" s="119" t="str">
        <f>VLOOKUP(Tabell410134[[#This Row],[ID]],Tabell1[[ID]:[Webcert_rubrik]],3)</f>
        <v>Följa upp om rekommenderade/insatta åtgärder har startat. Fungerar de?</v>
      </c>
      <c r="G629" s="119" t="str">
        <f>VLOOKUP(Tabell410134[[#This Row],[ID]],Tabell1[[ID]:[Webcert_beskrivning]],4)</f>
        <v>Om inte kan byte av behandlare och eller behandling behövas. Informera sjukskrivande läkare för diskussion och vid behov ny remiss.</v>
      </c>
    </row>
    <row r="630" spans="1:7" ht="26" x14ac:dyDescent="0.35">
      <c r="A630" s="53" t="s">
        <v>40</v>
      </c>
      <c r="B630" s="50" t="s">
        <v>416</v>
      </c>
      <c r="C630" s="50" t="str">
        <f>IF(Tabell410134[[#This Row],[ID]]="","",INDEX(Tabell1[Kategori (REK/OBS
FRL/REH)],MATCH(Tabell410134[[#This Row],[ID]],Tabell1[ID],0)))</f>
        <v>REH</v>
      </c>
      <c r="D630" s="52">
        <v>5</v>
      </c>
      <c r="E630" s="119" t="str">
        <f>VLOOKUP(Tabell410134[[#This Row],[ICD10]],TabellDiagnoser[[ICD10]:[Diagnostext]],2)</f>
        <v>Myalgi</v>
      </c>
      <c r="F630" s="119" t="str">
        <f>VLOOKUP(Tabell410134[[#This Row],[ID]],Tabell1[[ID]:[Webcert_rubrik]],3)</f>
        <v>Säkerställ att patienten har återbesök inbokat innan sjukskrivningen går ut</v>
      </c>
      <c r="G630" s="119" t="str">
        <f>VLOOKUP(Tabell410134[[#This Row],[ID]],Tabell1[[ID]:[Webcert_beskrivning]],4)</f>
        <v>Detta för att patienten inte skall uppfatta sitt läkarbesök som enbart ett tillfälle för förlängd sjukskrivning utan som ett tillfälle att värdera insatser och åtgärder.</v>
      </c>
    </row>
    <row r="631" spans="1:7" ht="26" x14ac:dyDescent="0.35">
      <c r="A631" s="53" t="s">
        <v>42</v>
      </c>
      <c r="B631" s="50" t="s">
        <v>412</v>
      </c>
      <c r="C631" s="50" t="str">
        <f>IF(Tabell410134[[#This Row],[ID]]="","",INDEX(Tabell1[Kategori (REK/OBS
FRL/REH)],MATCH(Tabell410134[[#This Row],[ID]],Tabell1[ID],0)))</f>
        <v>REH</v>
      </c>
      <c r="D631" s="48">
        <v>1</v>
      </c>
      <c r="E631" s="119" t="str">
        <f>VLOOKUP(Tabell410134[[#This Row],[ICD10]],TabellDiagnoser[[ICD10]:[Diagnostext]],2)</f>
        <v>Fibromyalgi</v>
      </c>
      <c r="F631" s="119" t="str">
        <f>VLOOKUP(Tabell410134[[#This Row],[ID]],Tabell1[[ID]:[Webcert_rubrik]],3)</f>
        <v>Fråga om patientens egen tilltro till förmåga att återgå i arbete</v>
      </c>
      <c r="G631"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32" spans="1:7" ht="26" x14ac:dyDescent="0.35">
      <c r="A632" s="53" t="s">
        <v>42</v>
      </c>
      <c r="B632" s="50" t="s">
        <v>413</v>
      </c>
      <c r="C632" s="50" t="str">
        <f>IF(Tabell410134[[#This Row],[ID]]="","",INDEX(Tabell1[Kategori (REK/OBS
FRL/REH)],MATCH(Tabell410134[[#This Row],[ID]],Tabell1[ID],0)))</f>
        <v>REH</v>
      </c>
      <c r="D632" s="52">
        <v>2</v>
      </c>
      <c r="E632" s="119" t="str">
        <f>VLOOKUP(Tabell410134[[#This Row],[ICD10]],TabellDiagnoser[[ICD10]:[Diagnostext]],2)</f>
        <v>Fibromyalgi</v>
      </c>
      <c r="F632" s="119" t="str">
        <f>VLOOKUP(Tabell410134[[#This Row],[ID]],Tabell1[[ID]:[Webcert_rubrik]],3)</f>
        <v>Säkerställa arbetsgivarkontakt, i första hand via patienten själv.</v>
      </c>
      <c r="G632" s="119" t="str">
        <f>VLOOKUP(Tabell410134[[#This Row],[ID]],Tabell1[[ID]:[Webcert_beskrivning]],4)</f>
        <v>Om patienten inte orkar/kan/vill- erbjud dig att ta kontakt med arbetsgivaren. OBS! glöm inte att inhämta samtycke från patienten.</v>
      </c>
    </row>
    <row r="633" spans="1:7" ht="26" x14ac:dyDescent="0.35">
      <c r="A633" s="53" t="s">
        <v>42</v>
      </c>
      <c r="B633" s="50" t="s">
        <v>414</v>
      </c>
      <c r="C633" s="50" t="str">
        <f>IF(Tabell410134[[#This Row],[ID]]="","",INDEX(Tabell1[Kategori (REK/OBS
FRL/REH)],MATCH(Tabell410134[[#This Row],[ID]],Tabell1[ID],0)))</f>
        <v>REH</v>
      </c>
      <c r="D633" s="52">
        <v>3</v>
      </c>
      <c r="E633" s="119" t="str">
        <f>VLOOKUP(Tabell410134[[#This Row],[ICD10]],TabellDiagnoser[[ICD10]:[Diagnostext]],2)</f>
        <v>Fibromyalgi</v>
      </c>
      <c r="F633" s="119" t="str">
        <f>VLOOKUP(Tabell410134[[#This Row],[ID]],Tabell1[[ID]:[Webcert_rubrik]],3)</f>
        <v>Säkerställa att sjukskrivnings- och rehabiliteringsplan för återgång i arbete finns.</v>
      </c>
      <c r="G633" s="119" t="str">
        <f>VLOOKUP(Tabell410134[[#This Row],[ID]],Tabell1[[ID]:[Webcert_beskrivning]],4)</f>
        <v>Om det inte finns någon plan- upprätta en sådan i samråd med sjukskrivande läkare och patienten.</v>
      </c>
    </row>
    <row r="634" spans="1:7" ht="26" x14ac:dyDescent="0.35">
      <c r="A634" s="53" t="s">
        <v>42</v>
      </c>
      <c r="B634" s="50" t="s">
        <v>415</v>
      </c>
      <c r="C634" s="50" t="str">
        <f>IF(Tabell410134[[#This Row],[ID]]="","",INDEX(Tabell1[Kategori (REK/OBS
FRL/REH)],MATCH(Tabell410134[[#This Row],[ID]],Tabell1[ID],0)))</f>
        <v>REH</v>
      </c>
      <c r="D634" s="52">
        <v>4</v>
      </c>
      <c r="E634" s="119" t="str">
        <f>VLOOKUP(Tabell410134[[#This Row],[ICD10]],TabellDiagnoser[[ICD10]:[Diagnostext]],2)</f>
        <v>Fibromyalgi</v>
      </c>
      <c r="F634" s="119" t="str">
        <f>VLOOKUP(Tabell410134[[#This Row],[ID]],Tabell1[[ID]:[Webcert_rubrik]],3)</f>
        <v>Följa upp om rekommenderade/insatta åtgärder har startat. Fungerar de?</v>
      </c>
      <c r="G634" s="119" t="str">
        <f>VLOOKUP(Tabell410134[[#This Row],[ID]],Tabell1[[ID]:[Webcert_beskrivning]],4)</f>
        <v>Om inte kan byte av behandlare och eller behandling behövas. Informera sjukskrivande läkare för diskussion och vid behov ny remiss.</v>
      </c>
    </row>
    <row r="635" spans="1:7" ht="26" x14ac:dyDescent="0.35">
      <c r="A635" s="53" t="s">
        <v>42</v>
      </c>
      <c r="B635" s="50" t="s">
        <v>416</v>
      </c>
      <c r="C635" s="50" t="str">
        <f>IF(Tabell410134[[#This Row],[ID]]="","",INDEX(Tabell1[Kategori (REK/OBS
FRL/REH)],MATCH(Tabell410134[[#This Row],[ID]],Tabell1[ID],0)))</f>
        <v>REH</v>
      </c>
      <c r="D635" s="52">
        <v>5</v>
      </c>
      <c r="E635" s="119" t="str">
        <f>VLOOKUP(Tabell410134[[#This Row],[ICD10]],TabellDiagnoser[[ICD10]:[Diagnostext]],2)</f>
        <v>Fibromyalgi</v>
      </c>
      <c r="F635" s="119" t="str">
        <f>VLOOKUP(Tabell410134[[#This Row],[ID]],Tabell1[[ID]:[Webcert_rubrik]],3)</f>
        <v>Säkerställ att patienten har återbesök inbokat innan sjukskrivningen går ut</v>
      </c>
      <c r="G635" s="119" t="str">
        <f>VLOOKUP(Tabell410134[[#This Row],[ID]],Tabell1[[ID]:[Webcert_beskrivning]],4)</f>
        <v>Detta för att patienten inte skall uppfatta sitt läkarbesök som enbart ett tillfälle för förlängd sjukskrivning utan som ett tillfälle att värdera insatser och åtgärder.</v>
      </c>
    </row>
    <row r="636" spans="1:7" ht="26" x14ac:dyDescent="0.35">
      <c r="A636" s="53" t="s">
        <v>76</v>
      </c>
      <c r="B636" s="50" t="s">
        <v>412</v>
      </c>
      <c r="C636" s="50" t="str">
        <f>IF(Tabell410134[[#This Row],[ID]]="","",INDEX(Tabell1[Kategori (REK/OBS
FRL/REH)],MATCH(Tabell410134[[#This Row],[ID]],Tabell1[ID],0)))</f>
        <v>REH</v>
      </c>
      <c r="D636" s="48">
        <v>1</v>
      </c>
      <c r="E636" s="119" t="str">
        <f>VLOOKUP(Tabell410134[[#This Row],[ICD10]],TabellDiagnoser[[ICD10]:[Diagnostext]],2)</f>
        <v>Smärta och värk som ej klassificeras annorstädes</v>
      </c>
      <c r="F636" s="119" t="str">
        <f>VLOOKUP(Tabell410134[[#This Row],[ID]],Tabell1[[ID]:[Webcert_rubrik]],3)</f>
        <v>Fråga om patientens egen tilltro till förmåga att återgå i arbete</v>
      </c>
      <c r="G636"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37" spans="1:7" ht="26" x14ac:dyDescent="0.35">
      <c r="A637" s="53" t="s">
        <v>76</v>
      </c>
      <c r="B637" s="50" t="s">
        <v>413</v>
      </c>
      <c r="C637" s="50" t="str">
        <f>IF(Tabell410134[[#This Row],[ID]]="","",INDEX(Tabell1[Kategori (REK/OBS
FRL/REH)],MATCH(Tabell410134[[#This Row],[ID]],Tabell1[ID],0)))</f>
        <v>REH</v>
      </c>
      <c r="D637" s="52">
        <v>2</v>
      </c>
      <c r="E637" s="119" t="str">
        <f>VLOOKUP(Tabell410134[[#This Row],[ICD10]],TabellDiagnoser[[ICD10]:[Diagnostext]],2)</f>
        <v>Smärta och värk som ej klassificeras annorstädes</v>
      </c>
      <c r="F637" s="119" t="str">
        <f>VLOOKUP(Tabell410134[[#This Row],[ID]],Tabell1[[ID]:[Webcert_rubrik]],3)</f>
        <v>Säkerställa arbetsgivarkontakt, i första hand via patienten själv.</v>
      </c>
      <c r="G637" s="119" t="str">
        <f>VLOOKUP(Tabell410134[[#This Row],[ID]],Tabell1[[ID]:[Webcert_beskrivning]],4)</f>
        <v>Om patienten inte orkar/kan/vill- erbjud dig att ta kontakt med arbetsgivaren. OBS! glöm inte att inhämta samtycke från patienten.</v>
      </c>
    </row>
    <row r="638" spans="1:7" ht="26" x14ac:dyDescent="0.35">
      <c r="A638" s="53" t="s">
        <v>76</v>
      </c>
      <c r="B638" s="50" t="s">
        <v>414</v>
      </c>
      <c r="C638" s="50" t="str">
        <f>IF(Tabell410134[[#This Row],[ID]]="","",INDEX(Tabell1[Kategori (REK/OBS
FRL/REH)],MATCH(Tabell410134[[#This Row],[ID]],Tabell1[ID],0)))</f>
        <v>REH</v>
      </c>
      <c r="D638" s="52">
        <v>3</v>
      </c>
      <c r="E638" s="119" t="str">
        <f>VLOOKUP(Tabell410134[[#This Row],[ICD10]],TabellDiagnoser[[ICD10]:[Diagnostext]],2)</f>
        <v>Smärta och värk som ej klassificeras annorstädes</v>
      </c>
      <c r="F638" s="119" t="str">
        <f>VLOOKUP(Tabell410134[[#This Row],[ID]],Tabell1[[ID]:[Webcert_rubrik]],3)</f>
        <v>Säkerställa att sjukskrivnings- och rehabiliteringsplan för återgång i arbete finns.</v>
      </c>
      <c r="G638" s="119" t="str">
        <f>VLOOKUP(Tabell410134[[#This Row],[ID]],Tabell1[[ID]:[Webcert_beskrivning]],4)</f>
        <v>Om det inte finns någon plan- upprätta en sådan i samråd med sjukskrivande läkare och patienten.</v>
      </c>
    </row>
    <row r="639" spans="1:7" ht="26" x14ac:dyDescent="0.35">
      <c r="A639" s="53" t="s">
        <v>76</v>
      </c>
      <c r="B639" s="50" t="s">
        <v>415</v>
      </c>
      <c r="C639" s="50" t="str">
        <f>IF(Tabell410134[[#This Row],[ID]]="","",INDEX(Tabell1[Kategori (REK/OBS
FRL/REH)],MATCH(Tabell410134[[#This Row],[ID]],Tabell1[ID],0)))</f>
        <v>REH</v>
      </c>
      <c r="D639" s="52">
        <v>4</v>
      </c>
      <c r="E639" s="119" t="str">
        <f>VLOOKUP(Tabell410134[[#This Row],[ICD10]],TabellDiagnoser[[ICD10]:[Diagnostext]],2)</f>
        <v>Smärta och värk som ej klassificeras annorstädes</v>
      </c>
      <c r="F639" s="119" t="str">
        <f>VLOOKUP(Tabell410134[[#This Row],[ID]],Tabell1[[ID]:[Webcert_rubrik]],3)</f>
        <v>Följa upp om rekommenderade/insatta åtgärder har startat. Fungerar de?</v>
      </c>
      <c r="G639" s="119" t="str">
        <f>VLOOKUP(Tabell410134[[#This Row],[ID]],Tabell1[[ID]:[Webcert_beskrivning]],4)</f>
        <v>Om inte kan byte av behandlare och eller behandling behövas. Informera sjukskrivande läkare för diskussion och vid behov ny remiss.</v>
      </c>
    </row>
    <row r="640" spans="1:7" ht="26" x14ac:dyDescent="0.35">
      <c r="A640" s="53" t="s">
        <v>76</v>
      </c>
      <c r="B640" s="50" t="s">
        <v>416</v>
      </c>
      <c r="C640" s="50" t="str">
        <f>IF(Tabell410134[[#This Row],[ID]]="","",INDEX(Tabell1[Kategori (REK/OBS
FRL/REH)],MATCH(Tabell410134[[#This Row],[ID]],Tabell1[ID],0)))</f>
        <v>REH</v>
      </c>
      <c r="D640" s="52">
        <v>5</v>
      </c>
      <c r="E640" s="119" t="str">
        <f>VLOOKUP(Tabell410134[[#This Row],[ICD10]],TabellDiagnoser[[ICD10]:[Diagnostext]],2)</f>
        <v>Smärta och värk som ej klassificeras annorstädes</v>
      </c>
      <c r="F640" s="119" t="str">
        <f>VLOOKUP(Tabell410134[[#This Row],[ID]],Tabell1[[ID]:[Webcert_rubrik]],3)</f>
        <v>Säkerställ att patienten har återbesök inbokat innan sjukskrivningen går ut</v>
      </c>
      <c r="G640" s="119" t="str">
        <f>VLOOKUP(Tabell410134[[#This Row],[ID]],Tabell1[[ID]:[Webcert_beskrivning]],4)</f>
        <v>Detta för att patienten inte skall uppfatta sitt läkarbesök som enbart ett tillfälle för förlängd sjukskrivning utan som ett tillfälle att värdera insatser och åtgärder.</v>
      </c>
    </row>
    <row r="641" spans="1:7" ht="26" x14ac:dyDescent="0.35">
      <c r="A641" s="53" t="s">
        <v>74</v>
      </c>
      <c r="B641" s="50" t="s">
        <v>412</v>
      </c>
      <c r="C641" s="50" t="str">
        <f>IF(Tabell410134[[#This Row],[ID]]="","",INDEX(Tabell1[Kategori (REK/OBS
FRL/REH)],MATCH(Tabell410134[[#This Row],[ID]],Tabell1[ID],0)))</f>
        <v>REH</v>
      </c>
      <c r="D641" s="48">
        <v>1</v>
      </c>
      <c r="E641" s="119" t="str">
        <f>VLOOKUP(Tabell410134[[#This Row],[ICD10]],TabellDiagnoser[[ICD10]:[Diagnostext]],2)</f>
        <v>Sjukdomskänsla och trötthet</v>
      </c>
      <c r="F641" s="152" t="str">
        <f>VLOOKUP(Tabell410134[[#This Row],[ID]],Tabell1[[ID]:[Webcert_rubrik]],3)</f>
        <v>Fråga om patientens egen tilltro till förmåga att återgå i arbete</v>
      </c>
      <c r="G641"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42" spans="1:7" ht="26" x14ac:dyDescent="0.35">
      <c r="A642" s="53" t="s">
        <v>74</v>
      </c>
      <c r="B642" s="50" t="s">
        <v>413</v>
      </c>
      <c r="C642" s="50" t="str">
        <f>IF(Tabell410134[[#This Row],[ID]]="","",INDEX(Tabell1[Kategori (REK/OBS
FRL/REH)],MATCH(Tabell410134[[#This Row],[ID]],Tabell1[ID],0)))</f>
        <v>REH</v>
      </c>
      <c r="D642" s="52">
        <v>2</v>
      </c>
      <c r="E642" s="119" t="str">
        <f>VLOOKUP(Tabell410134[[#This Row],[ICD10]],TabellDiagnoser[[ICD10]:[Diagnostext]],2)</f>
        <v>Sjukdomskänsla och trötthet</v>
      </c>
      <c r="F642" s="152" t="str">
        <f>VLOOKUP(Tabell410134[[#This Row],[ID]],Tabell1[[ID]:[Webcert_rubrik]],3)</f>
        <v>Säkerställa arbetsgivarkontakt, i första hand via patienten själv.</v>
      </c>
      <c r="G642" s="152" t="str">
        <f>VLOOKUP(Tabell410134[[#This Row],[ID]],Tabell1[[ID]:[Webcert_beskrivning]],4)</f>
        <v>Om patienten inte orkar/kan/vill- erbjud dig att ta kontakt med arbetsgivaren. OBS! glöm inte att inhämta samtycke från patienten.</v>
      </c>
    </row>
    <row r="643" spans="1:7" ht="26" x14ac:dyDescent="0.35">
      <c r="A643" s="53" t="s">
        <v>74</v>
      </c>
      <c r="B643" s="50" t="s">
        <v>414</v>
      </c>
      <c r="C643" s="50" t="str">
        <f>IF(Tabell410134[[#This Row],[ID]]="","",INDEX(Tabell1[Kategori (REK/OBS
FRL/REH)],MATCH(Tabell410134[[#This Row],[ID]],Tabell1[ID],0)))</f>
        <v>REH</v>
      </c>
      <c r="D643" s="52">
        <v>3</v>
      </c>
      <c r="E643" s="119" t="str">
        <f>VLOOKUP(Tabell410134[[#This Row],[ICD10]],TabellDiagnoser[[ICD10]:[Diagnostext]],2)</f>
        <v>Sjukdomskänsla och trötthet</v>
      </c>
      <c r="F643" s="152" t="str">
        <f>VLOOKUP(Tabell410134[[#This Row],[ID]],Tabell1[[ID]:[Webcert_rubrik]],3)</f>
        <v>Säkerställa att sjukskrivnings- och rehabiliteringsplan för återgång i arbete finns.</v>
      </c>
      <c r="G643" s="152" t="str">
        <f>VLOOKUP(Tabell410134[[#This Row],[ID]],Tabell1[[ID]:[Webcert_beskrivning]],4)</f>
        <v>Om det inte finns någon plan- upprätta en sådan i samråd med sjukskrivande läkare och patienten.</v>
      </c>
    </row>
    <row r="644" spans="1:7" ht="26" x14ac:dyDescent="0.35">
      <c r="A644" s="53" t="s">
        <v>74</v>
      </c>
      <c r="B644" s="50" t="s">
        <v>415</v>
      </c>
      <c r="C644" s="50" t="str">
        <f>IF(Tabell410134[[#This Row],[ID]]="","",INDEX(Tabell1[Kategori (REK/OBS
FRL/REH)],MATCH(Tabell410134[[#This Row],[ID]],Tabell1[ID],0)))</f>
        <v>REH</v>
      </c>
      <c r="D644" s="52">
        <v>4</v>
      </c>
      <c r="E644" s="119" t="str">
        <f>VLOOKUP(Tabell410134[[#This Row],[ICD10]],TabellDiagnoser[[ICD10]:[Diagnostext]],2)</f>
        <v>Sjukdomskänsla och trötthet</v>
      </c>
      <c r="F644" s="152" t="str">
        <f>VLOOKUP(Tabell410134[[#This Row],[ID]],Tabell1[[ID]:[Webcert_rubrik]],3)</f>
        <v>Följa upp om rekommenderade/insatta åtgärder har startat. Fungerar de?</v>
      </c>
      <c r="G644" s="152" t="str">
        <f>VLOOKUP(Tabell410134[[#This Row],[ID]],Tabell1[[ID]:[Webcert_beskrivning]],4)</f>
        <v>Om inte kan byte av behandlare och eller behandling behövas. Informera sjukskrivande läkare för diskussion och vid behov ny remiss.</v>
      </c>
    </row>
    <row r="645" spans="1:7" ht="26" x14ac:dyDescent="0.35">
      <c r="A645" s="53" t="s">
        <v>74</v>
      </c>
      <c r="B645" s="50" t="s">
        <v>416</v>
      </c>
      <c r="C645" s="50" t="str">
        <f>IF(Tabell410134[[#This Row],[ID]]="","",INDEX(Tabell1[Kategori (REK/OBS
FRL/REH)],MATCH(Tabell410134[[#This Row],[ID]],Tabell1[ID],0)))</f>
        <v>REH</v>
      </c>
      <c r="D645" s="52">
        <v>5</v>
      </c>
      <c r="E645" s="119" t="str">
        <f>VLOOKUP(Tabell410134[[#This Row],[ICD10]],TabellDiagnoser[[ICD10]:[Diagnostext]],2)</f>
        <v>Sjukdomskänsla och trötthet</v>
      </c>
      <c r="F645" s="152" t="str">
        <f>VLOOKUP(Tabell410134[[#This Row],[ID]],Tabell1[[ID]:[Webcert_rubrik]],3)</f>
        <v>Säkerställ att patienten har återbesök inbokat innan sjukskrivningen går ut</v>
      </c>
      <c r="G645" s="152" t="str">
        <f>VLOOKUP(Tabell410134[[#This Row],[ID]],Tabell1[[ID]:[Webcert_beskrivning]],4)</f>
        <v>Detta för att patienten inte skall uppfatta sitt läkarbesök som enbart ett tillfälle för förlängd sjukskrivning utan som ett tillfälle att värdera insatser och åtgärder.</v>
      </c>
    </row>
    <row r="646" spans="1:7" ht="26" x14ac:dyDescent="0.35">
      <c r="A646" s="53" t="s">
        <v>33</v>
      </c>
      <c r="B646" s="50" t="s">
        <v>412</v>
      </c>
      <c r="C646" s="50" t="str">
        <f>IF(Tabell410134[[#This Row],[ID]]="","",INDEX(Tabell1[Kategori (REK/OBS
FRL/REH)],MATCH(Tabell410134[[#This Row],[ID]],Tabell1[ID],0)))</f>
        <v>REH</v>
      </c>
      <c r="D646" s="48">
        <v>1</v>
      </c>
      <c r="E646" s="119" t="str">
        <f>VLOOKUP(Tabell410134[[#This Row],[ICD10]],TabellDiagnoser[[ICD10]:[Diagnostext]],2)</f>
        <v>Fraktur på underarm</v>
      </c>
      <c r="F646" s="119" t="str">
        <f>VLOOKUP(Tabell410134[[#This Row],[ID]],Tabell1[[ID]:[Webcert_rubrik]],3)</f>
        <v>Fråga om patientens egen tilltro till förmåga att återgå i arbete</v>
      </c>
      <c r="G646"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47" spans="1:7" ht="26" x14ac:dyDescent="0.35">
      <c r="A647" s="53" t="s">
        <v>33</v>
      </c>
      <c r="B647" s="50" t="s">
        <v>413</v>
      </c>
      <c r="C647" s="50" t="str">
        <f>IF(Tabell410134[[#This Row],[ID]]="","",INDEX(Tabell1[Kategori (REK/OBS
FRL/REH)],MATCH(Tabell410134[[#This Row],[ID]],Tabell1[ID],0)))</f>
        <v>REH</v>
      </c>
      <c r="D647" s="52">
        <v>2</v>
      </c>
      <c r="E647" s="119" t="str">
        <f>VLOOKUP(Tabell410134[[#This Row],[ICD10]],TabellDiagnoser[[ICD10]:[Diagnostext]],2)</f>
        <v>Fraktur på underarm</v>
      </c>
      <c r="F647" s="119" t="str">
        <f>VLOOKUP(Tabell410134[[#This Row],[ID]],Tabell1[[ID]:[Webcert_rubrik]],3)</f>
        <v>Säkerställa arbetsgivarkontakt, i första hand via patienten själv.</v>
      </c>
      <c r="G647" s="119" t="str">
        <f>VLOOKUP(Tabell410134[[#This Row],[ID]],Tabell1[[ID]:[Webcert_beskrivning]],4)</f>
        <v>Om patienten inte orkar/kan/vill- erbjud dig att ta kontakt med arbetsgivaren. OBS! glöm inte att inhämta samtycke från patienten.</v>
      </c>
    </row>
    <row r="648" spans="1:7" ht="26" x14ac:dyDescent="0.35">
      <c r="A648" s="53" t="s">
        <v>33</v>
      </c>
      <c r="B648" s="50" t="s">
        <v>414</v>
      </c>
      <c r="C648" s="50" t="str">
        <f>IF(Tabell410134[[#This Row],[ID]]="","",INDEX(Tabell1[Kategori (REK/OBS
FRL/REH)],MATCH(Tabell410134[[#This Row],[ID]],Tabell1[ID],0)))</f>
        <v>REH</v>
      </c>
      <c r="D648" s="52">
        <v>3</v>
      </c>
      <c r="E648" s="119" t="str">
        <f>VLOOKUP(Tabell410134[[#This Row],[ICD10]],TabellDiagnoser[[ICD10]:[Diagnostext]],2)</f>
        <v>Fraktur på underarm</v>
      </c>
      <c r="F648" s="119" t="str">
        <f>VLOOKUP(Tabell410134[[#This Row],[ID]],Tabell1[[ID]:[Webcert_rubrik]],3)</f>
        <v>Säkerställa att sjukskrivnings- och rehabiliteringsplan för återgång i arbete finns.</v>
      </c>
      <c r="G648" s="119" t="str">
        <f>VLOOKUP(Tabell410134[[#This Row],[ID]],Tabell1[[ID]:[Webcert_beskrivning]],4)</f>
        <v>Om det inte finns någon plan- upprätta en sådan i samråd med sjukskrivande läkare och patienten.</v>
      </c>
    </row>
    <row r="649" spans="1:7" ht="26" x14ac:dyDescent="0.35">
      <c r="A649" s="53" t="s">
        <v>33</v>
      </c>
      <c r="B649" s="50" t="s">
        <v>415</v>
      </c>
      <c r="C649" s="50" t="str">
        <f>IF(Tabell410134[[#This Row],[ID]]="","",INDEX(Tabell1[Kategori (REK/OBS
FRL/REH)],MATCH(Tabell410134[[#This Row],[ID]],Tabell1[ID],0)))</f>
        <v>REH</v>
      </c>
      <c r="D649" s="52">
        <v>4</v>
      </c>
      <c r="E649" s="119" t="str">
        <f>VLOOKUP(Tabell410134[[#This Row],[ICD10]],TabellDiagnoser[[ICD10]:[Diagnostext]],2)</f>
        <v>Fraktur på underarm</v>
      </c>
      <c r="F649" s="119" t="str">
        <f>VLOOKUP(Tabell410134[[#This Row],[ID]],Tabell1[[ID]:[Webcert_rubrik]],3)</f>
        <v>Följa upp om rekommenderade/insatta åtgärder har startat. Fungerar de?</v>
      </c>
      <c r="G649" s="119" t="str">
        <f>VLOOKUP(Tabell410134[[#This Row],[ID]],Tabell1[[ID]:[Webcert_beskrivning]],4)</f>
        <v>Om inte kan byte av behandlare och eller behandling behövas. Informera sjukskrivande läkare för diskussion och vid behov ny remiss.</v>
      </c>
    </row>
    <row r="650" spans="1:7" ht="26" x14ac:dyDescent="0.35">
      <c r="A650" s="53" t="s">
        <v>33</v>
      </c>
      <c r="B650" s="50" t="s">
        <v>416</v>
      </c>
      <c r="C650" s="50" t="str">
        <f>IF(Tabell410134[[#This Row],[ID]]="","",INDEX(Tabell1[Kategori (REK/OBS
FRL/REH)],MATCH(Tabell410134[[#This Row],[ID]],Tabell1[ID],0)))</f>
        <v>REH</v>
      </c>
      <c r="D650" s="52">
        <v>5</v>
      </c>
      <c r="E650" s="119" t="str">
        <f>VLOOKUP(Tabell410134[[#This Row],[ICD10]],TabellDiagnoser[[ICD10]:[Diagnostext]],2)</f>
        <v>Fraktur på underarm</v>
      </c>
      <c r="F650" s="119" t="str">
        <f>VLOOKUP(Tabell410134[[#This Row],[ID]],Tabell1[[ID]:[Webcert_rubrik]],3)</f>
        <v>Säkerställ att patienten har återbesök inbokat innan sjukskrivningen går ut</v>
      </c>
      <c r="G650" s="119" t="str">
        <f>VLOOKUP(Tabell410134[[#This Row],[ID]],Tabell1[[ID]:[Webcert_beskrivning]],4)</f>
        <v>Detta för att patienten inte skall uppfatta sitt läkarbesök som enbart ett tillfälle för förlängd sjukskrivning utan som ett tillfälle att värdera insatser och åtgärder.</v>
      </c>
    </row>
    <row r="651" spans="1:7" ht="26" x14ac:dyDescent="0.35">
      <c r="A651" s="53" t="s">
        <v>35</v>
      </c>
      <c r="B651" s="50" t="s">
        <v>412</v>
      </c>
      <c r="C651" s="50" t="str">
        <f>IF(Tabell410134[[#This Row],[ID]]="","",INDEX(Tabell1[Kategori (REK/OBS
FRL/REH)],MATCH(Tabell410134[[#This Row],[ID]],Tabell1[ID],0)))</f>
        <v>REH</v>
      </c>
      <c r="D651" s="48">
        <v>1</v>
      </c>
      <c r="E651" s="119" t="str">
        <f>VLOOKUP(Tabell410134[[#This Row],[ICD10]],TabellDiagnoser[[ICD10]:[Diagnostext]],2)</f>
        <v>Fraktur på handled och hand</v>
      </c>
      <c r="F651" s="119" t="str">
        <f>VLOOKUP(Tabell410134[[#This Row],[ID]],Tabell1[[ID]:[Webcert_rubrik]],3)</f>
        <v>Fråga om patientens egen tilltro till förmåga att återgå i arbete</v>
      </c>
      <c r="G651"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52" spans="1:7" ht="26" x14ac:dyDescent="0.35">
      <c r="A652" s="53" t="s">
        <v>35</v>
      </c>
      <c r="B652" s="50" t="s">
        <v>413</v>
      </c>
      <c r="C652" s="50" t="str">
        <f>IF(Tabell410134[[#This Row],[ID]]="","",INDEX(Tabell1[Kategori (REK/OBS
FRL/REH)],MATCH(Tabell410134[[#This Row],[ID]],Tabell1[ID],0)))</f>
        <v>REH</v>
      </c>
      <c r="D652" s="52">
        <v>2</v>
      </c>
      <c r="E652" s="119" t="str">
        <f>VLOOKUP(Tabell410134[[#This Row],[ICD10]],TabellDiagnoser[[ICD10]:[Diagnostext]],2)</f>
        <v>Fraktur på handled och hand</v>
      </c>
      <c r="F652" s="119" t="str">
        <f>VLOOKUP(Tabell410134[[#This Row],[ID]],Tabell1[[ID]:[Webcert_rubrik]],3)</f>
        <v>Säkerställa arbetsgivarkontakt, i första hand via patienten själv.</v>
      </c>
      <c r="G652" s="119" t="str">
        <f>VLOOKUP(Tabell410134[[#This Row],[ID]],Tabell1[[ID]:[Webcert_beskrivning]],4)</f>
        <v>Om patienten inte orkar/kan/vill- erbjud dig att ta kontakt med arbetsgivaren. OBS! glöm inte att inhämta samtycke från patienten.</v>
      </c>
    </row>
    <row r="653" spans="1:7" ht="26" x14ac:dyDescent="0.35">
      <c r="A653" s="53" t="s">
        <v>35</v>
      </c>
      <c r="B653" s="50" t="s">
        <v>414</v>
      </c>
      <c r="C653" s="50" t="str">
        <f>IF(Tabell410134[[#This Row],[ID]]="","",INDEX(Tabell1[Kategori (REK/OBS
FRL/REH)],MATCH(Tabell410134[[#This Row],[ID]],Tabell1[ID],0)))</f>
        <v>REH</v>
      </c>
      <c r="D653" s="52">
        <v>3</v>
      </c>
      <c r="E653" s="119" t="str">
        <f>VLOOKUP(Tabell410134[[#This Row],[ICD10]],TabellDiagnoser[[ICD10]:[Diagnostext]],2)</f>
        <v>Fraktur på handled och hand</v>
      </c>
      <c r="F653" s="119" t="str">
        <f>VLOOKUP(Tabell410134[[#This Row],[ID]],Tabell1[[ID]:[Webcert_rubrik]],3)</f>
        <v>Säkerställa att sjukskrivnings- och rehabiliteringsplan för återgång i arbete finns.</v>
      </c>
      <c r="G653" s="119" t="str">
        <f>VLOOKUP(Tabell410134[[#This Row],[ID]],Tabell1[[ID]:[Webcert_beskrivning]],4)</f>
        <v>Om det inte finns någon plan- upprätta en sådan i samråd med sjukskrivande läkare och patienten.</v>
      </c>
    </row>
    <row r="654" spans="1:7" ht="26" x14ac:dyDescent="0.35">
      <c r="A654" s="53" t="s">
        <v>35</v>
      </c>
      <c r="B654" s="50" t="s">
        <v>415</v>
      </c>
      <c r="C654" s="50" t="str">
        <f>IF(Tabell410134[[#This Row],[ID]]="","",INDEX(Tabell1[Kategori (REK/OBS
FRL/REH)],MATCH(Tabell410134[[#This Row],[ID]],Tabell1[ID],0)))</f>
        <v>REH</v>
      </c>
      <c r="D654" s="52">
        <v>4</v>
      </c>
      <c r="E654" s="119" t="str">
        <f>VLOOKUP(Tabell410134[[#This Row],[ICD10]],TabellDiagnoser[[ICD10]:[Diagnostext]],2)</f>
        <v>Fraktur på handled och hand</v>
      </c>
      <c r="F654" s="119" t="str">
        <f>VLOOKUP(Tabell410134[[#This Row],[ID]],Tabell1[[ID]:[Webcert_rubrik]],3)</f>
        <v>Följa upp om rekommenderade/insatta åtgärder har startat. Fungerar de?</v>
      </c>
      <c r="G654" s="119" t="str">
        <f>VLOOKUP(Tabell410134[[#This Row],[ID]],Tabell1[[ID]:[Webcert_beskrivning]],4)</f>
        <v>Om inte kan byte av behandlare och eller behandling behövas. Informera sjukskrivande läkare för diskussion och vid behov ny remiss.</v>
      </c>
    </row>
    <row r="655" spans="1:7" ht="26" x14ac:dyDescent="0.35">
      <c r="A655" s="53" t="s">
        <v>35</v>
      </c>
      <c r="B655" s="50" t="s">
        <v>416</v>
      </c>
      <c r="C655" s="50" t="str">
        <f>IF(Tabell410134[[#This Row],[ID]]="","",INDEX(Tabell1[Kategori (REK/OBS
FRL/REH)],MATCH(Tabell410134[[#This Row],[ID]],Tabell1[ID],0)))</f>
        <v>REH</v>
      </c>
      <c r="D655" s="52">
        <v>5</v>
      </c>
      <c r="E655" s="119" t="str">
        <f>VLOOKUP(Tabell410134[[#This Row],[ICD10]],TabellDiagnoser[[ICD10]:[Diagnostext]],2)</f>
        <v>Fraktur på handled och hand</v>
      </c>
      <c r="F655" s="119" t="str">
        <f>VLOOKUP(Tabell410134[[#This Row],[ID]],Tabell1[[ID]:[Webcert_rubrik]],3)</f>
        <v>Säkerställ att patienten har återbesök inbokat innan sjukskrivningen går ut</v>
      </c>
      <c r="G655" s="119" t="str">
        <f>VLOOKUP(Tabell410134[[#This Row],[ID]],Tabell1[[ID]:[Webcert_beskrivning]],4)</f>
        <v>Detta för att patienten inte skall uppfatta sitt läkarbesök som enbart ett tillfälle för förlängd sjukskrivning utan som ett tillfälle att värdera insatser och åtgärder.</v>
      </c>
    </row>
    <row r="656" spans="1:7" ht="26" x14ac:dyDescent="0.35">
      <c r="A656" s="53" t="s">
        <v>37</v>
      </c>
      <c r="B656" s="50" t="s">
        <v>412</v>
      </c>
      <c r="C656" s="50" t="str">
        <f>IF(Tabell410134[[#This Row],[ID]]="","",INDEX(Tabell1[Kategori (REK/OBS
FRL/REH)],MATCH(Tabell410134[[#This Row],[ID]],Tabell1[ID],0)))</f>
        <v>REH</v>
      </c>
      <c r="D656" s="48">
        <v>1</v>
      </c>
      <c r="E656" s="119" t="str">
        <f>VLOOKUP(Tabell410134[[#This Row],[ICD10]],TabellDiagnoser[[ICD10]:[Diagnostext]],2)</f>
        <v>Fraktur på underben inklusive fotled</v>
      </c>
      <c r="F656" s="119" t="str">
        <f>VLOOKUP(Tabell410134[[#This Row],[ID]],Tabell1[[ID]:[Webcert_rubrik]],3)</f>
        <v>Fråga om patientens egen tilltro till förmåga att återgå i arbete</v>
      </c>
      <c r="G656"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57" spans="1:7" ht="26" x14ac:dyDescent="0.35">
      <c r="A657" s="53" t="s">
        <v>37</v>
      </c>
      <c r="B657" s="50" t="s">
        <v>413</v>
      </c>
      <c r="C657" s="50" t="str">
        <f>IF(Tabell410134[[#This Row],[ID]]="","",INDEX(Tabell1[Kategori (REK/OBS
FRL/REH)],MATCH(Tabell410134[[#This Row],[ID]],Tabell1[ID],0)))</f>
        <v>REH</v>
      </c>
      <c r="D657" s="52">
        <v>2</v>
      </c>
      <c r="E657" s="119" t="str">
        <f>VLOOKUP(Tabell410134[[#This Row],[ICD10]],TabellDiagnoser[[ICD10]:[Diagnostext]],2)</f>
        <v>Fraktur på underben inklusive fotled</v>
      </c>
      <c r="F657" s="119" t="str">
        <f>VLOOKUP(Tabell410134[[#This Row],[ID]],Tabell1[[ID]:[Webcert_rubrik]],3)</f>
        <v>Säkerställa arbetsgivarkontakt, i första hand via patienten själv.</v>
      </c>
      <c r="G657" s="119" t="str">
        <f>VLOOKUP(Tabell410134[[#This Row],[ID]],Tabell1[[ID]:[Webcert_beskrivning]],4)</f>
        <v>Om patienten inte orkar/kan/vill- erbjud dig att ta kontakt med arbetsgivaren. OBS! glöm inte att inhämta samtycke från patienten.</v>
      </c>
    </row>
    <row r="658" spans="1:7" ht="26" x14ac:dyDescent="0.35">
      <c r="A658" s="53" t="s">
        <v>37</v>
      </c>
      <c r="B658" s="50" t="s">
        <v>414</v>
      </c>
      <c r="C658" s="50" t="str">
        <f>IF(Tabell410134[[#This Row],[ID]]="","",INDEX(Tabell1[Kategori (REK/OBS
FRL/REH)],MATCH(Tabell410134[[#This Row],[ID]],Tabell1[ID],0)))</f>
        <v>REH</v>
      </c>
      <c r="D658" s="52">
        <v>3</v>
      </c>
      <c r="E658" s="119" t="str">
        <f>VLOOKUP(Tabell410134[[#This Row],[ICD10]],TabellDiagnoser[[ICD10]:[Diagnostext]],2)</f>
        <v>Fraktur på underben inklusive fotled</v>
      </c>
      <c r="F658" s="119" t="str">
        <f>VLOOKUP(Tabell410134[[#This Row],[ID]],Tabell1[[ID]:[Webcert_rubrik]],3)</f>
        <v>Säkerställa att sjukskrivnings- och rehabiliteringsplan för återgång i arbete finns.</v>
      </c>
      <c r="G658" s="119" t="str">
        <f>VLOOKUP(Tabell410134[[#This Row],[ID]],Tabell1[[ID]:[Webcert_beskrivning]],4)</f>
        <v>Om det inte finns någon plan- upprätta en sådan i samråd med sjukskrivande läkare och patienten.</v>
      </c>
    </row>
    <row r="659" spans="1:7" ht="26" x14ac:dyDescent="0.35">
      <c r="A659" s="53" t="s">
        <v>37</v>
      </c>
      <c r="B659" s="50" t="s">
        <v>415</v>
      </c>
      <c r="C659" s="50" t="str">
        <f>IF(Tabell410134[[#This Row],[ID]]="","",INDEX(Tabell1[Kategori (REK/OBS
FRL/REH)],MATCH(Tabell410134[[#This Row],[ID]],Tabell1[ID],0)))</f>
        <v>REH</v>
      </c>
      <c r="D659" s="52">
        <v>4</v>
      </c>
      <c r="E659" s="119" t="str">
        <f>VLOOKUP(Tabell410134[[#This Row],[ICD10]],TabellDiagnoser[[ICD10]:[Diagnostext]],2)</f>
        <v>Fraktur på underben inklusive fotled</v>
      </c>
      <c r="F659" s="119" t="str">
        <f>VLOOKUP(Tabell410134[[#This Row],[ID]],Tabell1[[ID]:[Webcert_rubrik]],3)</f>
        <v>Följa upp om rekommenderade/insatta åtgärder har startat. Fungerar de?</v>
      </c>
      <c r="G659" s="119" t="str">
        <f>VLOOKUP(Tabell410134[[#This Row],[ID]],Tabell1[[ID]:[Webcert_beskrivning]],4)</f>
        <v>Om inte kan byte av behandlare och eller behandling behövas. Informera sjukskrivande läkare för diskussion och vid behov ny remiss.</v>
      </c>
    </row>
    <row r="660" spans="1:7" ht="26" x14ac:dyDescent="0.35">
      <c r="A660" s="53" t="s">
        <v>37</v>
      </c>
      <c r="B660" s="50" t="s">
        <v>416</v>
      </c>
      <c r="C660" s="50" t="str">
        <f>IF(Tabell410134[[#This Row],[ID]]="","",INDEX(Tabell1[Kategori (REK/OBS
FRL/REH)],MATCH(Tabell410134[[#This Row],[ID]],Tabell1[ID],0)))</f>
        <v>REH</v>
      </c>
      <c r="D660" s="52">
        <v>5</v>
      </c>
      <c r="E660" s="119" t="str">
        <f>VLOOKUP(Tabell410134[[#This Row],[ICD10]],TabellDiagnoser[[ICD10]:[Diagnostext]],2)</f>
        <v>Fraktur på underben inklusive fotled</v>
      </c>
      <c r="F660" s="119" t="str">
        <f>VLOOKUP(Tabell410134[[#This Row],[ID]],Tabell1[[ID]:[Webcert_rubrik]],3)</f>
        <v>Säkerställ att patienten har återbesök inbokat innan sjukskrivningen går ut</v>
      </c>
      <c r="G660" s="119" t="str">
        <f>VLOOKUP(Tabell410134[[#This Row],[ID]],Tabell1[[ID]:[Webcert_beskrivning]],4)</f>
        <v>Detta för att patienten inte skall uppfatta sitt läkarbesök som enbart ett tillfälle för förlängd sjukskrivning utan som ett tillfälle att värdera insatser och åtgärder.</v>
      </c>
    </row>
    <row r="661" spans="1:7" ht="26" x14ac:dyDescent="0.35">
      <c r="A661" s="53" t="s">
        <v>60</v>
      </c>
      <c r="B661" s="50" t="s">
        <v>412</v>
      </c>
      <c r="C661" s="50" t="str">
        <f>IF(Tabell410134[[#This Row],[ID]]="","",INDEX(Tabell1[Kategori (REK/OBS
FRL/REH)],MATCH(Tabell410134[[#This Row],[ID]],Tabell1[ID],0)))</f>
        <v>REH</v>
      </c>
      <c r="D661" s="48">
        <v>1</v>
      </c>
      <c r="E661" s="119" t="str">
        <f>VLOOKUP(Tabell410134[[#This Row],[ICD10]],TabellDiagnoser[[ICD10]:[Diagnostext]],2)</f>
        <v>Luxation och distorsion i knäets leder och ligament</v>
      </c>
      <c r="F661" s="119" t="str">
        <f>VLOOKUP(Tabell410134[[#This Row],[ID]],Tabell1[[ID]:[Webcert_rubrik]],3)</f>
        <v>Fråga om patientens egen tilltro till förmåga att återgå i arbete</v>
      </c>
      <c r="G661"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62" spans="1:7" ht="26" x14ac:dyDescent="0.35">
      <c r="A662" s="53" t="s">
        <v>60</v>
      </c>
      <c r="B662" s="50" t="s">
        <v>413</v>
      </c>
      <c r="C662" s="50" t="str">
        <f>IF(Tabell410134[[#This Row],[ID]]="","",INDEX(Tabell1[Kategori (REK/OBS
FRL/REH)],MATCH(Tabell410134[[#This Row],[ID]],Tabell1[ID],0)))</f>
        <v>REH</v>
      </c>
      <c r="D662" s="52">
        <v>2</v>
      </c>
      <c r="E662" s="119" t="str">
        <f>VLOOKUP(Tabell410134[[#This Row],[ICD10]],TabellDiagnoser[[ICD10]:[Diagnostext]],2)</f>
        <v>Luxation och distorsion i knäets leder och ligament</v>
      </c>
      <c r="F662" s="119" t="str">
        <f>VLOOKUP(Tabell410134[[#This Row],[ID]],Tabell1[[ID]:[Webcert_rubrik]],3)</f>
        <v>Säkerställa arbetsgivarkontakt, i första hand via patienten själv.</v>
      </c>
      <c r="G662" s="119" t="str">
        <f>VLOOKUP(Tabell410134[[#This Row],[ID]],Tabell1[[ID]:[Webcert_beskrivning]],4)</f>
        <v>Om patienten inte orkar/kan/vill- erbjud dig att ta kontakt med arbetsgivaren. OBS! glöm inte att inhämta samtycke från patienten.</v>
      </c>
    </row>
    <row r="663" spans="1:7" ht="26" x14ac:dyDescent="0.35">
      <c r="A663" s="53" t="s">
        <v>60</v>
      </c>
      <c r="B663" s="50" t="s">
        <v>414</v>
      </c>
      <c r="C663" s="50" t="str">
        <f>IF(Tabell410134[[#This Row],[ID]]="","",INDEX(Tabell1[Kategori (REK/OBS
FRL/REH)],MATCH(Tabell410134[[#This Row],[ID]],Tabell1[ID],0)))</f>
        <v>REH</v>
      </c>
      <c r="D663" s="52">
        <v>3</v>
      </c>
      <c r="E663" s="119" t="str">
        <f>VLOOKUP(Tabell410134[[#This Row],[ICD10]],TabellDiagnoser[[ICD10]:[Diagnostext]],2)</f>
        <v>Luxation och distorsion i knäets leder och ligament</v>
      </c>
      <c r="F663" s="119" t="str">
        <f>VLOOKUP(Tabell410134[[#This Row],[ID]],Tabell1[[ID]:[Webcert_rubrik]],3)</f>
        <v>Säkerställa att sjukskrivnings- och rehabiliteringsplan för återgång i arbete finns.</v>
      </c>
      <c r="G663" s="119" t="str">
        <f>VLOOKUP(Tabell410134[[#This Row],[ID]],Tabell1[[ID]:[Webcert_beskrivning]],4)</f>
        <v>Om det inte finns någon plan- upprätta en sådan i samråd med sjukskrivande läkare och patienten.</v>
      </c>
    </row>
    <row r="664" spans="1:7" ht="26" x14ac:dyDescent="0.35">
      <c r="A664" s="53" t="s">
        <v>60</v>
      </c>
      <c r="B664" s="50" t="s">
        <v>415</v>
      </c>
      <c r="C664" s="50" t="str">
        <f>IF(Tabell410134[[#This Row],[ID]]="","",INDEX(Tabell1[Kategori (REK/OBS
FRL/REH)],MATCH(Tabell410134[[#This Row],[ID]],Tabell1[ID],0)))</f>
        <v>REH</v>
      </c>
      <c r="D664" s="52">
        <v>4</v>
      </c>
      <c r="E664" s="119" t="str">
        <f>VLOOKUP(Tabell410134[[#This Row],[ICD10]],TabellDiagnoser[[ICD10]:[Diagnostext]],2)</f>
        <v>Luxation och distorsion i knäets leder och ligament</v>
      </c>
      <c r="F664" s="119" t="str">
        <f>VLOOKUP(Tabell410134[[#This Row],[ID]],Tabell1[[ID]:[Webcert_rubrik]],3)</f>
        <v>Följa upp om rekommenderade/insatta åtgärder har startat. Fungerar de?</v>
      </c>
      <c r="G664" s="119" t="str">
        <f>VLOOKUP(Tabell410134[[#This Row],[ID]],Tabell1[[ID]:[Webcert_beskrivning]],4)</f>
        <v>Om inte kan byte av behandlare och eller behandling behövas. Informera sjukskrivande läkare för diskussion och vid behov ny remiss.</v>
      </c>
    </row>
    <row r="665" spans="1:7" ht="26" x14ac:dyDescent="0.35">
      <c r="A665" s="53" t="s">
        <v>60</v>
      </c>
      <c r="B665" s="50" t="s">
        <v>416</v>
      </c>
      <c r="C665" s="50" t="str">
        <f>IF(Tabell410134[[#This Row],[ID]]="","",INDEX(Tabell1[Kategori (REK/OBS
FRL/REH)],MATCH(Tabell410134[[#This Row],[ID]],Tabell1[ID],0)))</f>
        <v>REH</v>
      </c>
      <c r="D665" s="52">
        <v>5</v>
      </c>
      <c r="E665" s="119" t="str">
        <f>VLOOKUP(Tabell410134[[#This Row],[ICD10]],TabellDiagnoser[[ICD10]:[Diagnostext]],2)</f>
        <v>Luxation och distorsion i knäets leder och ligament</v>
      </c>
      <c r="F665" s="119" t="str">
        <f>VLOOKUP(Tabell410134[[#This Row],[ID]],Tabell1[[ID]:[Webcert_rubrik]],3)</f>
        <v>Säkerställ att patienten har återbesök inbokat innan sjukskrivningen går ut</v>
      </c>
      <c r="G665" s="119" t="str">
        <f>VLOOKUP(Tabell410134[[#This Row],[ID]],Tabell1[[ID]:[Webcert_beskrivning]],4)</f>
        <v>Detta för att patienten inte skall uppfatta sitt läkarbesök som enbart ett tillfälle för förlängd sjukskrivning utan som ett tillfälle att värdera insatser och åtgärder.</v>
      </c>
    </row>
    <row r="666" spans="1:7" s="28" customFormat="1" ht="26" x14ac:dyDescent="0.35">
      <c r="A666" s="53"/>
      <c r="B666" s="50"/>
      <c r="C666" s="50"/>
      <c r="D666" s="48"/>
      <c r="E666" s="119"/>
      <c r="F666" s="152"/>
      <c r="G666" s="152"/>
    </row>
    <row r="667" spans="1:7" s="28" customFormat="1" ht="26" x14ac:dyDescent="0.35">
      <c r="A667" s="53"/>
      <c r="B667" s="50"/>
      <c r="C667" s="50"/>
      <c r="D667" s="52"/>
      <c r="E667" s="119"/>
      <c r="F667" s="152"/>
      <c r="G667" s="152"/>
    </row>
    <row r="668" spans="1:7" s="28" customFormat="1" ht="26" x14ac:dyDescent="0.35">
      <c r="A668" s="53"/>
      <c r="B668" s="50"/>
      <c r="C668" s="50"/>
      <c r="D668" s="52"/>
      <c r="E668" s="119"/>
      <c r="F668" s="152"/>
      <c r="G668" s="152"/>
    </row>
    <row r="669" spans="1:7" s="28" customFormat="1" ht="26" x14ac:dyDescent="0.35">
      <c r="A669" s="53"/>
      <c r="B669" s="50"/>
      <c r="C669" s="50"/>
      <c r="D669" s="52"/>
      <c r="E669" s="119"/>
      <c r="F669" s="152"/>
      <c r="G669" s="152"/>
    </row>
    <row r="670" spans="1:7" s="28" customFormat="1" ht="26" x14ac:dyDescent="0.35">
      <c r="A670" s="53"/>
      <c r="B670" s="50"/>
      <c r="C670" s="50"/>
      <c r="D670" s="52"/>
      <c r="E670" s="119"/>
      <c r="F670" s="152"/>
      <c r="G670" s="152"/>
    </row>
    <row r="671" spans="1:7" s="28" customFormat="1" ht="26" x14ac:dyDescent="0.35">
      <c r="A671" s="53"/>
      <c r="B671" s="50"/>
      <c r="C671" s="50"/>
      <c r="D671" s="48"/>
      <c r="E671" s="119"/>
      <c r="F671" s="119"/>
      <c r="G671" s="119"/>
    </row>
    <row r="672" spans="1:7" s="28" customFormat="1" ht="26" x14ac:dyDescent="0.35">
      <c r="A672" s="53"/>
      <c r="B672" s="50"/>
      <c r="C672" s="50"/>
      <c r="D672" s="52"/>
      <c r="E672" s="119"/>
      <c r="F672" s="119"/>
      <c r="G672" s="119"/>
    </row>
    <row r="673" spans="1:7" s="28" customFormat="1" ht="26" x14ac:dyDescent="0.35">
      <c r="A673" s="53"/>
      <c r="B673" s="50"/>
      <c r="C673" s="50"/>
      <c r="D673" s="52"/>
      <c r="E673" s="119"/>
      <c r="F673" s="119"/>
      <c r="G673" s="119"/>
    </row>
    <row r="674" spans="1:7" s="28" customFormat="1" ht="26" x14ac:dyDescent="0.35">
      <c r="A674" s="53"/>
      <c r="B674" s="50"/>
      <c r="C674" s="50"/>
      <c r="D674" s="52"/>
      <c r="E674" s="119"/>
      <c r="F674" s="119"/>
      <c r="G674" s="119"/>
    </row>
    <row r="675" spans="1:7" s="28" customFormat="1" ht="26" x14ac:dyDescent="0.35">
      <c r="A675" s="53"/>
      <c r="B675" s="50"/>
      <c r="C675" s="50"/>
      <c r="D675" s="52"/>
      <c r="E675" s="119"/>
      <c r="F675" s="119"/>
      <c r="G675" s="119"/>
    </row>
    <row r="676" spans="1:7" s="28" customFormat="1" ht="26" x14ac:dyDescent="0.35">
      <c r="A676" s="53"/>
      <c r="B676" s="50"/>
      <c r="C676" s="50"/>
      <c r="D676" s="48"/>
      <c r="E676" s="119"/>
      <c r="F676" s="119"/>
      <c r="G676" s="119"/>
    </row>
    <row r="677" spans="1:7" s="28" customFormat="1" ht="26" x14ac:dyDescent="0.35">
      <c r="A677" s="53"/>
      <c r="B677" s="50"/>
      <c r="C677" s="50"/>
      <c r="D677" s="52"/>
      <c r="E677" s="119"/>
      <c r="F677" s="119"/>
      <c r="G677" s="119"/>
    </row>
    <row r="678" spans="1:7" s="28" customFormat="1" ht="26" x14ac:dyDescent="0.35">
      <c r="A678" s="53"/>
      <c r="B678" s="50"/>
      <c r="C678" s="50"/>
      <c r="D678" s="52"/>
      <c r="E678" s="119"/>
      <c r="F678" s="119"/>
      <c r="G678" s="119"/>
    </row>
    <row r="679" spans="1:7" s="28" customFormat="1" ht="26" x14ac:dyDescent="0.35">
      <c r="A679" s="53"/>
      <c r="B679" s="50"/>
      <c r="C679" s="50"/>
      <c r="D679" s="52"/>
      <c r="E679" s="119"/>
      <c r="F679" s="119"/>
      <c r="G679" s="119"/>
    </row>
    <row r="680" spans="1:7" s="28" customFormat="1" ht="26" x14ac:dyDescent="0.35">
      <c r="A680" s="53"/>
      <c r="B680" s="50"/>
      <c r="C680" s="50"/>
      <c r="D680" s="52"/>
      <c r="E680" s="119"/>
      <c r="F680" s="119"/>
      <c r="G680" s="119"/>
    </row>
    <row r="681" spans="1:7" s="28" customFormat="1" ht="26" x14ac:dyDescent="0.35">
      <c r="A681" s="53"/>
      <c r="B681" s="50"/>
      <c r="C681" s="50"/>
      <c r="D681" s="48"/>
      <c r="E681" s="119"/>
      <c r="F681" s="119"/>
      <c r="G681" s="119"/>
    </row>
    <row r="682" spans="1:7" s="28" customFormat="1" ht="26" x14ac:dyDescent="0.35">
      <c r="A682" s="53"/>
      <c r="B682" s="50"/>
      <c r="C682" s="50"/>
      <c r="D682" s="52"/>
      <c r="E682" s="119"/>
      <c r="F682" s="119"/>
      <c r="G682" s="119"/>
    </row>
    <row r="683" spans="1:7" s="28" customFormat="1" ht="26" x14ac:dyDescent="0.35">
      <c r="A683" s="53"/>
      <c r="B683" s="50"/>
      <c r="C683" s="50"/>
      <c r="D683" s="52"/>
      <c r="E683" s="119"/>
      <c r="F683" s="119"/>
      <c r="G683" s="119"/>
    </row>
    <row r="684" spans="1:7" s="28" customFormat="1" ht="26" x14ac:dyDescent="0.35">
      <c r="A684" s="53"/>
      <c r="B684" s="50"/>
      <c r="C684" s="50"/>
      <c r="D684" s="52"/>
      <c r="E684" s="119"/>
      <c r="F684" s="119"/>
      <c r="G684" s="119"/>
    </row>
    <row r="685" spans="1:7" s="28" customFormat="1" ht="26" x14ac:dyDescent="0.35">
      <c r="A685" s="53"/>
      <c r="B685" s="50"/>
      <c r="C685" s="50"/>
      <c r="D685" s="52"/>
      <c r="E685" s="119"/>
      <c r="F685" s="119"/>
      <c r="G685" s="119"/>
    </row>
    <row r="686" spans="1:7" s="28" customFormat="1" ht="26" x14ac:dyDescent="0.35">
      <c r="A686" s="53"/>
      <c r="B686" s="50"/>
      <c r="C686" s="50"/>
      <c r="D686" s="48"/>
      <c r="E686" s="119"/>
      <c r="F686" s="152"/>
      <c r="G686" s="152"/>
    </row>
    <row r="687" spans="1:7" s="28" customFormat="1" ht="26" x14ac:dyDescent="0.35">
      <c r="A687" s="53"/>
      <c r="B687" s="50"/>
      <c r="C687" s="50"/>
      <c r="D687" s="52"/>
      <c r="E687" s="119"/>
      <c r="F687" s="152"/>
      <c r="G687" s="152"/>
    </row>
    <row r="688" spans="1:7" s="28" customFormat="1" ht="26" x14ac:dyDescent="0.35">
      <c r="A688" s="53"/>
      <c r="B688" s="50"/>
      <c r="C688" s="50"/>
      <c r="D688" s="52"/>
      <c r="E688" s="119"/>
      <c r="F688" s="152"/>
      <c r="G688" s="152"/>
    </row>
    <row r="689" spans="1:7" s="28" customFormat="1" ht="26" x14ac:dyDescent="0.35">
      <c r="A689" s="53"/>
      <c r="B689" s="50"/>
      <c r="C689" s="50"/>
      <c r="D689" s="52"/>
      <c r="E689" s="119"/>
      <c r="F689" s="152"/>
      <c r="G689" s="152"/>
    </row>
    <row r="690" spans="1:7" s="28" customFormat="1" ht="26" x14ac:dyDescent="0.35">
      <c r="A690" s="53"/>
      <c r="B690" s="50"/>
      <c r="C690" s="50"/>
      <c r="D690" s="52"/>
      <c r="E690" s="119"/>
      <c r="F690" s="152"/>
      <c r="G690" s="152"/>
    </row>
    <row r="691" spans="1:7" s="28" customFormat="1" ht="26" x14ac:dyDescent="0.35">
      <c r="A691" s="53"/>
      <c r="B691" s="50"/>
      <c r="C691" s="50"/>
      <c r="D691" s="48"/>
      <c r="E691" s="119"/>
      <c r="F691" s="119"/>
      <c r="G691" s="119"/>
    </row>
    <row r="692" spans="1:7" s="28" customFormat="1" ht="26" x14ac:dyDescent="0.35">
      <c r="A692" s="53"/>
      <c r="B692" s="50"/>
      <c r="C692" s="50"/>
      <c r="D692" s="52"/>
      <c r="E692" s="119"/>
      <c r="F692" s="119"/>
      <c r="G692" s="119"/>
    </row>
    <row r="693" spans="1:7" s="28" customFormat="1" ht="26" x14ac:dyDescent="0.35">
      <c r="A693" s="53"/>
      <c r="B693" s="50"/>
      <c r="C693" s="50"/>
      <c r="D693" s="52"/>
      <c r="E693" s="119"/>
      <c r="F693" s="119"/>
      <c r="G693" s="119"/>
    </row>
    <row r="694" spans="1:7" s="28" customFormat="1" ht="26" x14ac:dyDescent="0.35">
      <c r="A694" s="53"/>
      <c r="B694" s="50"/>
      <c r="C694" s="50"/>
      <c r="D694" s="52"/>
      <c r="E694" s="119"/>
      <c r="F694" s="119"/>
      <c r="G694" s="119"/>
    </row>
    <row r="695" spans="1:7" s="28" customFormat="1" ht="26" x14ac:dyDescent="0.35">
      <c r="A695" s="53"/>
      <c r="B695" s="50"/>
      <c r="C695" s="50"/>
      <c r="D695" s="52"/>
      <c r="E695" s="119"/>
      <c r="F695" s="119"/>
      <c r="G695" s="119"/>
    </row>
    <row r="696" spans="1:7" s="28" customFormat="1" ht="26" x14ac:dyDescent="0.35">
      <c r="A696" s="53"/>
      <c r="B696" s="50"/>
      <c r="C696" s="50"/>
      <c r="D696" s="48"/>
      <c r="E696" s="119"/>
      <c r="F696" s="119"/>
      <c r="G696" s="119"/>
    </row>
    <row r="697" spans="1:7" s="28" customFormat="1" ht="26" x14ac:dyDescent="0.35">
      <c r="A697" s="53"/>
      <c r="B697" s="50"/>
      <c r="C697" s="50"/>
      <c r="D697" s="52"/>
      <c r="E697" s="119"/>
      <c r="F697" s="119"/>
      <c r="G697" s="119"/>
    </row>
    <row r="698" spans="1:7" s="28" customFormat="1" ht="26" x14ac:dyDescent="0.35">
      <c r="A698" s="53"/>
      <c r="B698" s="50"/>
      <c r="C698" s="50"/>
      <c r="D698" s="52"/>
      <c r="E698" s="119"/>
      <c r="F698" s="119"/>
      <c r="G698" s="119"/>
    </row>
    <row r="699" spans="1:7" s="28" customFormat="1" ht="26" x14ac:dyDescent="0.35">
      <c r="A699" s="53"/>
      <c r="B699" s="50"/>
      <c r="C699" s="50"/>
      <c r="D699" s="52"/>
      <c r="E699" s="119"/>
      <c r="F699" s="119"/>
      <c r="G699" s="119"/>
    </row>
    <row r="700" spans="1:7" s="28" customFormat="1" ht="26" x14ac:dyDescent="0.35">
      <c r="A700" s="53"/>
      <c r="B700" s="50"/>
      <c r="C700" s="50"/>
      <c r="D700" s="52"/>
      <c r="E700" s="119"/>
      <c r="F700" s="119"/>
      <c r="G700" s="119"/>
    </row>
    <row r="701" spans="1:7" s="28" customFormat="1" ht="26" x14ac:dyDescent="0.35">
      <c r="A701" s="53"/>
      <c r="B701" s="50"/>
      <c r="C701" s="50"/>
      <c r="D701" s="48"/>
      <c r="E701" s="119"/>
      <c r="F701" s="119"/>
      <c r="G701" s="119"/>
    </row>
    <row r="702" spans="1:7" s="28" customFormat="1" ht="26" x14ac:dyDescent="0.35">
      <c r="A702" s="53"/>
      <c r="B702" s="50"/>
      <c r="C702" s="50"/>
      <c r="D702" s="52"/>
      <c r="E702" s="119"/>
      <c r="F702" s="119"/>
      <c r="G702" s="119"/>
    </row>
    <row r="703" spans="1:7" s="28" customFormat="1" ht="26" x14ac:dyDescent="0.35">
      <c r="A703" s="53"/>
      <c r="B703" s="50"/>
      <c r="C703" s="50"/>
      <c r="D703" s="52"/>
      <c r="E703" s="119"/>
      <c r="F703" s="119"/>
      <c r="G703" s="119"/>
    </row>
    <row r="704" spans="1:7" s="28" customFormat="1" ht="26" x14ac:dyDescent="0.35">
      <c r="A704" s="53"/>
      <c r="B704" s="50"/>
      <c r="C704" s="50"/>
      <c r="D704" s="52"/>
      <c r="E704" s="119"/>
      <c r="F704" s="119"/>
      <c r="G704" s="119"/>
    </row>
    <row r="705" spans="1:7" s="28" customFormat="1" ht="26" x14ac:dyDescent="0.35">
      <c r="A705" s="53"/>
      <c r="B705" s="50"/>
      <c r="C705" s="50"/>
      <c r="D705" s="52"/>
      <c r="E705" s="119"/>
      <c r="F705" s="119"/>
      <c r="G705" s="119"/>
    </row>
    <row r="706" spans="1:7" s="28" customFormat="1" x14ac:dyDescent="0.35">
      <c r="A706" s="27"/>
      <c r="D706" s="20"/>
      <c r="E706" s="119"/>
      <c r="F706" s="119"/>
      <c r="G706" s="123"/>
    </row>
    <row r="707" spans="1:7" s="28" customFormat="1" x14ac:dyDescent="0.35">
      <c r="A707" s="27"/>
      <c r="D707" s="20"/>
      <c r="E707" s="119"/>
      <c r="F707" s="119"/>
      <c r="G707" s="123"/>
    </row>
    <row r="708" spans="1:7" s="28" customFormat="1" x14ac:dyDescent="0.35">
      <c r="A708" s="27"/>
      <c r="D708" s="20"/>
      <c r="E708" s="119"/>
      <c r="F708" s="119"/>
      <c r="G708" s="123"/>
    </row>
    <row r="709" spans="1:7" s="28" customFormat="1" x14ac:dyDescent="0.35">
      <c r="A709" s="27"/>
      <c r="D709" s="20"/>
      <c r="E709" s="119"/>
      <c r="F709" s="119"/>
      <c r="G709" s="123"/>
    </row>
    <row r="710" spans="1:7" s="28" customFormat="1" x14ac:dyDescent="0.35">
      <c r="A710" s="27"/>
      <c r="D710" s="20"/>
      <c r="E710" s="119"/>
      <c r="F710" s="119"/>
      <c r="G710" s="123"/>
    </row>
    <row r="711" spans="1:7" s="28" customFormat="1" x14ac:dyDescent="0.35">
      <c r="A711" s="27"/>
      <c r="D711" s="20"/>
      <c r="E711" s="119"/>
      <c r="F711" s="119"/>
      <c r="G711" s="123"/>
    </row>
    <row r="712" spans="1:7" s="28" customFormat="1" x14ac:dyDescent="0.35">
      <c r="A712" s="27"/>
      <c r="D712" s="20"/>
      <c r="E712" s="119"/>
      <c r="F712" s="119"/>
      <c r="G712" s="123"/>
    </row>
    <row r="713" spans="1:7" s="28" customFormat="1" x14ac:dyDescent="0.35">
      <c r="A713" s="27"/>
      <c r="D713" s="20"/>
      <c r="E713" s="119"/>
      <c r="F713" s="119"/>
      <c r="G713" s="123"/>
    </row>
    <row r="714" spans="1:7" s="28" customFormat="1" x14ac:dyDescent="0.35">
      <c r="A714" s="27"/>
      <c r="D714" s="20"/>
      <c r="E714" s="119"/>
      <c r="F714" s="119"/>
      <c r="G714" s="123"/>
    </row>
    <row r="715" spans="1:7" s="28" customFormat="1" x14ac:dyDescent="0.35">
      <c r="A715" s="27"/>
      <c r="D715" s="20"/>
      <c r="E715" s="119"/>
      <c r="F715" s="119"/>
      <c r="G715" s="123"/>
    </row>
    <row r="716" spans="1:7" s="28" customFormat="1" x14ac:dyDescent="0.35">
      <c r="A716" s="27"/>
      <c r="D716" s="20"/>
      <c r="E716" s="119"/>
      <c r="F716" s="119"/>
      <c r="G716" s="123"/>
    </row>
    <row r="717" spans="1:7" s="28" customFormat="1" x14ac:dyDescent="0.35">
      <c r="A717" s="27"/>
      <c r="D717" s="20"/>
      <c r="E717" s="119"/>
      <c r="F717" s="119"/>
      <c r="G717" s="123"/>
    </row>
    <row r="718" spans="1:7" s="28" customFormat="1" x14ac:dyDescent="0.35">
      <c r="A718" s="27"/>
      <c r="D718" s="20"/>
      <c r="E718" s="119"/>
      <c r="F718" s="119"/>
      <c r="G718" s="123"/>
    </row>
    <row r="719" spans="1:7" s="28" customFormat="1" x14ac:dyDescent="0.35">
      <c r="A719" s="27"/>
      <c r="D719" s="20"/>
      <c r="E719" s="119"/>
      <c r="F719" s="119"/>
      <c r="G719" s="123"/>
    </row>
    <row r="720" spans="1:7" s="28" customFormat="1" x14ac:dyDescent="0.35">
      <c r="A720" s="27"/>
      <c r="D720" s="20"/>
      <c r="E720" s="119"/>
      <c r="F720" s="119"/>
      <c r="G720" s="123"/>
    </row>
    <row r="721" spans="1:7" s="28" customFormat="1" x14ac:dyDescent="0.35">
      <c r="A721" s="27"/>
      <c r="D721" s="20"/>
      <c r="E721" s="119"/>
      <c r="F721" s="119"/>
      <c r="G721" s="123"/>
    </row>
    <row r="722" spans="1:7" s="28" customFormat="1" x14ac:dyDescent="0.35">
      <c r="A722" s="27"/>
      <c r="D722" s="20"/>
      <c r="E722" s="119"/>
      <c r="F722" s="119"/>
      <c r="G722" s="123"/>
    </row>
    <row r="723" spans="1:7" s="28" customFormat="1" x14ac:dyDescent="0.35">
      <c r="A723" s="27"/>
      <c r="D723" s="20"/>
      <c r="E723" s="119"/>
      <c r="F723" s="119"/>
      <c r="G723" s="123"/>
    </row>
    <row r="724" spans="1:7" s="28" customFormat="1" x14ac:dyDescent="0.35">
      <c r="A724" s="27"/>
      <c r="D724" s="20"/>
      <c r="E724" s="119"/>
      <c r="F724" s="119"/>
      <c r="G724" s="123"/>
    </row>
    <row r="725" spans="1:7" s="28" customFormat="1" x14ac:dyDescent="0.35">
      <c r="A725" s="27"/>
      <c r="D725" s="20"/>
      <c r="E725" s="119"/>
      <c r="F725" s="119"/>
      <c r="G725" s="123"/>
    </row>
    <row r="726" spans="1:7" s="28" customFormat="1" x14ac:dyDescent="0.35">
      <c r="A726" s="27"/>
      <c r="D726" s="20"/>
      <c r="E726" s="119"/>
      <c r="F726" s="119"/>
      <c r="G726" s="123"/>
    </row>
    <row r="727" spans="1:7" s="28" customFormat="1" x14ac:dyDescent="0.35">
      <c r="A727" s="27"/>
      <c r="D727" s="20"/>
      <c r="E727" s="119"/>
      <c r="F727" s="119"/>
      <c r="G727" s="123"/>
    </row>
    <row r="728" spans="1:7" s="28" customFormat="1" x14ac:dyDescent="0.35">
      <c r="A728" s="27"/>
      <c r="D728" s="20"/>
      <c r="E728" s="119"/>
      <c r="F728" s="119"/>
      <c r="G728" s="123"/>
    </row>
    <row r="729" spans="1:7" s="28" customFormat="1" x14ac:dyDescent="0.35">
      <c r="A729" s="27"/>
      <c r="D729" s="20"/>
      <c r="E729" s="119"/>
      <c r="F729" s="119"/>
      <c r="G729" s="123"/>
    </row>
    <row r="730" spans="1:7" s="28" customFormat="1" x14ac:dyDescent="0.35">
      <c r="A730" s="27"/>
      <c r="D730" s="20"/>
      <c r="E730" s="119"/>
      <c r="F730" s="119"/>
      <c r="G730" s="123"/>
    </row>
    <row r="731" spans="1:7" s="28" customFormat="1" x14ac:dyDescent="0.35">
      <c r="A731" s="27"/>
      <c r="D731" s="20"/>
      <c r="E731" s="119"/>
      <c r="F731" s="119"/>
      <c r="G731" s="123"/>
    </row>
    <row r="732" spans="1:7" s="28" customFormat="1" x14ac:dyDescent="0.35">
      <c r="A732" s="27"/>
      <c r="D732" s="20"/>
      <c r="E732" s="119"/>
      <c r="F732" s="119"/>
      <c r="G732" s="123"/>
    </row>
    <row r="733" spans="1:7" s="28" customFormat="1" x14ac:dyDescent="0.35">
      <c r="A733" s="27"/>
      <c r="D733" s="20"/>
      <c r="E733" s="119"/>
      <c r="F733" s="119"/>
      <c r="G733" s="123"/>
    </row>
    <row r="734" spans="1:7" s="28" customFormat="1" x14ac:dyDescent="0.35">
      <c r="A734" s="27"/>
      <c r="D734" s="20"/>
      <c r="E734" s="119"/>
      <c r="F734" s="119"/>
      <c r="G734" s="123"/>
    </row>
    <row r="735" spans="1:7" s="28" customFormat="1" x14ac:dyDescent="0.35">
      <c r="A735" s="27"/>
      <c r="D735" s="20"/>
      <c r="E735" s="119"/>
      <c r="F735" s="119"/>
      <c r="G735" s="123"/>
    </row>
    <row r="736" spans="1:7" s="28" customFormat="1" x14ac:dyDescent="0.35">
      <c r="A736" s="27"/>
      <c r="D736" s="20"/>
      <c r="E736" s="119"/>
      <c r="F736" s="119"/>
      <c r="G736" s="123"/>
    </row>
    <row r="737" spans="1:7" s="28" customFormat="1" x14ac:dyDescent="0.35">
      <c r="A737" s="27"/>
      <c r="D737" s="20"/>
      <c r="E737" s="119"/>
      <c r="F737" s="119"/>
      <c r="G737" s="123"/>
    </row>
    <row r="738" spans="1:7" s="28" customFormat="1" x14ac:dyDescent="0.35">
      <c r="A738" s="27"/>
      <c r="D738" s="20"/>
      <c r="E738" s="119"/>
      <c r="F738" s="119"/>
      <c r="G738" s="123"/>
    </row>
    <row r="739" spans="1:7" s="28" customFormat="1" x14ac:dyDescent="0.35">
      <c r="A739" s="27"/>
      <c r="D739" s="20"/>
      <c r="E739" s="119"/>
      <c r="F739" s="119"/>
      <c r="G739" s="123"/>
    </row>
    <row r="740" spans="1:7" s="28" customFormat="1" x14ac:dyDescent="0.35">
      <c r="A740" s="27"/>
      <c r="D740" s="20"/>
      <c r="E740" s="119"/>
      <c r="F740" s="119"/>
      <c r="G740" s="123"/>
    </row>
    <row r="741" spans="1:7" s="28" customFormat="1" x14ac:dyDescent="0.35">
      <c r="A741" s="27"/>
      <c r="D741" s="20"/>
      <c r="E741" s="119"/>
      <c r="F741" s="119"/>
      <c r="G741" s="123"/>
    </row>
    <row r="742" spans="1:7" s="28" customFormat="1" x14ac:dyDescent="0.35">
      <c r="A742" s="27"/>
      <c r="D742" s="20"/>
      <c r="E742" s="119"/>
      <c r="F742" s="119"/>
      <c r="G742" s="123"/>
    </row>
    <row r="743" spans="1:7" s="28" customFormat="1" x14ac:dyDescent="0.35">
      <c r="A743" s="27"/>
      <c r="D743" s="20"/>
      <c r="E743" s="119"/>
      <c r="F743" s="119"/>
      <c r="G743" s="123"/>
    </row>
    <row r="744" spans="1:7" s="28" customFormat="1" x14ac:dyDescent="0.35">
      <c r="A744" s="27"/>
      <c r="D744" s="20"/>
      <c r="E744" s="119"/>
      <c r="F744" s="119"/>
      <c r="G744" s="123"/>
    </row>
    <row r="745" spans="1:7" s="28" customFormat="1" x14ac:dyDescent="0.35">
      <c r="A745" s="27"/>
      <c r="D745" s="20"/>
      <c r="E745" s="119"/>
      <c r="F745" s="119"/>
      <c r="G745" s="123"/>
    </row>
    <row r="746" spans="1:7" s="28" customFormat="1" x14ac:dyDescent="0.35">
      <c r="A746" s="27"/>
      <c r="D746" s="20"/>
      <c r="E746" s="119"/>
      <c r="F746" s="119"/>
      <c r="G746" s="123"/>
    </row>
    <row r="747" spans="1:7" s="28" customFormat="1" x14ac:dyDescent="0.35">
      <c r="A747" s="27"/>
      <c r="D747" s="20"/>
      <c r="E747" s="119"/>
      <c r="F747" s="119"/>
      <c r="G747" s="123"/>
    </row>
    <row r="748" spans="1:7" s="28" customFormat="1" x14ac:dyDescent="0.35">
      <c r="A748" s="27"/>
      <c r="D748" s="20"/>
      <c r="E748" s="119"/>
      <c r="F748" s="119"/>
      <c r="G748" s="123"/>
    </row>
    <row r="749" spans="1:7" s="28" customFormat="1" x14ac:dyDescent="0.35">
      <c r="A749" s="27"/>
      <c r="D749" s="20"/>
      <c r="E749" s="119"/>
      <c r="F749" s="119"/>
      <c r="G749" s="123"/>
    </row>
    <row r="750" spans="1:7" s="28" customFormat="1" x14ac:dyDescent="0.35">
      <c r="A750" s="27"/>
      <c r="D750" s="20"/>
      <c r="E750" s="119"/>
      <c r="F750" s="119"/>
      <c r="G750" s="123"/>
    </row>
    <row r="751" spans="1:7" s="28" customFormat="1" x14ac:dyDescent="0.35">
      <c r="A751" s="27"/>
      <c r="D751" s="20"/>
      <c r="E751" s="119"/>
      <c r="F751" s="119"/>
      <c r="G751" s="123"/>
    </row>
    <row r="752" spans="1:7" s="28" customFormat="1" x14ac:dyDescent="0.35">
      <c r="A752" s="27"/>
      <c r="D752" s="20"/>
      <c r="E752" s="119"/>
      <c r="F752" s="119"/>
      <c r="G752" s="123"/>
    </row>
    <row r="753" spans="1:7" s="28" customFormat="1" x14ac:dyDescent="0.35">
      <c r="A753" s="27"/>
      <c r="D753" s="20"/>
      <c r="E753" s="119"/>
      <c r="F753" s="119"/>
      <c r="G753" s="123"/>
    </row>
    <row r="754" spans="1:7" s="28" customFormat="1" x14ac:dyDescent="0.35">
      <c r="A754" s="27"/>
      <c r="D754" s="20"/>
      <c r="E754" s="119"/>
      <c r="F754" s="119"/>
      <c r="G754" s="123"/>
    </row>
    <row r="755" spans="1:7" s="28" customFormat="1" x14ac:dyDescent="0.35">
      <c r="A755" s="27"/>
      <c r="D755" s="20"/>
      <c r="E755" s="119"/>
      <c r="F755" s="119"/>
      <c r="G755" s="123"/>
    </row>
    <row r="756" spans="1:7" s="28" customFormat="1" x14ac:dyDescent="0.35">
      <c r="A756" s="27"/>
      <c r="D756" s="20"/>
      <c r="E756" s="119"/>
      <c r="F756" s="119"/>
      <c r="G756" s="123"/>
    </row>
    <row r="757" spans="1:7" s="28" customFormat="1" x14ac:dyDescent="0.35">
      <c r="A757" s="27"/>
      <c r="D757" s="20"/>
      <c r="E757" s="119"/>
      <c r="F757" s="119"/>
      <c r="G757" s="123"/>
    </row>
    <row r="758" spans="1:7" s="28" customFormat="1" x14ac:dyDescent="0.35">
      <c r="A758" s="27"/>
      <c r="D758" s="20"/>
      <c r="E758" s="119"/>
      <c r="F758" s="119"/>
      <c r="G758" s="123"/>
    </row>
    <row r="759" spans="1:7" s="28" customFormat="1" x14ac:dyDescent="0.35">
      <c r="A759" s="27"/>
      <c r="D759" s="20"/>
      <c r="E759" s="119"/>
      <c r="F759" s="119"/>
      <c r="G759" s="123"/>
    </row>
    <row r="760" spans="1:7" s="28" customFormat="1" x14ac:dyDescent="0.35">
      <c r="A760" s="27"/>
      <c r="D760" s="20"/>
      <c r="E760" s="119"/>
      <c r="F760" s="119"/>
      <c r="G760" s="123"/>
    </row>
    <row r="761" spans="1:7" s="28" customFormat="1" x14ac:dyDescent="0.35">
      <c r="A761" s="27"/>
      <c r="D761" s="20"/>
      <c r="E761" s="119"/>
      <c r="F761" s="119"/>
      <c r="G761" s="123"/>
    </row>
    <row r="762" spans="1:7" s="28" customFormat="1" x14ac:dyDescent="0.35">
      <c r="A762" s="27"/>
      <c r="D762" s="20"/>
      <c r="E762" s="119"/>
      <c r="F762" s="119"/>
      <c r="G762" s="123"/>
    </row>
    <row r="763" spans="1:7" s="28" customFormat="1" x14ac:dyDescent="0.35">
      <c r="A763" s="27"/>
      <c r="D763" s="20"/>
      <c r="E763" s="119"/>
      <c r="F763" s="119"/>
      <c r="G763" s="123"/>
    </row>
    <row r="764" spans="1:7" s="28" customFormat="1" x14ac:dyDescent="0.35">
      <c r="A764" s="27"/>
      <c r="D764" s="20"/>
      <c r="E764" s="119"/>
      <c r="F764" s="119"/>
      <c r="G764" s="123"/>
    </row>
    <row r="765" spans="1:7" s="28" customFormat="1" x14ac:dyDescent="0.35">
      <c r="A765" s="27"/>
      <c r="D765" s="20"/>
      <c r="E765" s="119"/>
      <c r="F765" s="119"/>
      <c r="G765" s="123"/>
    </row>
    <row r="766" spans="1:7" s="28" customFormat="1" x14ac:dyDescent="0.35">
      <c r="A766" s="27"/>
      <c r="D766" s="20"/>
      <c r="E766" s="119"/>
      <c r="F766" s="119"/>
      <c r="G766" s="123"/>
    </row>
    <row r="767" spans="1:7" s="28" customFormat="1" x14ac:dyDescent="0.35">
      <c r="A767" s="27"/>
      <c r="D767" s="20"/>
      <c r="E767" s="119"/>
      <c r="F767" s="119"/>
      <c r="G767" s="123"/>
    </row>
    <row r="768" spans="1:7" s="28" customFormat="1" x14ac:dyDescent="0.35">
      <c r="A768" s="27"/>
      <c r="D768" s="20"/>
      <c r="E768" s="119"/>
      <c r="F768" s="119"/>
      <c r="G768" s="123"/>
    </row>
    <row r="769" spans="1:7" s="28" customFormat="1" x14ac:dyDescent="0.35">
      <c r="A769" s="27"/>
      <c r="D769" s="20"/>
      <c r="E769" s="119"/>
      <c r="F769" s="119"/>
      <c r="G769" s="123"/>
    </row>
    <row r="770" spans="1:7" s="28" customFormat="1" x14ac:dyDescent="0.35">
      <c r="A770" s="27"/>
      <c r="D770" s="20"/>
      <c r="E770" s="119"/>
      <c r="F770" s="119"/>
      <c r="G770" s="123"/>
    </row>
    <row r="771" spans="1:7" s="28" customFormat="1" x14ac:dyDescent="0.35">
      <c r="A771" s="27"/>
      <c r="D771" s="20"/>
      <c r="E771" s="119"/>
      <c r="F771" s="119"/>
      <c r="G771" s="123"/>
    </row>
    <row r="772" spans="1:7" s="28" customFormat="1" x14ac:dyDescent="0.35">
      <c r="A772" s="27"/>
      <c r="D772" s="20"/>
      <c r="E772" s="119"/>
      <c r="F772" s="119"/>
      <c r="G772" s="123"/>
    </row>
    <row r="773" spans="1:7" s="28" customFormat="1" x14ac:dyDescent="0.35">
      <c r="A773" s="27"/>
      <c r="D773" s="20"/>
      <c r="E773" s="119"/>
      <c r="F773" s="119"/>
      <c r="G773" s="123"/>
    </row>
    <row r="774" spans="1:7" s="28" customFormat="1" x14ac:dyDescent="0.35">
      <c r="A774" s="27"/>
      <c r="D774" s="20"/>
      <c r="E774" s="119"/>
      <c r="F774" s="119"/>
      <c r="G774" s="123"/>
    </row>
    <row r="775" spans="1:7" s="28" customFormat="1" x14ac:dyDescent="0.35">
      <c r="A775" s="27"/>
      <c r="D775" s="20"/>
      <c r="E775" s="119"/>
      <c r="F775" s="119"/>
      <c r="G775" s="123"/>
    </row>
    <row r="776" spans="1:7" s="28" customFormat="1" x14ac:dyDescent="0.35">
      <c r="A776" s="27"/>
      <c r="D776" s="20"/>
      <c r="E776" s="119"/>
      <c r="F776" s="119"/>
      <c r="G776" s="123"/>
    </row>
    <row r="777" spans="1:7" s="28" customFormat="1" x14ac:dyDescent="0.35">
      <c r="A777" s="27"/>
      <c r="D777" s="20"/>
      <c r="E777" s="119"/>
      <c r="F777" s="119"/>
      <c r="G777" s="123"/>
    </row>
    <row r="778" spans="1:7" s="28" customFormat="1" x14ac:dyDescent="0.35">
      <c r="A778" s="27"/>
      <c r="D778" s="20"/>
      <c r="E778" s="119"/>
      <c r="F778" s="119"/>
      <c r="G778" s="123"/>
    </row>
    <row r="779" spans="1:7" s="28" customFormat="1" x14ac:dyDescent="0.35">
      <c r="A779" s="27"/>
      <c r="D779" s="20"/>
      <c r="E779" s="119"/>
      <c r="F779" s="119"/>
      <c r="G779" s="123"/>
    </row>
    <row r="780" spans="1:7" s="28" customFormat="1" x14ac:dyDescent="0.35">
      <c r="A780" s="27"/>
      <c r="D780" s="20"/>
      <c r="E780" s="119"/>
      <c r="F780" s="119"/>
      <c r="G780" s="123"/>
    </row>
    <row r="781" spans="1:7" s="28" customFormat="1" x14ac:dyDescent="0.35">
      <c r="A781" s="27"/>
      <c r="D781" s="20"/>
      <c r="E781" s="119"/>
      <c r="F781" s="119"/>
      <c r="G781" s="123"/>
    </row>
    <row r="782" spans="1:7" s="28" customFormat="1" x14ac:dyDescent="0.35">
      <c r="A782" s="27"/>
      <c r="D782" s="20"/>
      <c r="E782" s="119"/>
      <c r="F782" s="119"/>
      <c r="G782" s="123"/>
    </row>
    <row r="783" spans="1:7" s="28" customFormat="1" x14ac:dyDescent="0.35">
      <c r="A783" s="27"/>
      <c r="D783" s="20"/>
      <c r="E783" s="119"/>
      <c r="F783" s="119"/>
      <c r="G783" s="123"/>
    </row>
    <row r="784" spans="1:7" s="28" customFormat="1" x14ac:dyDescent="0.35">
      <c r="A784" s="27"/>
      <c r="D784" s="20"/>
      <c r="E784" s="119"/>
      <c r="F784" s="119"/>
      <c r="G784" s="123"/>
    </row>
    <row r="785" spans="1:7" s="28" customFormat="1" x14ac:dyDescent="0.35">
      <c r="A785" s="27"/>
      <c r="D785" s="20"/>
      <c r="E785" s="119"/>
      <c r="F785" s="119"/>
      <c r="G785" s="123"/>
    </row>
    <row r="786" spans="1:7" s="28" customFormat="1" x14ac:dyDescent="0.35">
      <c r="A786" s="27"/>
      <c r="D786" s="20"/>
      <c r="E786" s="119"/>
      <c r="F786" s="119"/>
      <c r="G786" s="123"/>
    </row>
    <row r="787" spans="1:7" s="28" customFormat="1" x14ac:dyDescent="0.35">
      <c r="A787" s="27"/>
      <c r="D787" s="20"/>
      <c r="E787" s="119"/>
      <c r="F787" s="119"/>
      <c r="G787" s="123"/>
    </row>
    <row r="788" spans="1:7" s="28" customFormat="1" x14ac:dyDescent="0.35">
      <c r="A788" s="27"/>
      <c r="D788" s="20"/>
      <c r="E788" s="119"/>
      <c r="F788" s="119"/>
      <c r="G788" s="123"/>
    </row>
    <row r="789" spans="1:7" s="28" customFormat="1" x14ac:dyDescent="0.35">
      <c r="A789" s="27"/>
      <c r="D789" s="20"/>
      <c r="E789" s="119"/>
      <c r="F789" s="119"/>
      <c r="G789" s="123"/>
    </row>
    <row r="790" spans="1:7" s="28" customFormat="1" x14ac:dyDescent="0.35">
      <c r="A790" s="27"/>
      <c r="D790" s="20"/>
      <c r="E790" s="119"/>
      <c r="F790" s="119"/>
      <c r="G790" s="123"/>
    </row>
    <row r="791" spans="1:7" s="28" customFormat="1" x14ac:dyDescent="0.35">
      <c r="A791" s="27"/>
      <c r="D791" s="20"/>
      <c r="E791" s="119"/>
      <c r="F791" s="119"/>
      <c r="G791" s="123"/>
    </row>
    <row r="792" spans="1:7" s="28" customFormat="1" x14ac:dyDescent="0.35">
      <c r="A792" s="27"/>
      <c r="D792" s="20"/>
      <c r="E792" s="119"/>
      <c r="F792" s="119"/>
      <c r="G792" s="123"/>
    </row>
    <row r="793" spans="1:7" s="28" customFormat="1" x14ac:dyDescent="0.35">
      <c r="A793" s="27"/>
      <c r="D793" s="20"/>
      <c r="E793" s="119"/>
      <c r="F793" s="119"/>
      <c r="G793" s="123"/>
    </row>
    <row r="794" spans="1:7" s="28" customFormat="1" x14ac:dyDescent="0.35">
      <c r="A794" s="27"/>
      <c r="D794" s="20"/>
      <c r="E794" s="119"/>
      <c r="F794" s="119"/>
      <c r="G794" s="123"/>
    </row>
    <row r="795" spans="1:7" s="28" customFormat="1" x14ac:dyDescent="0.35">
      <c r="A795" s="27"/>
      <c r="D795" s="20"/>
      <c r="E795" s="119"/>
      <c r="F795" s="119"/>
      <c r="G795" s="123"/>
    </row>
    <row r="796" spans="1:7" s="28" customFormat="1" x14ac:dyDescent="0.35">
      <c r="A796" s="27"/>
      <c r="D796" s="20"/>
      <c r="E796" s="119"/>
      <c r="F796" s="119"/>
      <c r="G796" s="123"/>
    </row>
    <row r="797" spans="1:7" s="28" customFormat="1" x14ac:dyDescent="0.35">
      <c r="A797" s="27"/>
      <c r="D797" s="20"/>
      <c r="E797" s="119"/>
      <c r="F797" s="119"/>
      <c r="G797" s="123"/>
    </row>
    <row r="798" spans="1:7" s="28" customFormat="1" x14ac:dyDescent="0.35">
      <c r="A798" s="27"/>
      <c r="D798" s="20"/>
      <c r="E798" s="119"/>
      <c r="F798" s="119"/>
      <c r="G798" s="123"/>
    </row>
    <row r="799" spans="1:7" s="28" customFormat="1" x14ac:dyDescent="0.35">
      <c r="A799" s="27"/>
      <c r="D799" s="20"/>
      <c r="E799" s="119"/>
      <c r="F799" s="119"/>
      <c r="G799" s="123"/>
    </row>
    <row r="800" spans="1:7" s="28" customFormat="1" x14ac:dyDescent="0.35">
      <c r="A800" s="27"/>
      <c r="D800" s="20"/>
      <c r="E800" s="119"/>
      <c r="F800" s="119"/>
      <c r="G800" s="123"/>
    </row>
    <row r="801" spans="1:7" s="28" customFormat="1" x14ac:dyDescent="0.35">
      <c r="A801" s="27"/>
      <c r="D801" s="20"/>
      <c r="E801" s="119"/>
      <c r="F801" s="119"/>
      <c r="G801" s="123"/>
    </row>
    <row r="802" spans="1:7" s="28" customFormat="1" x14ac:dyDescent="0.35">
      <c r="A802" s="27"/>
      <c r="D802" s="20"/>
      <c r="E802" s="119"/>
      <c r="F802" s="119"/>
      <c r="G802" s="123"/>
    </row>
    <row r="803" spans="1:7" s="28" customFormat="1" x14ac:dyDescent="0.35">
      <c r="A803" s="27"/>
      <c r="D803" s="20"/>
      <c r="E803" s="119"/>
      <c r="F803" s="119"/>
      <c r="G803" s="123"/>
    </row>
    <row r="804" spans="1:7" s="28" customFormat="1" x14ac:dyDescent="0.35">
      <c r="A804" s="27"/>
      <c r="D804" s="20"/>
      <c r="E804" s="119"/>
      <c r="F804" s="119"/>
      <c r="G804" s="123"/>
    </row>
    <row r="805" spans="1:7" s="28" customFormat="1" x14ac:dyDescent="0.35">
      <c r="A805" s="27"/>
      <c r="D805" s="20"/>
      <c r="E805" s="119"/>
      <c r="F805" s="119"/>
      <c r="G805" s="123"/>
    </row>
    <row r="806" spans="1:7" s="28" customFormat="1" x14ac:dyDescent="0.35">
      <c r="A806" s="27"/>
      <c r="D806" s="20"/>
      <c r="E806" s="119"/>
      <c r="F806" s="119"/>
      <c r="G806" s="123"/>
    </row>
    <row r="807" spans="1:7" s="28" customFormat="1" x14ac:dyDescent="0.35">
      <c r="A807" s="27"/>
      <c r="D807" s="20"/>
      <c r="E807" s="119"/>
      <c r="F807" s="119"/>
      <c r="G807" s="123"/>
    </row>
    <row r="808" spans="1:7" s="28" customFormat="1" x14ac:dyDescent="0.35">
      <c r="A808" s="27"/>
      <c r="D808" s="20"/>
      <c r="E808" s="119"/>
      <c r="F808" s="119"/>
      <c r="G808" s="123"/>
    </row>
    <row r="809" spans="1:7" s="28" customFormat="1" x14ac:dyDescent="0.35">
      <c r="A809" s="27"/>
      <c r="D809" s="20"/>
      <c r="E809" s="119"/>
      <c r="F809" s="119"/>
      <c r="G809" s="123"/>
    </row>
    <row r="810" spans="1:7" s="28" customFormat="1" x14ac:dyDescent="0.35">
      <c r="A810" s="27"/>
      <c r="D810" s="20"/>
      <c r="E810" s="119"/>
      <c r="F810" s="119"/>
      <c r="G810" s="123"/>
    </row>
    <row r="811" spans="1:7" s="28" customFormat="1" x14ac:dyDescent="0.35">
      <c r="A811" s="27"/>
      <c r="D811" s="20"/>
      <c r="E811" s="119"/>
      <c r="F811" s="119"/>
      <c r="G811" s="123"/>
    </row>
    <row r="812" spans="1:7" s="28" customFormat="1" x14ac:dyDescent="0.35">
      <c r="A812" s="27"/>
      <c r="D812" s="20"/>
      <c r="E812" s="119"/>
      <c r="F812" s="119"/>
      <c r="G812" s="123"/>
    </row>
    <row r="813" spans="1:7" s="28" customFormat="1" x14ac:dyDescent="0.35">
      <c r="A813" s="27"/>
      <c r="D813" s="20"/>
      <c r="E813" s="119"/>
      <c r="F813" s="119"/>
      <c r="G813" s="123"/>
    </row>
    <row r="814" spans="1:7" s="28" customFormat="1" x14ac:dyDescent="0.35">
      <c r="A814" s="27"/>
      <c r="D814" s="20"/>
      <c r="E814" s="119"/>
      <c r="F814" s="119"/>
      <c r="G814" s="123"/>
    </row>
    <row r="815" spans="1:7" s="28" customFormat="1" x14ac:dyDescent="0.35">
      <c r="A815" s="27"/>
      <c r="D815" s="20"/>
      <c r="E815" s="119"/>
      <c r="F815" s="119"/>
      <c r="G815" s="123"/>
    </row>
    <row r="816" spans="1:7" s="28" customFormat="1" x14ac:dyDescent="0.35">
      <c r="A816" s="27"/>
      <c r="D816" s="20"/>
      <c r="E816" s="119"/>
      <c r="F816" s="119"/>
      <c r="G816" s="123"/>
    </row>
    <row r="817" spans="1:7" s="28" customFormat="1" x14ac:dyDescent="0.35">
      <c r="A817" s="27"/>
      <c r="D817" s="20"/>
      <c r="E817" s="119"/>
      <c r="F817" s="119"/>
      <c r="G817" s="123"/>
    </row>
    <row r="818" spans="1:7" s="28" customFormat="1" x14ac:dyDescent="0.35">
      <c r="A818" s="27"/>
      <c r="D818" s="20"/>
      <c r="E818" s="119"/>
      <c r="F818" s="119"/>
      <c r="G818" s="123"/>
    </row>
    <row r="819" spans="1:7" s="28" customFormat="1" x14ac:dyDescent="0.35">
      <c r="A819" s="27"/>
      <c r="D819" s="20"/>
      <c r="E819" s="119"/>
      <c r="F819" s="119"/>
      <c r="G819" s="123"/>
    </row>
    <row r="820" spans="1:7" s="28" customFormat="1" x14ac:dyDescent="0.35">
      <c r="A820" s="27"/>
      <c r="D820" s="20"/>
      <c r="E820" s="119"/>
      <c r="F820" s="119"/>
      <c r="G820" s="123"/>
    </row>
    <row r="821" spans="1:7" s="28" customFormat="1" x14ac:dyDescent="0.35">
      <c r="A821" s="27"/>
      <c r="D821" s="20"/>
      <c r="E821" s="119"/>
      <c r="F821" s="119"/>
      <c r="G821" s="123"/>
    </row>
    <row r="822" spans="1:7" s="28" customFormat="1" x14ac:dyDescent="0.35">
      <c r="A822" s="27"/>
      <c r="D822" s="20"/>
      <c r="E822" s="119"/>
      <c r="F822" s="119"/>
      <c r="G822" s="123"/>
    </row>
    <row r="823" spans="1:7" s="28" customFormat="1" x14ac:dyDescent="0.35">
      <c r="A823" s="27"/>
      <c r="D823" s="20"/>
      <c r="E823" s="119"/>
      <c r="F823" s="119"/>
      <c r="G823" s="123"/>
    </row>
    <row r="824" spans="1:7" s="28" customFormat="1" x14ac:dyDescent="0.35">
      <c r="A824" s="27"/>
      <c r="D824" s="20"/>
      <c r="E824" s="119"/>
      <c r="F824" s="119"/>
      <c r="G824" s="123"/>
    </row>
    <row r="825" spans="1:7" s="28" customFormat="1" x14ac:dyDescent="0.35">
      <c r="A825" s="27"/>
      <c r="D825" s="20"/>
      <c r="E825" s="119"/>
      <c r="F825" s="119"/>
      <c r="G825" s="123"/>
    </row>
    <row r="826" spans="1:7" s="28" customFormat="1" x14ac:dyDescent="0.35">
      <c r="A826" s="27"/>
      <c r="D826" s="20"/>
      <c r="E826" s="119"/>
      <c r="F826" s="119"/>
      <c r="G826" s="123"/>
    </row>
    <row r="827" spans="1:7" s="28" customFormat="1" x14ac:dyDescent="0.35">
      <c r="A827" s="27"/>
      <c r="D827" s="20"/>
      <c r="E827" s="119"/>
      <c r="F827" s="119"/>
      <c r="G827" s="123"/>
    </row>
    <row r="828" spans="1:7" s="28" customFormat="1" x14ac:dyDescent="0.35">
      <c r="A828" s="27"/>
      <c r="D828" s="20"/>
      <c r="E828" s="119"/>
      <c r="F828" s="119"/>
      <c r="G828" s="123"/>
    </row>
    <row r="829" spans="1:7" s="28" customFormat="1" x14ac:dyDescent="0.35">
      <c r="A829" s="27"/>
      <c r="D829" s="20"/>
      <c r="E829" s="119"/>
      <c r="F829" s="119"/>
      <c r="G829" s="123"/>
    </row>
    <row r="830" spans="1:7" s="28" customFormat="1" x14ac:dyDescent="0.35">
      <c r="A830" s="27"/>
      <c r="D830" s="20"/>
      <c r="E830" s="119"/>
      <c r="F830" s="119"/>
      <c r="G830" s="123"/>
    </row>
    <row r="831" spans="1:7" s="28" customFormat="1" x14ac:dyDescent="0.35">
      <c r="A831" s="27"/>
      <c r="D831" s="20"/>
      <c r="E831" s="119"/>
      <c r="F831" s="119"/>
      <c r="G831" s="123"/>
    </row>
    <row r="832" spans="1:7" s="28" customFormat="1" x14ac:dyDescent="0.35">
      <c r="A832" s="27"/>
      <c r="D832" s="20"/>
      <c r="E832" s="119"/>
      <c r="F832" s="119"/>
      <c r="G832" s="123"/>
    </row>
    <row r="833" spans="1:7" s="28" customFormat="1" x14ac:dyDescent="0.35">
      <c r="A833" s="27"/>
      <c r="D833" s="20"/>
      <c r="E833" s="119"/>
      <c r="F833" s="119"/>
      <c r="G833" s="123"/>
    </row>
    <row r="834" spans="1:7" s="28" customFormat="1" x14ac:dyDescent="0.35">
      <c r="A834" s="27"/>
      <c r="D834" s="20"/>
      <c r="E834" s="119"/>
      <c r="F834" s="119"/>
      <c r="G834" s="123"/>
    </row>
    <row r="835" spans="1:7" s="28" customFormat="1" x14ac:dyDescent="0.35">
      <c r="A835" s="27"/>
      <c r="D835" s="20"/>
      <c r="E835" s="119"/>
      <c r="F835" s="119"/>
      <c r="G835" s="123"/>
    </row>
    <row r="836" spans="1:7" s="28" customFormat="1" x14ac:dyDescent="0.35">
      <c r="A836" s="27"/>
      <c r="D836" s="20"/>
      <c r="E836" s="119"/>
      <c r="F836" s="119"/>
      <c r="G836" s="123"/>
    </row>
    <row r="837" spans="1:7" s="28" customFormat="1" x14ac:dyDescent="0.35">
      <c r="A837" s="27"/>
      <c r="D837" s="20"/>
      <c r="E837" s="119"/>
      <c r="F837" s="119"/>
      <c r="G837" s="123"/>
    </row>
    <row r="838" spans="1:7" s="28" customFormat="1" x14ac:dyDescent="0.35">
      <c r="A838" s="27"/>
      <c r="D838" s="20"/>
      <c r="E838" s="119"/>
      <c r="F838" s="119"/>
      <c r="G838" s="123"/>
    </row>
    <row r="839" spans="1:7" s="28" customFormat="1" x14ac:dyDescent="0.35">
      <c r="A839" s="27"/>
      <c r="D839" s="20"/>
      <c r="E839" s="119"/>
      <c r="F839" s="119"/>
      <c r="G839" s="123"/>
    </row>
    <row r="840" spans="1:7" s="28" customFormat="1" x14ac:dyDescent="0.35">
      <c r="A840" s="27"/>
      <c r="D840" s="20"/>
      <c r="E840" s="119"/>
      <c r="F840" s="119"/>
      <c r="G840" s="123"/>
    </row>
    <row r="841" spans="1:7" s="28" customFormat="1" x14ac:dyDescent="0.35">
      <c r="A841" s="27"/>
      <c r="D841" s="20"/>
      <c r="E841" s="119"/>
      <c r="F841" s="119"/>
      <c r="G841" s="123"/>
    </row>
    <row r="842" spans="1:7" s="28" customFormat="1" x14ac:dyDescent="0.35">
      <c r="A842" s="27"/>
      <c r="D842" s="20"/>
      <c r="E842" s="119"/>
      <c r="F842" s="119"/>
      <c r="G842" s="123"/>
    </row>
    <row r="843" spans="1:7" s="28" customFormat="1" x14ac:dyDescent="0.35">
      <c r="A843" s="27"/>
      <c r="D843" s="20"/>
      <c r="E843" s="119"/>
      <c r="F843" s="119"/>
      <c r="G843" s="123"/>
    </row>
    <row r="844" spans="1:7" s="28" customFormat="1" x14ac:dyDescent="0.35">
      <c r="A844" s="27"/>
      <c r="D844" s="20"/>
      <c r="E844" s="119"/>
      <c r="F844" s="119"/>
      <c r="G844" s="123"/>
    </row>
    <row r="845" spans="1:7" s="28" customFormat="1" x14ac:dyDescent="0.35">
      <c r="A845" s="27"/>
      <c r="D845" s="20"/>
      <c r="E845" s="119"/>
      <c r="F845" s="119"/>
      <c r="G845" s="123"/>
    </row>
    <row r="846" spans="1:7" s="28" customFormat="1" x14ac:dyDescent="0.35">
      <c r="A846" s="27"/>
      <c r="D846" s="20"/>
      <c r="E846" s="119"/>
      <c r="F846" s="119"/>
      <c r="G846" s="123"/>
    </row>
    <row r="847" spans="1:7" s="28" customFormat="1" x14ac:dyDescent="0.35">
      <c r="A847" s="27"/>
      <c r="D847" s="20"/>
      <c r="E847" s="119"/>
      <c r="F847" s="119"/>
      <c r="G847" s="123"/>
    </row>
    <row r="848" spans="1:7" s="28" customFormat="1" x14ac:dyDescent="0.35">
      <c r="A848" s="27"/>
      <c r="D848" s="20"/>
      <c r="E848" s="119"/>
      <c r="F848" s="119"/>
      <c r="G848" s="123"/>
    </row>
    <row r="849" spans="1:7" s="28" customFormat="1" x14ac:dyDescent="0.35">
      <c r="A849" s="27"/>
      <c r="D849" s="20"/>
      <c r="E849" s="119"/>
      <c r="F849" s="119"/>
      <c r="G849" s="123"/>
    </row>
    <row r="850" spans="1:7" s="28" customFormat="1" x14ac:dyDescent="0.35">
      <c r="A850" s="27"/>
      <c r="D850" s="20"/>
      <c r="E850" s="119"/>
      <c r="F850" s="119"/>
      <c r="G850" s="123"/>
    </row>
    <row r="851" spans="1:7" s="28" customFormat="1" x14ac:dyDescent="0.35">
      <c r="A851" s="27"/>
      <c r="D851" s="20"/>
      <c r="E851" s="119"/>
      <c r="F851" s="119"/>
      <c r="G851" s="123"/>
    </row>
    <row r="852" spans="1:7" s="28" customFormat="1" x14ac:dyDescent="0.35">
      <c r="A852" s="27"/>
      <c r="D852" s="20"/>
      <c r="E852" s="119"/>
      <c r="F852" s="119"/>
      <c r="G852" s="123"/>
    </row>
    <row r="853" spans="1:7" s="28" customFormat="1" x14ac:dyDescent="0.35">
      <c r="A853" s="27"/>
      <c r="D853" s="20"/>
      <c r="E853" s="119"/>
      <c r="F853" s="119"/>
      <c r="G853" s="123"/>
    </row>
    <row r="854" spans="1:7" s="28" customFormat="1" x14ac:dyDescent="0.35">
      <c r="A854" s="27"/>
      <c r="D854" s="20"/>
      <c r="E854" s="119"/>
      <c r="F854" s="119"/>
      <c r="G854" s="123"/>
    </row>
    <row r="855" spans="1:7" s="28" customFormat="1" x14ac:dyDescent="0.35">
      <c r="A855" s="27"/>
      <c r="D855" s="20"/>
      <c r="E855" s="119"/>
      <c r="F855" s="119"/>
      <c r="G855" s="123"/>
    </row>
    <row r="856" spans="1:7" s="28" customFormat="1" x14ac:dyDescent="0.35">
      <c r="A856" s="27"/>
      <c r="D856" s="20"/>
      <c r="E856" s="119"/>
      <c r="F856" s="119"/>
      <c r="G856" s="123"/>
    </row>
    <row r="857" spans="1:7" s="28" customFormat="1" x14ac:dyDescent="0.35">
      <c r="A857" s="27"/>
      <c r="D857" s="20"/>
      <c r="E857" s="119"/>
      <c r="F857" s="119"/>
      <c r="G857" s="123"/>
    </row>
    <row r="858" spans="1:7" s="28" customFormat="1" x14ac:dyDescent="0.35">
      <c r="A858" s="27"/>
      <c r="D858" s="20"/>
      <c r="E858" s="119"/>
      <c r="F858" s="119"/>
      <c r="G858" s="123"/>
    </row>
    <row r="859" spans="1:7" s="28" customFormat="1" x14ac:dyDescent="0.35">
      <c r="A859" s="27"/>
      <c r="D859" s="20"/>
      <c r="E859" s="119"/>
      <c r="F859" s="119"/>
      <c r="G859" s="123"/>
    </row>
    <row r="860" spans="1:7" s="28" customFormat="1" x14ac:dyDescent="0.35">
      <c r="A860" s="27"/>
      <c r="D860" s="20"/>
      <c r="E860" s="119"/>
      <c r="F860" s="119"/>
      <c r="G860" s="123"/>
    </row>
    <row r="861" spans="1:7" s="28" customFormat="1" x14ac:dyDescent="0.35">
      <c r="A861" s="27"/>
      <c r="D861" s="20"/>
      <c r="E861" s="119"/>
      <c r="F861" s="119"/>
      <c r="G861" s="123"/>
    </row>
    <row r="862" spans="1:7" s="28" customFormat="1" x14ac:dyDescent="0.35">
      <c r="A862" s="27"/>
      <c r="D862" s="20"/>
      <c r="E862" s="119"/>
      <c r="F862" s="119"/>
      <c r="G862" s="123"/>
    </row>
    <row r="863" spans="1:7" s="28" customFormat="1" x14ac:dyDescent="0.35">
      <c r="A863" s="27"/>
      <c r="D863" s="20"/>
      <c r="E863" s="119"/>
      <c r="F863" s="119"/>
      <c r="G863" s="123"/>
    </row>
    <row r="864" spans="1:7" s="28" customFormat="1" x14ac:dyDescent="0.35">
      <c r="A864" s="27"/>
      <c r="D864" s="20"/>
      <c r="E864" s="119"/>
      <c r="F864" s="119"/>
      <c r="G864" s="123"/>
    </row>
    <row r="865" spans="1:7" s="28" customFormat="1" x14ac:dyDescent="0.35">
      <c r="A865" s="27"/>
      <c r="D865" s="20"/>
      <c r="E865" s="119"/>
      <c r="F865" s="119"/>
      <c r="G865" s="123"/>
    </row>
    <row r="866" spans="1:7" s="28" customFormat="1" x14ac:dyDescent="0.35">
      <c r="A866" s="27"/>
      <c r="D866" s="20"/>
      <c r="E866" s="119"/>
      <c r="F866" s="119"/>
      <c r="G866" s="123"/>
    </row>
    <row r="867" spans="1:7" s="28" customFormat="1" x14ac:dyDescent="0.35">
      <c r="A867" s="27"/>
      <c r="D867" s="20"/>
      <c r="E867" s="119"/>
      <c r="F867" s="119"/>
      <c r="G867" s="123"/>
    </row>
    <row r="868" spans="1:7" s="28" customFormat="1" x14ac:dyDescent="0.35">
      <c r="A868" s="27"/>
      <c r="D868" s="20"/>
      <c r="E868" s="119"/>
      <c r="F868" s="119"/>
      <c r="G868" s="123"/>
    </row>
    <row r="869" spans="1:7" s="28" customFormat="1" x14ac:dyDescent="0.35">
      <c r="A869" s="27"/>
      <c r="D869" s="20"/>
      <c r="E869" s="119"/>
      <c r="F869" s="119"/>
      <c r="G869" s="123"/>
    </row>
    <row r="870" spans="1:7" s="28" customFormat="1" x14ac:dyDescent="0.35">
      <c r="A870" s="27"/>
      <c r="D870" s="20"/>
      <c r="E870" s="119"/>
      <c r="F870" s="119"/>
      <c r="G870" s="123"/>
    </row>
    <row r="871" spans="1:7" s="28" customFormat="1" x14ac:dyDescent="0.35">
      <c r="A871" s="27"/>
      <c r="D871" s="20"/>
      <c r="E871" s="119"/>
      <c r="F871" s="119"/>
      <c r="G871" s="123"/>
    </row>
    <row r="872" spans="1:7" s="28" customFormat="1" x14ac:dyDescent="0.35">
      <c r="A872" s="27"/>
      <c r="D872" s="20"/>
      <c r="E872" s="119"/>
      <c r="F872" s="119"/>
      <c r="G872" s="123"/>
    </row>
    <row r="873" spans="1:7" s="28" customFormat="1" x14ac:dyDescent="0.35">
      <c r="A873" s="27"/>
      <c r="D873" s="20"/>
      <c r="E873" s="119"/>
      <c r="F873" s="119"/>
      <c r="G873" s="123"/>
    </row>
    <row r="874" spans="1:7" s="28" customFormat="1" x14ac:dyDescent="0.35">
      <c r="A874" s="27"/>
      <c r="D874" s="20"/>
      <c r="E874" s="119"/>
      <c r="F874" s="119"/>
      <c r="G874" s="123"/>
    </row>
    <row r="875" spans="1:7" s="28" customFormat="1" x14ac:dyDescent="0.35">
      <c r="A875" s="27"/>
      <c r="D875" s="20"/>
      <c r="E875" s="119"/>
      <c r="F875" s="119"/>
      <c r="G875" s="123"/>
    </row>
    <row r="876" spans="1:7" s="28" customFormat="1" x14ac:dyDescent="0.35">
      <c r="A876" s="27"/>
      <c r="D876" s="20"/>
      <c r="E876" s="119"/>
      <c r="F876" s="119"/>
      <c r="G876" s="123"/>
    </row>
    <row r="877" spans="1:7" s="28" customFormat="1" x14ac:dyDescent="0.35">
      <c r="A877" s="27"/>
      <c r="D877" s="20"/>
      <c r="E877" s="119"/>
      <c r="F877" s="119"/>
      <c r="G877" s="123"/>
    </row>
    <row r="878" spans="1:7" s="28" customFormat="1" x14ac:dyDescent="0.35">
      <c r="A878" s="27"/>
      <c r="D878" s="20"/>
      <c r="E878" s="119"/>
      <c r="F878" s="119"/>
      <c r="G878" s="123"/>
    </row>
    <row r="879" spans="1:7" s="28" customFormat="1" x14ac:dyDescent="0.35">
      <c r="A879" s="27"/>
      <c r="D879" s="20"/>
      <c r="E879" s="119"/>
      <c r="F879" s="119"/>
      <c r="G879" s="123"/>
    </row>
    <row r="880" spans="1:7" s="28" customFormat="1" x14ac:dyDescent="0.35">
      <c r="A880" s="27"/>
      <c r="D880" s="20"/>
      <c r="E880" s="119"/>
      <c r="F880" s="119"/>
      <c r="G880" s="123"/>
    </row>
    <row r="881" spans="1:7" s="28" customFormat="1" x14ac:dyDescent="0.35">
      <c r="A881" s="27"/>
      <c r="D881" s="20"/>
      <c r="E881" s="119"/>
      <c r="F881" s="119"/>
      <c r="G881" s="123"/>
    </row>
    <row r="882" spans="1:7" s="28" customFormat="1" x14ac:dyDescent="0.35">
      <c r="A882" s="27"/>
      <c r="D882" s="20"/>
      <c r="E882" s="119"/>
      <c r="F882" s="119"/>
      <c r="G882" s="123"/>
    </row>
    <row r="883" spans="1:7" s="28" customFormat="1" x14ac:dyDescent="0.35">
      <c r="A883" s="27"/>
      <c r="D883" s="20"/>
      <c r="E883" s="119"/>
      <c r="F883" s="119"/>
      <c r="G883" s="123"/>
    </row>
    <row r="884" spans="1:7" s="28" customFormat="1" x14ac:dyDescent="0.35">
      <c r="A884" s="27"/>
      <c r="D884" s="20"/>
      <c r="E884" s="119"/>
      <c r="F884" s="119"/>
      <c r="G884" s="123"/>
    </row>
    <row r="885" spans="1:7" s="28" customFormat="1" x14ac:dyDescent="0.35">
      <c r="A885" s="27"/>
      <c r="D885" s="20"/>
      <c r="E885" s="119"/>
      <c r="F885" s="119"/>
      <c r="G885" s="123"/>
    </row>
    <row r="886" spans="1:7" s="28" customFormat="1" x14ac:dyDescent="0.35">
      <c r="A886" s="27"/>
      <c r="D886" s="20"/>
      <c r="E886" s="119"/>
      <c r="F886" s="119"/>
      <c r="G886" s="123"/>
    </row>
    <row r="887" spans="1:7" s="28" customFormat="1" x14ac:dyDescent="0.35">
      <c r="A887" s="27"/>
      <c r="D887" s="20"/>
      <c r="E887" s="119"/>
      <c r="F887" s="119"/>
      <c r="G887" s="123"/>
    </row>
    <row r="888" spans="1:7" s="28" customFormat="1" x14ac:dyDescent="0.35">
      <c r="A888" s="27"/>
      <c r="D888" s="20"/>
      <c r="E888" s="119"/>
      <c r="F888" s="119"/>
      <c r="G888" s="123"/>
    </row>
    <row r="889" spans="1:7" s="28" customFormat="1" x14ac:dyDescent="0.35">
      <c r="A889" s="27"/>
      <c r="D889" s="20"/>
      <c r="E889" s="119"/>
      <c r="F889" s="119"/>
      <c r="G889" s="123"/>
    </row>
    <row r="890" spans="1:7" s="28" customFormat="1" x14ac:dyDescent="0.35">
      <c r="A890" s="27"/>
      <c r="D890" s="20"/>
      <c r="E890" s="119"/>
      <c r="F890" s="119"/>
      <c r="G890" s="123"/>
    </row>
    <row r="891" spans="1:7" s="28" customFormat="1" x14ac:dyDescent="0.35">
      <c r="A891" s="27"/>
      <c r="D891" s="20"/>
      <c r="E891" s="119"/>
      <c r="F891" s="119"/>
      <c r="G891" s="123"/>
    </row>
    <row r="892" spans="1:7" s="28" customFormat="1" x14ac:dyDescent="0.35">
      <c r="A892" s="27"/>
      <c r="D892" s="20"/>
      <c r="E892" s="119"/>
      <c r="F892" s="119"/>
      <c r="G892" s="123"/>
    </row>
    <row r="893" spans="1:7" s="28" customFormat="1" x14ac:dyDescent="0.35">
      <c r="A893" s="27"/>
      <c r="D893" s="20"/>
      <c r="E893" s="119"/>
      <c r="F893" s="119"/>
      <c r="G893" s="123"/>
    </row>
    <row r="894" spans="1:7" s="28" customFormat="1" x14ac:dyDescent="0.35">
      <c r="A894" s="27"/>
      <c r="D894" s="20"/>
      <c r="E894" s="119"/>
      <c r="F894" s="119"/>
      <c r="G894" s="123"/>
    </row>
    <row r="895" spans="1:7" s="28" customFormat="1" x14ac:dyDescent="0.35">
      <c r="A895" s="27"/>
      <c r="D895" s="20"/>
      <c r="E895" s="119"/>
      <c r="F895" s="119"/>
      <c r="G895" s="123"/>
    </row>
    <row r="896" spans="1:7" s="28" customFormat="1" x14ac:dyDescent="0.35">
      <c r="A896" s="27"/>
      <c r="D896" s="20"/>
      <c r="E896" s="119"/>
      <c r="F896" s="119"/>
      <c r="G896" s="123"/>
    </row>
    <row r="897" spans="1:7" s="28" customFormat="1" x14ac:dyDescent="0.35">
      <c r="A897" s="27"/>
      <c r="D897" s="20"/>
      <c r="E897" s="119"/>
      <c r="F897" s="119"/>
      <c r="G897" s="123"/>
    </row>
    <row r="898" spans="1:7" s="28" customFormat="1" x14ac:dyDescent="0.35">
      <c r="A898" s="27"/>
      <c r="D898" s="20"/>
      <c r="E898" s="119"/>
      <c r="F898" s="119"/>
      <c r="G898" s="123"/>
    </row>
    <row r="899" spans="1:7" s="28" customFormat="1" x14ac:dyDescent="0.35">
      <c r="A899" s="27"/>
      <c r="D899" s="20"/>
      <c r="E899" s="119"/>
      <c r="F899" s="119"/>
      <c r="G899" s="123"/>
    </row>
    <row r="900" spans="1:7" s="28" customFormat="1" x14ac:dyDescent="0.35">
      <c r="A900" s="27"/>
      <c r="D900" s="20"/>
      <c r="E900" s="119"/>
      <c r="F900" s="119"/>
      <c r="G900" s="123"/>
    </row>
    <row r="901" spans="1:7" s="28" customFormat="1" x14ac:dyDescent="0.35">
      <c r="A901" s="27"/>
      <c r="D901" s="20"/>
      <c r="E901" s="119"/>
      <c r="F901" s="119"/>
      <c r="G901" s="123"/>
    </row>
    <row r="902" spans="1:7" s="28" customFormat="1" x14ac:dyDescent="0.35">
      <c r="A902" s="27"/>
      <c r="D902" s="20"/>
      <c r="E902" s="119"/>
      <c r="F902" s="119"/>
      <c r="G902" s="123"/>
    </row>
    <row r="903" spans="1:7" s="28" customFormat="1" x14ac:dyDescent="0.35">
      <c r="A903" s="27"/>
      <c r="D903" s="20"/>
      <c r="E903" s="119"/>
      <c r="F903" s="119"/>
      <c r="G903" s="123"/>
    </row>
    <row r="904" spans="1:7" s="28" customFormat="1" x14ac:dyDescent="0.35">
      <c r="A904" s="27"/>
      <c r="D904" s="20"/>
      <c r="E904" s="119"/>
      <c r="F904" s="119"/>
      <c r="G904" s="123"/>
    </row>
    <row r="905" spans="1:7" s="28" customFormat="1" x14ac:dyDescent="0.35">
      <c r="A905" s="27"/>
      <c r="D905" s="20"/>
      <c r="E905" s="119"/>
      <c r="F905" s="119"/>
      <c r="G905" s="123"/>
    </row>
    <row r="906" spans="1:7" s="28" customFormat="1" x14ac:dyDescent="0.35">
      <c r="A906" s="27"/>
      <c r="D906" s="20"/>
      <c r="E906" s="119"/>
      <c r="F906" s="119"/>
      <c r="G906" s="123"/>
    </row>
    <row r="907" spans="1:7" s="28" customFormat="1" x14ac:dyDescent="0.35">
      <c r="A907" s="27"/>
      <c r="D907" s="20"/>
      <c r="E907" s="119"/>
      <c r="F907" s="119"/>
      <c r="G907" s="123"/>
    </row>
    <row r="908" spans="1:7" s="28" customFormat="1" x14ac:dyDescent="0.35">
      <c r="A908" s="27"/>
      <c r="D908" s="20"/>
      <c r="E908" s="119"/>
      <c r="F908" s="119"/>
      <c r="G908" s="123"/>
    </row>
    <row r="909" spans="1:7" s="28" customFormat="1" x14ac:dyDescent="0.35">
      <c r="A909" s="27"/>
      <c r="D909" s="20"/>
      <c r="E909" s="119"/>
      <c r="F909" s="119"/>
      <c r="G909" s="123"/>
    </row>
    <row r="910" spans="1:7" s="28" customFormat="1" x14ac:dyDescent="0.35">
      <c r="A910" s="27"/>
      <c r="D910" s="20"/>
      <c r="E910" s="119"/>
      <c r="F910" s="119"/>
      <c r="G910" s="123"/>
    </row>
    <row r="911" spans="1:7" s="28" customFormat="1" x14ac:dyDescent="0.35">
      <c r="A911" s="27"/>
      <c r="D911" s="20"/>
      <c r="E911" s="119"/>
      <c r="F911" s="119"/>
      <c r="G911" s="123"/>
    </row>
    <row r="912" spans="1:7" s="28" customFormat="1" x14ac:dyDescent="0.35">
      <c r="A912" s="27"/>
      <c r="D912" s="20"/>
      <c r="E912" s="119"/>
      <c r="F912" s="119"/>
      <c r="G912" s="123"/>
    </row>
    <row r="913" spans="1:7" s="28" customFormat="1" x14ac:dyDescent="0.35">
      <c r="A913" s="27"/>
      <c r="D913" s="20"/>
      <c r="E913" s="119"/>
      <c r="F913" s="119"/>
      <c r="G913" s="123"/>
    </row>
    <row r="914" spans="1:7" s="28" customFormat="1" x14ac:dyDescent="0.35">
      <c r="A914" s="27"/>
      <c r="D914" s="20"/>
      <c r="E914" s="119"/>
      <c r="F914" s="119"/>
      <c r="G914" s="123"/>
    </row>
    <row r="915" spans="1:7" s="28" customFormat="1" x14ac:dyDescent="0.35">
      <c r="A915" s="27"/>
      <c r="D915" s="20"/>
      <c r="E915" s="119"/>
      <c r="F915" s="119"/>
      <c r="G915" s="123"/>
    </row>
    <row r="916" spans="1:7" s="28" customFormat="1" x14ac:dyDescent="0.35">
      <c r="A916" s="27"/>
      <c r="D916" s="20"/>
      <c r="E916" s="119"/>
      <c r="F916" s="119"/>
      <c r="G916" s="123"/>
    </row>
    <row r="917" spans="1:7" s="28" customFormat="1" x14ac:dyDescent="0.35">
      <c r="A917" s="27"/>
      <c r="D917" s="20"/>
      <c r="E917" s="119"/>
      <c r="F917" s="119"/>
      <c r="G917" s="123"/>
    </row>
    <row r="918" spans="1:7" s="28" customFormat="1" x14ac:dyDescent="0.35">
      <c r="A918" s="27"/>
      <c r="D918" s="20"/>
      <c r="E918" s="119"/>
      <c r="F918" s="119"/>
      <c r="G918" s="123"/>
    </row>
    <row r="919" spans="1:7" s="28" customFormat="1" x14ac:dyDescent="0.35">
      <c r="A919" s="27"/>
      <c r="D919" s="20"/>
      <c r="E919" s="119"/>
      <c r="F919" s="119"/>
      <c r="G919" s="123"/>
    </row>
    <row r="920" spans="1:7" s="28" customFormat="1" x14ac:dyDescent="0.35">
      <c r="A920" s="27"/>
      <c r="D920" s="20"/>
      <c r="E920" s="119"/>
      <c r="F920" s="119"/>
      <c r="G920" s="123"/>
    </row>
    <row r="921" spans="1:7" s="28" customFormat="1" x14ac:dyDescent="0.35">
      <c r="A921" s="27"/>
      <c r="D921" s="20"/>
      <c r="E921" s="119"/>
      <c r="F921" s="119"/>
      <c r="G921" s="123"/>
    </row>
    <row r="922" spans="1:7" s="28" customFormat="1" x14ac:dyDescent="0.35">
      <c r="A922" s="27"/>
      <c r="D922" s="20"/>
      <c r="E922" s="119"/>
      <c r="F922" s="119"/>
      <c r="G922" s="123"/>
    </row>
    <row r="923" spans="1:7" s="28" customFormat="1" x14ac:dyDescent="0.35">
      <c r="A923" s="27"/>
      <c r="D923" s="20"/>
      <c r="E923" s="119"/>
      <c r="F923" s="119"/>
      <c r="G923" s="123"/>
    </row>
    <row r="924" spans="1:7" s="28" customFormat="1" x14ac:dyDescent="0.35">
      <c r="A924" s="27"/>
      <c r="D924" s="20"/>
      <c r="E924" s="119"/>
      <c r="F924" s="119"/>
      <c r="G924" s="123"/>
    </row>
    <row r="925" spans="1:7" s="28" customFormat="1" x14ac:dyDescent="0.35">
      <c r="A925" s="27"/>
      <c r="D925" s="20"/>
      <c r="E925" s="119"/>
      <c r="F925" s="119"/>
      <c r="G925" s="123"/>
    </row>
    <row r="926" spans="1:7" s="28" customFormat="1" x14ac:dyDescent="0.35">
      <c r="A926" s="27"/>
      <c r="D926" s="20"/>
      <c r="E926" s="119"/>
      <c r="F926" s="119"/>
      <c r="G926" s="123"/>
    </row>
    <row r="927" spans="1:7" s="28" customFormat="1" x14ac:dyDescent="0.35">
      <c r="A927" s="27"/>
      <c r="D927" s="20"/>
      <c r="E927" s="119"/>
      <c r="F927" s="119"/>
      <c r="G927" s="123"/>
    </row>
    <row r="928" spans="1:7" s="28" customFormat="1" x14ac:dyDescent="0.35">
      <c r="A928" s="27"/>
      <c r="D928" s="20"/>
      <c r="E928" s="119"/>
      <c r="F928" s="119"/>
      <c r="G928" s="123"/>
    </row>
    <row r="929" spans="1:7" s="28" customFormat="1" x14ac:dyDescent="0.35">
      <c r="A929" s="27"/>
      <c r="D929" s="20"/>
      <c r="E929" s="119"/>
      <c r="F929" s="119"/>
      <c r="G929" s="123"/>
    </row>
    <row r="930" spans="1:7" s="28" customFormat="1" x14ac:dyDescent="0.35">
      <c r="A930" s="27"/>
      <c r="D930" s="20"/>
      <c r="E930" s="119"/>
      <c r="F930" s="119"/>
      <c r="G930" s="123"/>
    </row>
    <row r="931" spans="1:7" s="28" customFormat="1" x14ac:dyDescent="0.35">
      <c r="A931" s="27"/>
      <c r="D931" s="20"/>
      <c r="E931" s="119"/>
      <c r="F931" s="119"/>
      <c r="G931" s="123"/>
    </row>
    <row r="932" spans="1:7" s="28" customFormat="1" x14ac:dyDescent="0.35">
      <c r="A932" s="27"/>
      <c r="D932" s="20"/>
      <c r="E932" s="119"/>
      <c r="F932" s="119"/>
      <c r="G932" s="123"/>
    </row>
    <row r="933" spans="1:7" s="28" customFormat="1" x14ac:dyDescent="0.35">
      <c r="A933" s="27"/>
      <c r="D933" s="20"/>
      <c r="E933" s="119"/>
      <c r="F933" s="119"/>
      <c r="G933" s="123"/>
    </row>
    <row r="934" spans="1:7" s="28" customFormat="1" x14ac:dyDescent="0.35">
      <c r="A934" s="27"/>
      <c r="D934" s="20"/>
      <c r="E934" s="119"/>
      <c r="F934" s="119"/>
      <c r="G934" s="123"/>
    </row>
    <row r="935" spans="1:7" s="28" customFormat="1" x14ac:dyDescent="0.35">
      <c r="A935" s="27"/>
      <c r="D935" s="20"/>
      <c r="E935" s="119"/>
      <c r="F935" s="119"/>
      <c r="G935" s="123"/>
    </row>
    <row r="936" spans="1:7" s="28" customFormat="1" x14ac:dyDescent="0.35">
      <c r="A936" s="27"/>
      <c r="D936" s="20"/>
      <c r="E936" s="119"/>
      <c r="F936" s="119"/>
      <c r="G936" s="123"/>
    </row>
    <row r="937" spans="1:7" s="28" customFormat="1" x14ac:dyDescent="0.35">
      <c r="A937" s="27"/>
      <c r="D937" s="20"/>
      <c r="E937" s="119"/>
      <c r="F937" s="119"/>
      <c r="G937" s="123"/>
    </row>
    <row r="938" spans="1:7" s="28" customFormat="1" x14ac:dyDescent="0.35">
      <c r="A938" s="27"/>
      <c r="D938" s="20"/>
      <c r="E938" s="119"/>
      <c r="F938" s="119"/>
      <c r="G938" s="123"/>
    </row>
    <row r="939" spans="1:7" s="28" customFormat="1" x14ac:dyDescent="0.35">
      <c r="A939" s="27"/>
      <c r="D939" s="20"/>
      <c r="E939" s="119"/>
      <c r="F939" s="119"/>
      <c r="G939" s="123"/>
    </row>
    <row r="940" spans="1:7" s="28" customFormat="1" x14ac:dyDescent="0.35">
      <c r="A940" s="27"/>
      <c r="D940" s="20"/>
      <c r="E940" s="119"/>
      <c r="F940" s="119"/>
      <c r="G940" s="123"/>
    </row>
    <row r="941" spans="1:7" s="28" customFormat="1" x14ac:dyDescent="0.35">
      <c r="A941" s="27"/>
      <c r="D941" s="20"/>
      <c r="E941" s="119"/>
      <c r="F941" s="119"/>
      <c r="G941" s="123"/>
    </row>
    <row r="942" spans="1:7" s="28" customFormat="1" x14ac:dyDescent="0.35">
      <c r="A942" s="27"/>
      <c r="D942" s="20"/>
      <c r="E942" s="119"/>
      <c r="F942" s="119"/>
      <c r="G942" s="123"/>
    </row>
    <row r="943" spans="1:7" s="28" customFormat="1" x14ac:dyDescent="0.35">
      <c r="A943" s="27"/>
      <c r="D943" s="20"/>
      <c r="E943" s="119"/>
      <c r="F943" s="119"/>
      <c r="G943" s="123"/>
    </row>
    <row r="944" spans="1:7" s="28" customFormat="1" x14ac:dyDescent="0.35">
      <c r="A944" s="27"/>
      <c r="D944" s="20"/>
      <c r="E944" s="119"/>
      <c r="F944" s="119"/>
      <c r="G944" s="123"/>
    </row>
    <row r="945" spans="1:7" s="28" customFormat="1" x14ac:dyDescent="0.35">
      <c r="A945" s="27"/>
      <c r="D945" s="20"/>
      <c r="E945" s="119"/>
      <c r="F945" s="119"/>
      <c r="G945" s="123"/>
    </row>
    <row r="946" spans="1:7" s="28" customFormat="1" x14ac:dyDescent="0.35">
      <c r="A946" s="27"/>
      <c r="D946" s="20"/>
      <c r="E946" s="119"/>
      <c r="F946" s="119"/>
      <c r="G946" s="123"/>
    </row>
    <row r="947" spans="1:7" s="28" customFormat="1" x14ac:dyDescent="0.35">
      <c r="A947" s="27"/>
      <c r="D947" s="20"/>
      <c r="E947" s="119"/>
      <c r="F947" s="119"/>
      <c r="G947" s="123"/>
    </row>
    <row r="948" spans="1:7" s="28" customFormat="1" x14ac:dyDescent="0.35">
      <c r="A948" s="27"/>
      <c r="D948" s="20"/>
      <c r="E948" s="119"/>
      <c r="F948" s="119"/>
      <c r="G948" s="123"/>
    </row>
    <row r="949" spans="1:7" s="28" customFormat="1" x14ac:dyDescent="0.35">
      <c r="A949" s="27"/>
      <c r="D949" s="20"/>
      <c r="E949" s="119"/>
      <c r="F949" s="119"/>
      <c r="G949" s="123"/>
    </row>
    <row r="950" spans="1:7" s="28" customFormat="1" x14ac:dyDescent="0.35">
      <c r="A950" s="27"/>
      <c r="D950" s="20"/>
      <c r="E950" s="119"/>
      <c r="F950" s="119"/>
      <c r="G950" s="123"/>
    </row>
    <row r="951" spans="1:7" s="28" customFormat="1" x14ac:dyDescent="0.35">
      <c r="A951" s="27"/>
      <c r="D951" s="20"/>
      <c r="E951" s="119"/>
      <c r="F951" s="119"/>
      <c r="G951" s="123"/>
    </row>
    <row r="952" spans="1:7" s="28" customFormat="1" x14ac:dyDescent="0.35">
      <c r="A952" s="27"/>
      <c r="D952" s="20"/>
      <c r="E952" s="119"/>
      <c r="F952" s="119"/>
      <c r="G952" s="123"/>
    </row>
    <row r="953" spans="1:7" s="28" customFormat="1" x14ac:dyDescent="0.35">
      <c r="A953" s="27"/>
      <c r="D953" s="20"/>
      <c r="E953" s="119"/>
      <c r="F953" s="119"/>
      <c r="G953" s="123"/>
    </row>
    <row r="954" spans="1:7" s="28" customFormat="1" x14ac:dyDescent="0.35">
      <c r="A954" s="27"/>
      <c r="D954" s="20"/>
      <c r="E954" s="119"/>
      <c r="F954" s="119"/>
      <c r="G954" s="123"/>
    </row>
    <row r="955" spans="1:7" s="28" customFormat="1" x14ac:dyDescent="0.35">
      <c r="A955" s="27"/>
      <c r="D955" s="20"/>
      <c r="E955" s="119"/>
      <c r="F955" s="119"/>
      <c r="G955" s="123"/>
    </row>
    <row r="956" spans="1:7" s="28" customFormat="1" x14ac:dyDescent="0.35">
      <c r="A956" s="27"/>
      <c r="D956" s="20"/>
      <c r="E956" s="119"/>
      <c r="F956" s="119"/>
      <c r="G956" s="123"/>
    </row>
    <row r="957" spans="1:7" s="28" customFormat="1" x14ac:dyDescent="0.35">
      <c r="A957" s="27"/>
      <c r="D957" s="20"/>
      <c r="E957" s="119"/>
      <c r="F957" s="119"/>
      <c r="G957" s="123"/>
    </row>
    <row r="958" spans="1:7" s="28" customFormat="1" x14ac:dyDescent="0.35">
      <c r="A958" s="27"/>
      <c r="D958" s="20"/>
      <c r="E958" s="119"/>
      <c r="F958" s="119"/>
      <c r="G958" s="123"/>
    </row>
    <row r="959" spans="1:7" s="28" customFormat="1" x14ac:dyDescent="0.35">
      <c r="A959" s="27"/>
      <c r="D959" s="20"/>
      <c r="E959" s="119"/>
      <c r="F959" s="119"/>
      <c r="G959" s="123"/>
    </row>
    <row r="960" spans="1:7" s="28" customFormat="1" x14ac:dyDescent="0.35">
      <c r="A960" s="27"/>
      <c r="D960" s="20"/>
      <c r="E960" s="119"/>
      <c r="F960" s="119"/>
      <c r="G960" s="123"/>
    </row>
    <row r="961" spans="1:7" s="28" customFormat="1" x14ac:dyDescent="0.35">
      <c r="A961" s="27"/>
      <c r="D961" s="20"/>
      <c r="E961" s="119"/>
      <c r="F961" s="119"/>
      <c r="G961" s="123"/>
    </row>
    <row r="962" spans="1:7" s="28" customFormat="1" x14ac:dyDescent="0.35">
      <c r="A962" s="27"/>
      <c r="D962" s="20"/>
      <c r="E962" s="119"/>
      <c r="F962" s="119"/>
      <c r="G962" s="123"/>
    </row>
    <row r="963" spans="1:7" s="28" customFormat="1" x14ac:dyDescent="0.35">
      <c r="A963" s="27"/>
      <c r="D963" s="20"/>
      <c r="E963" s="119"/>
      <c r="F963" s="119"/>
      <c r="G963" s="123"/>
    </row>
    <row r="964" spans="1:7" s="28" customFormat="1" x14ac:dyDescent="0.35">
      <c r="A964" s="27"/>
      <c r="D964" s="20"/>
      <c r="E964" s="119"/>
      <c r="F964" s="119"/>
      <c r="G964" s="123"/>
    </row>
    <row r="965" spans="1:7" s="28" customFormat="1" x14ac:dyDescent="0.35">
      <c r="A965" s="27"/>
      <c r="D965" s="20"/>
      <c r="E965" s="119"/>
      <c r="F965" s="119"/>
      <c r="G965" s="123"/>
    </row>
    <row r="966" spans="1:7" s="28" customFormat="1" x14ac:dyDescent="0.35">
      <c r="A966" s="27"/>
      <c r="D966" s="20"/>
      <c r="E966" s="119"/>
      <c r="F966" s="119"/>
      <c r="G966" s="123"/>
    </row>
    <row r="967" spans="1:7" s="28" customFormat="1" x14ac:dyDescent="0.35">
      <c r="A967" s="27"/>
      <c r="D967" s="20"/>
      <c r="E967" s="119"/>
      <c r="F967" s="119"/>
      <c r="G967" s="123"/>
    </row>
    <row r="968" spans="1:7" s="28" customFormat="1" x14ac:dyDescent="0.35">
      <c r="A968" s="27"/>
      <c r="D968" s="20"/>
      <c r="E968" s="119"/>
      <c r="F968" s="119"/>
      <c r="G968" s="123"/>
    </row>
    <row r="969" spans="1:7" s="28" customFormat="1" x14ac:dyDescent="0.35">
      <c r="A969" s="27"/>
      <c r="D969" s="20"/>
      <c r="E969" s="119"/>
      <c r="F969" s="119"/>
      <c r="G969" s="123"/>
    </row>
    <row r="970" spans="1:7" s="28" customFormat="1" x14ac:dyDescent="0.35">
      <c r="A970" s="27"/>
      <c r="D970" s="20"/>
      <c r="E970" s="119"/>
      <c r="F970" s="119"/>
      <c r="G970" s="123"/>
    </row>
    <row r="971" spans="1:7" s="28" customFormat="1" x14ac:dyDescent="0.35">
      <c r="A971" s="27"/>
      <c r="D971" s="20"/>
      <c r="E971" s="119"/>
      <c r="F971" s="119"/>
      <c r="G971" s="123"/>
    </row>
    <row r="972" spans="1:7" s="28" customFormat="1" x14ac:dyDescent="0.35">
      <c r="A972" s="27"/>
      <c r="D972" s="20"/>
      <c r="E972" s="119"/>
      <c r="F972" s="119"/>
      <c r="G972" s="123"/>
    </row>
    <row r="973" spans="1:7" s="28" customFormat="1" x14ac:dyDescent="0.35">
      <c r="A973" s="27"/>
      <c r="D973" s="20"/>
      <c r="E973" s="119"/>
      <c r="F973" s="119"/>
      <c r="G973" s="123"/>
    </row>
    <row r="974" spans="1:7" s="28" customFormat="1" x14ac:dyDescent="0.35">
      <c r="A974" s="27"/>
      <c r="D974" s="20"/>
      <c r="E974" s="119"/>
      <c r="F974" s="119"/>
      <c r="G974" s="123"/>
    </row>
    <row r="975" spans="1:7" s="28" customFormat="1" x14ac:dyDescent="0.35">
      <c r="A975" s="27"/>
      <c r="D975" s="20"/>
      <c r="E975" s="119"/>
      <c r="F975" s="119"/>
      <c r="G975" s="123"/>
    </row>
    <row r="976" spans="1:7" s="28" customFormat="1" x14ac:dyDescent="0.35">
      <c r="A976" s="27"/>
      <c r="D976" s="20"/>
      <c r="E976" s="119"/>
      <c r="F976" s="119"/>
      <c r="G976" s="123"/>
    </row>
    <row r="977" spans="1:7" s="28" customFormat="1" x14ac:dyDescent="0.35">
      <c r="A977" s="27"/>
      <c r="D977" s="20"/>
      <c r="E977" s="119"/>
      <c r="F977" s="119"/>
      <c r="G977" s="123"/>
    </row>
    <row r="978" spans="1:7" s="28" customFormat="1" x14ac:dyDescent="0.35">
      <c r="A978" s="27"/>
      <c r="D978" s="20"/>
      <c r="E978" s="119"/>
      <c r="F978" s="119"/>
      <c r="G978" s="123"/>
    </row>
    <row r="979" spans="1:7" s="28" customFormat="1" x14ac:dyDescent="0.35">
      <c r="A979" s="27"/>
      <c r="D979" s="20"/>
      <c r="E979" s="119"/>
      <c r="F979" s="119"/>
      <c r="G979" s="123"/>
    </row>
    <row r="980" spans="1:7" s="28" customFormat="1" x14ac:dyDescent="0.35">
      <c r="A980" s="27"/>
      <c r="D980" s="20"/>
      <c r="E980" s="119"/>
      <c r="F980" s="119"/>
      <c r="G980" s="123"/>
    </row>
    <row r="981" spans="1:7" s="28" customFormat="1" x14ac:dyDescent="0.35">
      <c r="A981" s="27"/>
      <c r="D981" s="20"/>
      <c r="E981" s="119"/>
      <c r="F981" s="119"/>
      <c r="G981" s="123"/>
    </row>
    <row r="982" spans="1:7" s="28" customFormat="1" x14ac:dyDescent="0.35">
      <c r="A982" s="27"/>
      <c r="D982" s="20"/>
      <c r="E982" s="119"/>
      <c r="F982" s="119"/>
      <c r="G982" s="123"/>
    </row>
    <row r="983" spans="1:7" s="28" customFormat="1" x14ac:dyDescent="0.35">
      <c r="A983" s="27"/>
      <c r="D983" s="20"/>
      <c r="E983" s="119"/>
      <c r="F983" s="119"/>
      <c r="G983" s="123"/>
    </row>
    <row r="984" spans="1:7" s="28" customFormat="1" x14ac:dyDescent="0.35">
      <c r="A984" s="27"/>
      <c r="D984" s="20"/>
      <c r="E984" s="119"/>
      <c r="F984" s="119"/>
      <c r="G984" s="123"/>
    </row>
    <row r="985" spans="1:7" s="28" customFormat="1" x14ac:dyDescent="0.35">
      <c r="A985" s="27"/>
      <c r="D985" s="20"/>
      <c r="E985" s="119"/>
      <c r="F985" s="119"/>
      <c r="G985" s="123"/>
    </row>
    <row r="986" spans="1:7" s="28" customFormat="1" x14ac:dyDescent="0.35">
      <c r="A986" s="27"/>
      <c r="D986" s="20"/>
      <c r="E986" s="119"/>
      <c r="F986" s="119"/>
      <c r="G986" s="123"/>
    </row>
    <row r="987" spans="1:7" s="28" customFormat="1" x14ac:dyDescent="0.35">
      <c r="A987" s="27"/>
      <c r="D987" s="20"/>
      <c r="E987" s="119"/>
      <c r="F987" s="119"/>
      <c r="G987" s="123"/>
    </row>
    <row r="988" spans="1:7" s="28" customFormat="1" x14ac:dyDescent="0.35">
      <c r="A988" s="27"/>
      <c r="D988" s="20"/>
      <c r="E988" s="119"/>
      <c r="F988" s="119"/>
      <c r="G988" s="123"/>
    </row>
    <row r="989" spans="1:7" s="28" customFormat="1" x14ac:dyDescent="0.35">
      <c r="A989" s="27"/>
      <c r="D989" s="20"/>
      <c r="E989" s="119"/>
      <c r="F989" s="119"/>
      <c r="G989" s="123"/>
    </row>
    <row r="990" spans="1:7" s="28" customFormat="1" x14ac:dyDescent="0.35">
      <c r="A990" s="27"/>
      <c r="D990" s="20"/>
      <c r="E990" s="119"/>
      <c r="F990" s="119"/>
      <c r="G990" s="123"/>
    </row>
    <row r="991" spans="1:7" s="28" customFormat="1" x14ac:dyDescent="0.35">
      <c r="A991" s="27"/>
      <c r="D991" s="20"/>
      <c r="E991" s="119"/>
      <c r="F991" s="119"/>
      <c r="G991" s="123"/>
    </row>
    <row r="992" spans="1:7" s="28" customFormat="1" x14ac:dyDescent="0.35">
      <c r="A992" s="27"/>
      <c r="D992" s="20"/>
      <c r="E992" s="119"/>
      <c r="F992" s="119"/>
      <c r="G992" s="123"/>
    </row>
    <row r="993" spans="1:7" s="28" customFormat="1" x14ac:dyDescent="0.35">
      <c r="A993" s="27"/>
      <c r="D993" s="20"/>
      <c r="E993" s="119"/>
      <c r="F993" s="119"/>
      <c r="G993" s="123"/>
    </row>
    <row r="994" spans="1:7" s="28" customFormat="1" x14ac:dyDescent="0.35">
      <c r="A994" s="27"/>
      <c r="D994" s="20"/>
      <c r="E994" s="119"/>
      <c r="F994" s="119"/>
      <c r="G994" s="123"/>
    </row>
    <row r="995" spans="1:7" s="28" customFormat="1" x14ac:dyDescent="0.35">
      <c r="A995" s="27"/>
      <c r="D995" s="20"/>
      <c r="E995" s="119"/>
      <c r="F995" s="119"/>
      <c r="G995" s="123"/>
    </row>
    <row r="996" spans="1:7" s="28" customFormat="1" x14ac:dyDescent="0.35">
      <c r="A996" s="27"/>
      <c r="D996" s="20"/>
      <c r="E996" s="119"/>
      <c r="F996" s="119"/>
      <c r="G996" s="123"/>
    </row>
    <row r="997" spans="1:7" s="28" customFormat="1" x14ac:dyDescent="0.35">
      <c r="A997" s="27"/>
      <c r="D997" s="20"/>
      <c r="E997" s="119"/>
      <c r="F997" s="119"/>
      <c r="G997" s="123"/>
    </row>
    <row r="998" spans="1:7" s="28" customFormat="1" x14ac:dyDescent="0.35">
      <c r="A998" s="27"/>
      <c r="D998" s="20"/>
      <c r="E998" s="119"/>
      <c r="F998" s="119"/>
      <c r="G998" s="123"/>
    </row>
    <row r="999" spans="1:7" s="28" customFormat="1" x14ac:dyDescent="0.35">
      <c r="A999" s="27"/>
      <c r="D999" s="20"/>
      <c r="E999" s="119"/>
      <c r="F999" s="119"/>
      <c r="G999" s="123"/>
    </row>
    <row r="1000" spans="1:7" s="28" customFormat="1" x14ac:dyDescent="0.35">
      <c r="A1000" s="27"/>
      <c r="D1000" s="20"/>
      <c r="E1000" s="119"/>
      <c r="F1000" s="119"/>
      <c r="G1000" s="123"/>
    </row>
    <row r="1001" spans="1:7" s="28" customFormat="1" x14ac:dyDescent="0.35">
      <c r="A1001" s="27"/>
      <c r="D1001" s="20"/>
      <c r="E1001" s="119"/>
      <c r="F1001" s="119"/>
      <c r="G1001" s="123"/>
    </row>
    <row r="1002" spans="1:7" s="28" customFormat="1" x14ac:dyDescent="0.35">
      <c r="A1002" s="27"/>
      <c r="D1002" s="20"/>
      <c r="E1002" s="119"/>
      <c r="F1002" s="119"/>
      <c r="G1002" s="123"/>
    </row>
    <row r="1003" spans="1:7" s="28" customFormat="1" x14ac:dyDescent="0.35">
      <c r="A1003" s="27"/>
      <c r="D1003" s="20"/>
      <c r="E1003" s="119"/>
      <c r="F1003" s="119"/>
      <c r="G1003" s="123"/>
    </row>
    <row r="1004" spans="1:7" s="28" customFormat="1" x14ac:dyDescent="0.35">
      <c r="A1004" s="27"/>
      <c r="D1004" s="20"/>
      <c r="E1004" s="119"/>
      <c r="F1004" s="119"/>
      <c r="G1004" s="123"/>
    </row>
    <row r="1005" spans="1:7" s="28" customFormat="1" x14ac:dyDescent="0.35">
      <c r="A1005" s="27"/>
      <c r="D1005" s="20"/>
      <c r="E1005" s="119"/>
      <c r="F1005" s="119"/>
      <c r="G1005" s="123"/>
    </row>
    <row r="1006" spans="1:7" s="28" customFormat="1" x14ac:dyDescent="0.35">
      <c r="A1006" s="27"/>
      <c r="D1006" s="20"/>
      <c r="E1006" s="119"/>
      <c r="F1006" s="119"/>
      <c r="G1006" s="123"/>
    </row>
    <row r="1007" spans="1:7" s="28" customFormat="1" x14ac:dyDescent="0.35">
      <c r="A1007" s="27"/>
      <c r="D1007" s="20"/>
      <c r="E1007" s="119"/>
      <c r="F1007" s="119"/>
      <c r="G1007" s="123"/>
    </row>
    <row r="1008" spans="1:7" s="28" customFormat="1" x14ac:dyDescent="0.35">
      <c r="A1008" s="27"/>
      <c r="D1008" s="20"/>
      <c r="E1008" s="119"/>
      <c r="F1008" s="119"/>
      <c r="G1008" s="123"/>
    </row>
    <row r="1009" spans="1:7" s="28" customFormat="1" x14ac:dyDescent="0.35">
      <c r="A1009" s="27"/>
      <c r="D1009" s="20"/>
      <c r="E1009" s="119"/>
      <c r="F1009" s="119"/>
      <c r="G1009" s="123"/>
    </row>
    <row r="1010" spans="1:7" s="28" customFormat="1" x14ac:dyDescent="0.35">
      <c r="A1010" s="27"/>
      <c r="D1010" s="20"/>
      <c r="E1010" s="119"/>
      <c r="F1010" s="119"/>
      <c r="G1010" s="123"/>
    </row>
    <row r="1011" spans="1:7" s="28" customFormat="1" x14ac:dyDescent="0.35">
      <c r="A1011" s="27"/>
      <c r="D1011" s="20"/>
      <c r="E1011" s="119"/>
      <c r="F1011" s="119"/>
      <c r="G1011" s="123"/>
    </row>
    <row r="1012" spans="1:7" s="28" customFormat="1" x14ac:dyDescent="0.35">
      <c r="A1012" s="27"/>
      <c r="D1012" s="20"/>
      <c r="E1012" s="119"/>
      <c r="F1012" s="119"/>
      <c r="G1012" s="123"/>
    </row>
    <row r="1013" spans="1:7" s="28" customFormat="1" x14ac:dyDescent="0.35">
      <c r="A1013" s="27"/>
      <c r="D1013" s="20"/>
      <c r="E1013" s="119"/>
      <c r="F1013" s="119"/>
      <c r="G1013" s="123"/>
    </row>
    <row r="1014" spans="1:7" s="28" customFormat="1" x14ac:dyDescent="0.35">
      <c r="A1014" s="27"/>
      <c r="D1014" s="20"/>
      <c r="E1014" s="119"/>
      <c r="F1014" s="119"/>
      <c r="G1014" s="123"/>
    </row>
    <row r="1015" spans="1:7" s="28" customFormat="1" x14ac:dyDescent="0.35">
      <c r="A1015" s="27"/>
      <c r="D1015" s="20"/>
      <c r="E1015" s="119"/>
      <c r="F1015" s="119"/>
      <c r="G1015" s="123"/>
    </row>
    <row r="1016" spans="1:7" s="28" customFormat="1" x14ac:dyDescent="0.35">
      <c r="A1016" s="27"/>
      <c r="D1016" s="20"/>
      <c r="E1016" s="119"/>
      <c r="F1016" s="119"/>
      <c r="G1016" s="123"/>
    </row>
    <row r="1017" spans="1:7" s="28" customFormat="1" x14ac:dyDescent="0.35">
      <c r="A1017" s="27"/>
      <c r="D1017" s="20"/>
      <c r="E1017" s="119"/>
      <c r="F1017" s="119"/>
      <c r="G1017" s="123"/>
    </row>
    <row r="1018" spans="1:7" s="28" customFormat="1" x14ac:dyDescent="0.35">
      <c r="A1018" s="27"/>
      <c r="D1018" s="20"/>
      <c r="E1018" s="119"/>
      <c r="F1018" s="119"/>
      <c r="G1018" s="123"/>
    </row>
    <row r="1019" spans="1:7" s="28" customFormat="1" x14ac:dyDescent="0.35">
      <c r="A1019" s="27"/>
      <c r="D1019" s="20"/>
      <c r="E1019" s="119"/>
      <c r="F1019" s="119"/>
      <c r="G1019" s="123"/>
    </row>
    <row r="1020" spans="1:7" s="28" customFormat="1" x14ac:dyDescent="0.35">
      <c r="A1020" s="27"/>
      <c r="D1020" s="20"/>
      <c r="E1020" s="119"/>
      <c r="F1020" s="119"/>
      <c r="G1020" s="123"/>
    </row>
    <row r="1021" spans="1:7" s="28" customFormat="1" x14ac:dyDescent="0.35">
      <c r="A1021" s="27"/>
      <c r="D1021" s="20"/>
      <c r="E1021" s="119"/>
      <c r="F1021" s="119"/>
      <c r="G1021" s="123"/>
    </row>
    <row r="1022" spans="1:7" s="28" customFormat="1" x14ac:dyDescent="0.35">
      <c r="A1022" s="27"/>
      <c r="D1022" s="20"/>
      <c r="E1022" s="119"/>
      <c r="F1022" s="119"/>
      <c r="G1022" s="123"/>
    </row>
    <row r="1023" spans="1:7" s="28" customFormat="1" x14ac:dyDescent="0.35">
      <c r="A1023" s="27"/>
      <c r="D1023" s="20"/>
      <c r="E1023" s="119"/>
      <c r="F1023" s="119"/>
      <c r="G1023" s="123"/>
    </row>
    <row r="1024" spans="1:7" s="28" customFormat="1" x14ac:dyDescent="0.35">
      <c r="A1024" s="27"/>
      <c r="D1024" s="20"/>
      <c r="E1024" s="119"/>
      <c r="F1024" s="119"/>
      <c r="G1024" s="123"/>
    </row>
    <row r="1025" spans="1:7" s="28" customFormat="1" x14ac:dyDescent="0.35">
      <c r="A1025" s="27"/>
      <c r="D1025" s="20"/>
      <c r="E1025" s="119"/>
      <c r="F1025" s="119"/>
      <c r="G1025" s="123"/>
    </row>
    <row r="1026" spans="1:7" s="28" customFormat="1" x14ac:dyDescent="0.35">
      <c r="A1026" s="27"/>
      <c r="D1026" s="20"/>
      <c r="E1026" s="119"/>
      <c r="F1026" s="119"/>
      <c r="G1026" s="123"/>
    </row>
    <row r="1027" spans="1:7" s="28" customFormat="1" x14ac:dyDescent="0.35">
      <c r="A1027" s="27"/>
      <c r="D1027" s="20"/>
      <c r="E1027" s="119"/>
      <c r="F1027" s="119"/>
      <c r="G1027" s="123"/>
    </row>
    <row r="1028" spans="1:7" s="28" customFormat="1" x14ac:dyDescent="0.35">
      <c r="A1028" s="27"/>
      <c r="D1028" s="20"/>
      <c r="E1028" s="119"/>
      <c r="F1028" s="119"/>
      <c r="G1028" s="123"/>
    </row>
    <row r="1029" spans="1:7" s="28" customFormat="1" x14ac:dyDescent="0.35">
      <c r="A1029" s="27"/>
      <c r="D1029" s="20"/>
      <c r="E1029" s="119"/>
      <c r="F1029" s="119"/>
      <c r="G1029" s="123"/>
    </row>
    <row r="1030" spans="1:7" s="28" customFormat="1" x14ac:dyDescent="0.35">
      <c r="A1030" s="27"/>
      <c r="D1030" s="20"/>
      <c r="E1030" s="119"/>
      <c r="F1030" s="119"/>
      <c r="G1030" s="123"/>
    </row>
    <row r="1031" spans="1:7" s="28" customFormat="1" x14ac:dyDescent="0.35">
      <c r="A1031" s="27"/>
      <c r="D1031" s="20"/>
      <c r="E1031" s="119"/>
      <c r="F1031" s="119"/>
      <c r="G1031" s="123"/>
    </row>
    <row r="1032" spans="1:7" s="28" customFormat="1" x14ac:dyDescent="0.35">
      <c r="A1032" s="27"/>
      <c r="D1032" s="20"/>
      <c r="E1032" s="119"/>
      <c r="F1032" s="119"/>
      <c r="G1032" s="123"/>
    </row>
    <row r="1033" spans="1:7" s="28" customFormat="1" x14ac:dyDescent="0.35">
      <c r="A1033" s="27"/>
      <c r="D1033" s="20"/>
      <c r="E1033" s="119"/>
      <c r="F1033" s="119"/>
      <c r="G1033" s="123"/>
    </row>
    <row r="1034" spans="1:7" s="28" customFormat="1" x14ac:dyDescent="0.35">
      <c r="A1034" s="27"/>
      <c r="D1034" s="20"/>
      <c r="E1034" s="119"/>
      <c r="F1034" s="119"/>
      <c r="G1034" s="123"/>
    </row>
    <row r="1035" spans="1:7" s="28" customFormat="1" x14ac:dyDescent="0.35">
      <c r="A1035" s="27"/>
      <c r="D1035" s="20"/>
      <c r="E1035" s="119"/>
      <c r="F1035" s="119"/>
      <c r="G1035" s="123"/>
    </row>
    <row r="1036" spans="1:7" s="28" customFormat="1" x14ac:dyDescent="0.35">
      <c r="A1036" s="27"/>
      <c r="D1036" s="20"/>
      <c r="E1036" s="119"/>
      <c r="F1036" s="119"/>
      <c r="G1036" s="123"/>
    </row>
    <row r="1037" spans="1:7" s="28" customFormat="1" x14ac:dyDescent="0.35">
      <c r="A1037" s="27"/>
      <c r="D1037" s="20"/>
      <c r="E1037" s="119"/>
      <c r="F1037" s="119"/>
      <c r="G1037" s="123"/>
    </row>
    <row r="1038" spans="1:7" s="28" customFormat="1" x14ac:dyDescent="0.35">
      <c r="A1038" s="27"/>
      <c r="D1038" s="20"/>
      <c r="E1038" s="119"/>
      <c r="F1038" s="119"/>
      <c r="G1038" s="123"/>
    </row>
    <row r="1039" spans="1:7" s="28" customFormat="1" x14ac:dyDescent="0.35">
      <c r="A1039" s="27"/>
      <c r="D1039" s="20"/>
      <c r="E1039" s="119"/>
      <c r="F1039" s="119"/>
      <c r="G1039" s="123"/>
    </row>
    <row r="1040" spans="1:7" s="28" customFormat="1" x14ac:dyDescent="0.35">
      <c r="A1040" s="27"/>
      <c r="D1040" s="20"/>
      <c r="E1040" s="119"/>
      <c r="F1040" s="119"/>
      <c r="G1040" s="123"/>
    </row>
    <row r="1041" spans="1:7" s="28" customFormat="1" x14ac:dyDescent="0.35">
      <c r="A1041" s="27"/>
      <c r="D1041" s="20"/>
      <c r="E1041" s="119"/>
      <c r="F1041" s="119"/>
      <c r="G1041" s="123"/>
    </row>
    <row r="1042" spans="1:7" s="28" customFormat="1" x14ac:dyDescent="0.35">
      <c r="A1042" s="27"/>
      <c r="D1042" s="20"/>
      <c r="E1042" s="119"/>
      <c r="F1042" s="119"/>
      <c r="G1042" s="123"/>
    </row>
    <row r="1043" spans="1:7" s="28" customFormat="1" x14ac:dyDescent="0.35">
      <c r="A1043" s="27"/>
      <c r="D1043" s="20"/>
      <c r="E1043" s="119"/>
      <c r="F1043" s="119"/>
      <c r="G1043" s="123"/>
    </row>
    <row r="1044" spans="1:7" s="28" customFormat="1" x14ac:dyDescent="0.35">
      <c r="A1044" s="27"/>
      <c r="D1044" s="20"/>
      <c r="E1044" s="119"/>
      <c r="F1044" s="119"/>
      <c r="G1044" s="123"/>
    </row>
    <row r="1045" spans="1:7" s="28" customFormat="1" x14ac:dyDescent="0.35">
      <c r="A1045" s="27"/>
      <c r="D1045" s="20"/>
      <c r="E1045" s="119"/>
      <c r="F1045" s="119"/>
      <c r="G1045" s="123"/>
    </row>
    <row r="1046" spans="1:7" s="28" customFormat="1" x14ac:dyDescent="0.35">
      <c r="A1046" s="27"/>
      <c r="D1046" s="20"/>
      <c r="E1046" s="119"/>
      <c r="F1046" s="119"/>
      <c r="G1046" s="123"/>
    </row>
    <row r="1047" spans="1:7" s="28" customFormat="1" x14ac:dyDescent="0.35">
      <c r="A1047" s="27"/>
      <c r="D1047" s="20"/>
      <c r="E1047" s="119"/>
      <c r="F1047" s="119"/>
      <c r="G1047" s="123"/>
    </row>
    <row r="1048" spans="1:7" s="28" customFormat="1" x14ac:dyDescent="0.35">
      <c r="A1048" s="27"/>
      <c r="D1048" s="20"/>
      <c r="E1048" s="119"/>
      <c r="F1048" s="119"/>
      <c r="G1048" s="123"/>
    </row>
    <row r="1049" spans="1:7" s="28" customFormat="1" x14ac:dyDescent="0.35">
      <c r="A1049" s="27"/>
      <c r="D1049" s="20"/>
      <c r="E1049" s="119"/>
      <c r="F1049" s="119"/>
      <c r="G1049" s="123"/>
    </row>
    <row r="1050" spans="1:7" s="28" customFormat="1" x14ac:dyDescent="0.35">
      <c r="A1050" s="27"/>
      <c r="D1050" s="20"/>
      <c r="E1050" s="119"/>
      <c r="F1050" s="119"/>
      <c r="G1050" s="123"/>
    </row>
    <row r="1051" spans="1:7" s="28" customFormat="1" x14ac:dyDescent="0.35">
      <c r="A1051" s="27"/>
      <c r="D1051" s="20"/>
      <c r="E1051" s="119"/>
      <c r="F1051" s="119"/>
      <c r="G1051" s="123"/>
    </row>
    <row r="1052" spans="1:7" s="28" customFormat="1" x14ac:dyDescent="0.35">
      <c r="A1052" s="27"/>
      <c r="D1052" s="20"/>
      <c r="E1052" s="119"/>
      <c r="F1052" s="119"/>
      <c r="G1052" s="123"/>
    </row>
    <row r="1053" spans="1:7" s="28" customFormat="1" x14ac:dyDescent="0.35">
      <c r="A1053" s="27"/>
      <c r="D1053" s="20"/>
      <c r="E1053" s="119"/>
      <c r="F1053" s="119"/>
      <c r="G1053" s="123"/>
    </row>
    <row r="1054" spans="1:7" s="28" customFormat="1" x14ac:dyDescent="0.35">
      <c r="A1054" s="27"/>
      <c r="D1054" s="20"/>
      <c r="E1054" s="119"/>
      <c r="F1054" s="119"/>
      <c r="G1054" s="123"/>
    </row>
    <row r="1055" spans="1:7" s="28" customFormat="1" x14ac:dyDescent="0.35">
      <c r="A1055" s="27"/>
      <c r="D1055" s="20"/>
      <c r="E1055" s="119"/>
      <c r="F1055" s="119"/>
      <c r="G1055" s="123"/>
    </row>
    <row r="1056" spans="1:7" s="28" customFormat="1" x14ac:dyDescent="0.35">
      <c r="A1056" s="27"/>
      <c r="D1056" s="20"/>
      <c r="E1056" s="119"/>
      <c r="F1056" s="119"/>
      <c r="G1056" s="123"/>
    </row>
    <row r="1057" spans="1:7" s="28" customFormat="1" x14ac:dyDescent="0.35">
      <c r="A1057" s="27"/>
      <c r="D1057" s="20"/>
      <c r="E1057" s="119"/>
      <c r="F1057" s="119"/>
      <c r="G1057" s="123"/>
    </row>
    <row r="1058" spans="1:7" s="28" customFormat="1" x14ac:dyDescent="0.35">
      <c r="A1058" s="27"/>
      <c r="D1058" s="20"/>
      <c r="E1058" s="119"/>
      <c r="F1058" s="119"/>
      <c r="G1058" s="123"/>
    </row>
    <row r="1059" spans="1:7" s="28" customFormat="1" x14ac:dyDescent="0.35">
      <c r="A1059" s="27"/>
      <c r="D1059" s="20"/>
      <c r="E1059" s="119"/>
      <c r="F1059" s="119"/>
      <c r="G1059" s="123"/>
    </row>
    <row r="1060" spans="1:7" s="28" customFormat="1" x14ac:dyDescent="0.35">
      <c r="A1060" s="27"/>
      <c r="D1060" s="20"/>
      <c r="E1060" s="119"/>
      <c r="F1060" s="119"/>
      <c r="G1060" s="123"/>
    </row>
    <row r="1061" spans="1:7" s="28" customFormat="1" x14ac:dyDescent="0.35">
      <c r="A1061" s="27"/>
      <c r="D1061" s="20"/>
      <c r="E1061" s="119"/>
      <c r="F1061" s="119"/>
      <c r="G1061" s="123"/>
    </row>
    <row r="1062" spans="1:7" s="28" customFormat="1" x14ac:dyDescent="0.35">
      <c r="A1062" s="27"/>
      <c r="D1062" s="20"/>
      <c r="E1062" s="119"/>
      <c r="F1062" s="119"/>
      <c r="G1062" s="123"/>
    </row>
    <row r="1063" spans="1:7" s="28" customFormat="1" x14ac:dyDescent="0.35">
      <c r="A1063" s="27"/>
      <c r="D1063" s="20"/>
      <c r="E1063" s="119"/>
      <c r="F1063" s="119"/>
      <c r="G1063" s="123"/>
    </row>
    <row r="1064" spans="1:7" s="28" customFormat="1" x14ac:dyDescent="0.35">
      <c r="A1064" s="27"/>
      <c r="D1064" s="20"/>
      <c r="E1064" s="119"/>
      <c r="F1064" s="119"/>
      <c r="G1064" s="123"/>
    </row>
    <row r="1065" spans="1:7" s="28" customFormat="1" x14ac:dyDescent="0.35">
      <c r="A1065" s="27"/>
      <c r="D1065" s="20"/>
      <c r="E1065" s="119"/>
      <c r="F1065" s="119"/>
      <c r="G1065" s="123"/>
    </row>
    <row r="1066" spans="1:7" s="28" customFormat="1" x14ac:dyDescent="0.35">
      <c r="A1066" s="27"/>
      <c r="D1066" s="20"/>
      <c r="E1066" s="119"/>
      <c r="F1066" s="119"/>
      <c r="G1066" s="123"/>
    </row>
    <row r="1067" spans="1:7" s="28" customFormat="1" x14ac:dyDescent="0.35">
      <c r="A1067" s="27"/>
      <c r="D1067" s="20"/>
      <c r="E1067" s="119"/>
      <c r="F1067" s="119"/>
      <c r="G1067" s="123"/>
    </row>
    <row r="1068" spans="1:7" s="28" customFormat="1" x14ac:dyDescent="0.35">
      <c r="A1068" s="27"/>
      <c r="D1068" s="20"/>
      <c r="E1068" s="119"/>
      <c r="F1068" s="119"/>
      <c r="G1068" s="123"/>
    </row>
    <row r="1069" spans="1:7" x14ac:dyDescent="0.35">
      <c r="A1069" s="27"/>
      <c r="G1069" s="123"/>
    </row>
    <row r="1070" spans="1:7" x14ac:dyDescent="0.35">
      <c r="A1070" s="27"/>
      <c r="G1070" s="123"/>
    </row>
    <row r="1071" spans="1:7" x14ac:dyDescent="0.35">
      <c r="A1071" s="27"/>
      <c r="G1071" s="123"/>
    </row>
    <row r="1072" spans="1:7" x14ac:dyDescent="0.35">
      <c r="A1072" s="27"/>
      <c r="G1072" s="123"/>
    </row>
    <row r="1073" spans="1:7" x14ac:dyDescent="0.35">
      <c r="A1073" s="27"/>
      <c r="G1073" s="123"/>
    </row>
    <row r="1074" spans="1:7" x14ac:dyDescent="0.35">
      <c r="A1074" s="27"/>
      <c r="G1074" s="123"/>
    </row>
    <row r="1075" spans="1:7" x14ac:dyDescent="0.35">
      <c r="A1075" s="27"/>
      <c r="G1075" s="123"/>
    </row>
    <row r="1076" spans="1:7" x14ac:dyDescent="0.35">
      <c r="A1076" s="27"/>
      <c r="G1076" s="123"/>
    </row>
    <row r="1077" spans="1:7" x14ac:dyDescent="0.35">
      <c r="A1077" s="27"/>
      <c r="G1077" s="123"/>
    </row>
    <row r="1078" spans="1:7" x14ac:dyDescent="0.35">
      <c r="A1078" s="27"/>
      <c r="G1078" s="123"/>
    </row>
    <row r="1079" spans="1:7" x14ac:dyDescent="0.35">
      <c r="A1079" s="27"/>
      <c r="G1079" s="123"/>
    </row>
    <row r="1080" spans="1:7" x14ac:dyDescent="0.35">
      <c r="A1080" s="27"/>
      <c r="G1080" s="123"/>
    </row>
    <row r="1081" spans="1:7" x14ac:dyDescent="0.35">
      <c r="A1081" s="27"/>
      <c r="G1081" s="123"/>
    </row>
    <row r="1082" spans="1:7" x14ac:dyDescent="0.35">
      <c r="A1082" s="27"/>
      <c r="G1082" s="123"/>
    </row>
    <row r="1083" spans="1:7" x14ac:dyDescent="0.35">
      <c r="A1083" s="27"/>
      <c r="G1083" s="123"/>
    </row>
    <row r="1084" spans="1:7" x14ac:dyDescent="0.35">
      <c r="A1084" s="27"/>
      <c r="G1084" s="123"/>
    </row>
    <row r="1085" spans="1:7" x14ac:dyDescent="0.35">
      <c r="A1085" s="27"/>
      <c r="G1085" s="123"/>
    </row>
    <row r="1086" spans="1:7" x14ac:dyDescent="0.35">
      <c r="A1086" s="27"/>
      <c r="G1086" s="123"/>
    </row>
    <row r="1087" spans="1:7" x14ac:dyDescent="0.35">
      <c r="A1087" s="27"/>
      <c r="G1087" s="123"/>
    </row>
    <row r="1088" spans="1:7" x14ac:dyDescent="0.35">
      <c r="A1088" s="27"/>
      <c r="G1088" s="123"/>
    </row>
    <row r="1089" spans="1:7" x14ac:dyDescent="0.35">
      <c r="A1089" s="27"/>
      <c r="G1089" s="123"/>
    </row>
    <row r="1090" spans="1:7" x14ac:dyDescent="0.35">
      <c r="A1090" s="27"/>
      <c r="G1090" s="123"/>
    </row>
    <row r="1091" spans="1:7" x14ac:dyDescent="0.35">
      <c r="A1091" s="27"/>
      <c r="G1091" s="123"/>
    </row>
    <row r="1092" spans="1:7" x14ac:dyDescent="0.35">
      <c r="A1092" s="27"/>
      <c r="G1092" s="123"/>
    </row>
    <row r="1093" spans="1:7" x14ac:dyDescent="0.35">
      <c r="A1093" s="27"/>
      <c r="G1093" s="123"/>
    </row>
    <row r="1094" spans="1:7" x14ac:dyDescent="0.35">
      <c r="A1094" s="27"/>
      <c r="G1094" s="123"/>
    </row>
    <row r="1095" spans="1:7" x14ac:dyDescent="0.35">
      <c r="A1095" s="27"/>
      <c r="G1095" s="123"/>
    </row>
    <row r="1096" spans="1:7" x14ac:dyDescent="0.35">
      <c r="A1096" s="27"/>
      <c r="G1096" s="123"/>
    </row>
    <row r="1097" spans="1:7" x14ac:dyDescent="0.35">
      <c r="A1097" s="27"/>
      <c r="G1097" s="123"/>
    </row>
    <row r="1098" spans="1:7" x14ac:dyDescent="0.35">
      <c r="A1098" s="27"/>
      <c r="G1098" s="123"/>
    </row>
    <row r="1099" spans="1:7" x14ac:dyDescent="0.35">
      <c r="A1099" s="27"/>
      <c r="G1099" s="123"/>
    </row>
    <row r="1100" spans="1:7" x14ac:dyDescent="0.35">
      <c r="A1100" s="27"/>
      <c r="G1100" s="123"/>
    </row>
    <row r="1101" spans="1:7" x14ac:dyDescent="0.35">
      <c r="A1101" s="27"/>
      <c r="G1101" s="123"/>
    </row>
    <row r="1102" spans="1:7" x14ac:dyDescent="0.35">
      <c r="A1102" s="27"/>
      <c r="G1102" s="123"/>
    </row>
    <row r="1103" spans="1:7" x14ac:dyDescent="0.35">
      <c r="A1103" s="27"/>
      <c r="G1103" s="123"/>
    </row>
    <row r="1104" spans="1:7" x14ac:dyDescent="0.35">
      <c r="A1104" s="27"/>
      <c r="G1104" s="123"/>
    </row>
    <row r="1105" spans="1:7" x14ac:dyDescent="0.35">
      <c r="A1105" s="27"/>
      <c r="G1105" s="123"/>
    </row>
    <row r="1106" spans="1:7" x14ac:dyDescent="0.35">
      <c r="A1106" s="27"/>
      <c r="G1106" s="123"/>
    </row>
    <row r="1107" spans="1:7" x14ac:dyDescent="0.35">
      <c r="A1107" s="27"/>
      <c r="G1107" s="123"/>
    </row>
    <row r="1108" spans="1:7" x14ac:dyDescent="0.35">
      <c r="A1108" s="27"/>
      <c r="G1108" s="123"/>
    </row>
    <row r="1109" spans="1:7" x14ac:dyDescent="0.35">
      <c r="A1109" s="27"/>
      <c r="G1109" s="123"/>
    </row>
    <row r="1110" spans="1:7" x14ac:dyDescent="0.35">
      <c r="A1110" s="27"/>
      <c r="G1110" s="123"/>
    </row>
    <row r="1111" spans="1:7" x14ac:dyDescent="0.35">
      <c r="A1111" s="27"/>
      <c r="G1111" s="123"/>
    </row>
    <row r="1112" spans="1:7" x14ac:dyDescent="0.35">
      <c r="A1112" s="27"/>
      <c r="G1112" s="123"/>
    </row>
    <row r="1113" spans="1:7" x14ac:dyDescent="0.35">
      <c r="A1113" s="27"/>
      <c r="G1113" s="123"/>
    </row>
    <row r="1114" spans="1:7" x14ac:dyDescent="0.35">
      <c r="A1114" s="27"/>
      <c r="G1114" s="123"/>
    </row>
    <row r="1115" spans="1:7" x14ac:dyDescent="0.35">
      <c r="A1115" s="27"/>
      <c r="G1115" s="123"/>
    </row>
    <row r="1116" spans="1:7" x14ac:dyDescent="0.35">
      <c r="A1116" s="27"/>
      <c r="G1116" s="123"/>
    </row>
    <row r="1117" spans="1:7" x14ac:dyDescent="0.35">
      <c r="A1117" s="27"/>
      <c r="G1117" s="123"/>
    </row>
    <row r="1118" spans="1:7" x14ac:dyDescent="0.35">
      <c r="A1118" s="27"/>
      <c r="G1118" s="123"/>
    </row>
    <row r="1119" spans="1:7" x14ac:dyDescent="0.35">
      <c r="A1119" s="27"/>
      <c r="G1119" s="123"/>
    </row>
    <row r="1120" spans="1:7" x14ac:dyDescent="0.35">
      <c r="A1120" s="27"/>
      <c r="G1120" s="123"/>
    </row>
    <row r="1121" spans="1:7" x14ac:dyDescent="0.35">
      <c r="A1121" s="27"/>
      <c r="G1121" s="123"/>
    </row>
    <row r="1122" spans="1:7" x14ac:dyDescent="0.35">
      <c r="A1122" s="27"/>
      <c r="G1122" s="123"/>
    </row>
    <row r="1123" spans="1:7" x14ac:dyDescent="0.35">
      <c r="A1123" s="27"/>
      <c r="G1123" s="123"/>
    </row>
    <row r="1124" spans="1:7" x14ac:dyDescent="0.35">
      <c r="A1124" s="27"/>
      <c r="G1124" s="123"/>
    </row>
    <row r="1125" spans="1:7" x14ac:dyDescent="0.35">
      <c r="A1125" s="27"/>
      <c r="G1125" s="123"/>
    </row>
    <row r="1126" spans="1:7" x14ac:dyDescent="0.35">
      <c r="A1126" s="27"/>
      <c r="G1126" s="123"/>
    </row>
    <row r="1127" spans="1:7" x14ac:dyDescent="0.35">
      <c r="A1127" s="27"/>
      <c r="G1127" s="123"/>
    </row>
    <row r="1128" spans="1:7" x14ac:dyDescent="0.35">
      <c r="A1128" s="27"/>
      <c r="G1128" s="123"/>
    </row>
    <row r="1129" spans="1:7" x14ac:dyDescent="0.35">
      <c r="A1129" s="27"/>
      <c r="G1129" s="123"/>
    </row>
    <row r="1130" spans="1:7" x14ac:dyDescent="0.35">
      <c r="A1130" s="27"/>
      <c r="G1130" s="123"/>
    </row>
    <row r="1131" spans="1:7" x14ac:dyDescent="0.35">
      <c r="A1131" s="27"/>
      <c r="G1131" s="123"/>
    </row>
    <row r="1132" spans="1:7" x14ac:dyDescent="0.35">
      <c r="A1132" s="27"/>
      <c r="G1132" s="123"/>
    </row>
    <row r="1133" spans="1:7" x14ac:dyDescent="0.35">
      <c r="A1133" s="27"/>
      <c r="G1133" s="123"/>
    </row>
    <row r="1134" spans="1:7" x14ac:dyDescent="0.35">
      <c r="A1134" s="27"/>
      <c r="G1134" s="123"/>
    </row>
    <row r="1135" spans="1:7" x14ac:dyDescent="0.35">
      <c r="A1135" s="27"/>
      <c r="G1135" s="123"/>
    </row>
    <row r="1136" spans="1:7" x14ac:dyDescent="0.35">
      <c r="A1136" s="27"/>
      <c r="G1136" s="123"/>
    </row>
    <row r="1137" spans="1:7" x14ac:dyDescent="0.35">
      <c r="A1137" s="27"/>
      <c r="G1137" s="123"/>
    </row>
    <row r="1138" spans="1:7" x14ac:dyDescent="0.35">
      <c r="A1138" s="27"/>
      <c r="G1138" s="123"/>
    </row>
    <row r="1139" spans="1:7" x14ac:dyDescent="0.35">
      <c r="A1139" s="27"/>
      <c r="G1139" s="123"/>
    </row>
    <row r="1140" spans="1:7" x14ac:dyDescent="0.35">
      <c r="A1140" s="27"/>
      <c r="G1140" s="123"/>
    </row>
    <row r="1141" spans="1:7" x14ac:dyDescent="0.35">
      <c r="A1141" s="27"/>
      <c r="G1141" s="123"/>
    </row>
    <row r="1142" spans="1:7" x14ac:dyDescent="0.35">
      <c r="A1142" s="27"/>
      <c r="G1142" s="123"/>
    </row>
    <row r="1143" spans="1:7" x14ac:dyDescent="0.35">
      <c r="A1143" s="27"/>
      <c r="G1143" s="123"/>
    </row>
    <row r="1144" spans="1:7" x14ac:dyDescent="0.35">
      <c r="A1144" s="27"/>
      <c r="G1144" s="123"/>
    </row>
    <row r="1145" spans="1:7" x14ac:dyDescent="0.35">
      <c r="A1145" s="27"/>
      <c r="G1145" s="123"/>
    </row>
    <row r="1146" spans="1:7" x14ac:dyDescent="0.35">
      <c r="A1146" s="27"/>
      <c r="G1146" s="123"/>
    </row>
    <row r="1147" spans="1:7" x14ac:dyDescent="0.35">
      <c r="A1147" s="27"/>
      <c r="G1147" s="123"/>
    </row>
    <row r="1148" spans="1:7" x14ac:dyDescent="0.35">
      <c r="A1148" s="27"/>
      <c r="G1148" s="123"/>
    </row>
    <row r="1149" spans="1:7" x14ac:dyDescent="0.35">
      <c r="A1149" s="27"/>
      <c r="G1149" s="123"/>
    </row>
    <row r="1150" spans="1:7" x14ac:dyDescent="0.35">
      <c r="A1150" s="27"/>
      <c r="G1150" s="123"/>
    </row>
    <row r="1151" spans="1:7" x14ac:dyDescent="0.35">
      <c r="A1151" s="27"/>
      <c r="G1151" s="123"/>
    </row>
    <row r="1152" spans="1:7" x14ac:dyDescent="0.35">
      <c r="A1152" s="27"/>
      <c r="G1152" s="123"/>
    </row>
    <row r="1153" spans="1:7" x14ac:dyDescent="0.35">
      <c r="A1153" s="27"/>
      <c r="G1153" s="123"/>
    </row>
    <row r="1154" spans="1:7" x14ac:dyDescent="0.35">
      <c r="A1154" s="27"/>
      <c r="G1154" s="123"/>
    </row>
    <row r="1155" spans="1:7" x14ac:dyDescent="0.35">
      <c r="A1155" s="27"/>
      <c r="G1155" s="123"/>
    </row>
    <row r="1156" spans="1:7" x14ac:dyDescent="0.35">
      <c r="A1156" s="27"/>
      <c r="G1156" s="123"/>
    </row>
    <row r="1157" spans="1:7" x14ac:dyDescent="0.35">
      <c r="A1157" s="27"/>
      <c r="G1157" s="123"/>
    </row>
    <row r="1158" spans="1:7" x14ac:dyDescent="0.35">
      <c r="A1158" s="27"/>
      <c r="G1158" s="123"/>
    </row>
    <row r="1159" spans="1:7" x14ac:dyDescent="0.35">
      <c r="A1159" s="27"/>
      <c r="G1159" s="123"/>
    </row>
    <row r="1160" spans="1:7" x14ac:dyDescent="0.35">
      <c r="A1160" s="27"/>
      <c r="G1160" s="123"/>
    </row>
    <row r="1161" spans="1:7" x14ac:dyDescent="0.35">
      <c r="A1161" s="27"/>
      <c r="G1161" s="123"/>
    </row>
    <row r="1162" spans="1:7" x14ac:dyDescent="0.35">
      <c r="A1162" s="27"/>
      <c r="G1162" s="123"/>
    </row>
    <row r="1163" spans="1:7" x14ac:dyDescent="0.35">
      <c r="A1163" s="27"/>
      <c r="G1163" s="123"/>
    </row>
    <row r="1164" spans="1:7" x14ac:dyDescent="0.35">
      <c r="A1164" s="27"/>
      <c r="G1164" s="123"/>
    </row>
    <row r="1165" spans="1:7" x14ac:dyDescent="0.35">
      <c r="A1165" s="27"/>
      <c r="G1165" s="123"/>
    </row>
    <row r="1166" spans="1:7" x14ac:dyDescent="0.35">
      <c r="A1166" s="27"/>
      <c r="G1166" s="123"/>
    </row>
    <row r="1167" spans="1:7" x14ac:dyDescent="0.35">
      <c r="A1167" s="27"/>
      <c r="G1167" s="123"/>
    </row>
    <row r="1168" spans="1:7" x14ac:dyDescent="0.35">
      <c r="A1168" s="27"/>
      <c r="G1168" s="123"/>
    </row>
    <row r="1169" spans="1:7" x14ac:dyDescent="0.35">
      <c r="A1169" s="27"/>
      <c r="G1169" s="123"/>
    </row>
    <row r="1170" spans="1:7" x14ac:dyDescent="0.35">
      <c r="A1170" s="27"/>
      <c r="G1170" s="123"/>
    </row>
    <row r="1171" spans="1:7" x14ac:dyDescent="0.35">
      <c r="A1171" s="27"/>
      <c r="G1171" s="123"/>
    </row>
    <row r="1172" spans="1:7" x14ac:dyDescent="0.35">
      <c r="A1172" s="27"/>
      <c r="G1172" s="123"/>
    </row>
    <row r="1173" spans="1:7" x14ac:dyDescent="0.35">
      <c r="A1173" s="27"/>
      <c r="G1173" s="123"/>
    </row>
    <row r="1174" spans="1:7" x14ac:dyDescent="0.35">
      <c r="A1174" s="27"/>
      <c r="G1174" s="123"/>
    </row>
    <row r="1175" spans="1:7" x14ac:dyDescent="0.35">
      <c r="A1175" s="27"/>
      <c r="G1175" s="123"/>
    </row>
    <row r="1176" spans="1:7" x14ac:dyDescent="0.35">
      <c r="A1176" s="27"/>
      <c r="G1176" s="123"/>
    </row>
    <row r="1177" spans="1:7" x14ac:dyDescent="0.35">
      <c r="A1177" s="27"/>
      <c r="G1177" s="123"/>
    </row>
    <row r="1178" spans="1:7" x14ac:dyDescent="0.35">
      <c r="A1178" s="27"/>
      <c r="G1178" s="123"/>
    </row>
    <row r="1179" spans="1:7" x14ac:dyDescent="0.35">
      <c r="A1179" s="27"/>
      <c r="G1179" s="123"/>
    </row>
    <row r="1180" spans="1:7" x14ac:dyDescent="0.35">
      <c r="A1180" s="27"/>
      <c r="G1180" s="123"/>
    </row>
    <row r="1181" spans="1:7" x14ac:dyDescent="0.35">
      <c r="A1181" s="27"/>
      <c r="G1181" s="123"/>
    </row>
    <row r="1182" spans="1:7" x14ac:dyDescent="0.35">
      <c r="A1182" s="27"/>
      <c r="G1182" s="123"/>
    </row>
    <row r="1183" spans="1:7" x14ac:dyDescent="0.35">
      <c r="A1183" s="27"/>
      <c r="G1183" s="123"/>
    </row>
    <row r="1184" spans="1:7" x14ac:dyDescent="0.35">
      <c r="A1184" s="27"/>
      <c r="G1184" s="123"/>
    </row>
    <row r="1185" spans="1:7" x14ac:dyDescent="0.35">
      <c r="A1185" s="27"/>
      <c r="G1185" s="123"/>
    </row>
    <row r="1186" spans="1:7" x14ac:dyDescent="0.35">
      <c r="A1186" s="27"/>
      <c r="G1186" s="123"/>
    </row>
    <row r="1187" spans="1:7" x14ac:dyDescent="0.35">
      <c r="A1187" s="27"/>
      <c r="G1187" s="123"/>
    </row>
    <row r="1188" spans="1:7" x14ac:dyDescent="0.35">
      <c r="A1188" s="27"/>
      <c r="G1188" s="123"/>
    </row>
    <row r="1189" spans="1:7" x14ac:dyDescent="0.35">
      <c r="A1189" s="27"/>
      <c r="G1189" s="123"/>
    </row>
    <row r="1190" spans="1:7" x14ac:dyDescent="0.35">
      <c r="A1190" s="27"/>
      <c r="G1190" s="123"/>
    </row>
    <row r="1191" spans="1:7" x14ac:dyDescent="0.35">
      <c r="A1191" s="27"/>
      <c r="G1191" s="123"/>
    </row>
    <row r="1192" spans="1:7" x14ac:dyDescent="0.35">
      <c r="A1192" s="27"/>
      <c r="G1192" s="123"/>
    </row>
    <row r="1193" spans="1:7" x14ac:dyDescent="0.35">
      <c r="A1193" s="27"/>
      <c r="G1193" s="123"/>
    </row>
    <row r="1194" spans="1:7" x14ac:dyDescent="0.35">
      <c r="A1194" s="27"/>
      <c r="G1194" s="123"/>
    </row>
    <row r="1195" spans="1:7" x14ac:dyDescent="0.35">
      <c r="A1195" s="27"/>
      <c r="G1195" s="123"/>
    </row>
    <row r="1196" spans="1:7" x14ac:dyDescent="0.35">
      <c r="A1196" s="27"/>
      <c r="G1196" s="123"/>
    </row>
    <row r="1197" spans="1:7" x14ac:dyDescent="0.35">
      <c r="A1197" s="27"/>
      <c r="G1197" s="123"/>
    </row>
    <row r="1198" spans="1:7" x14ac:dyDescent="0.35">
      <c r="A1198" s="27"/>
      <c r="G1198" s="123"/>
    </row>
    <row r="1199" spans="1:7" x14ac:dyDescent="0.35">
      <c r="A1199" s="27"/>
      <c r="G1199" s="123"/>
    </row>
    <row r="1200" spans="1:7" x14ac:dyDescent="0.35">
      <c r="A1200" s="27"/>
      <c r="G1200" s="123"/>
    </row>
    <row r="1201" spans="1:7" x14ac:dyDescent="0.35">
      <c r="A1201" s="27"/>
      <c r="G1201" s="123"/>
    </row>
    <row r="1202" spans="1:7" x14ac:dyDescent="0.35">
      <c r="A1202" s="27"/>
      <c r="G1202" s="123"/>
    </row>
    <row r="1203" spans="1:7" x14ac:dyDescent="0.35">
      <c r="A1203" s="27"/>
      <c r="G1203" s="123"/>
    </row>
    <row r="1204" spans="1:7" x14ac:dyDescent="0.35">
      <c r="A1204" s="27"/>
      <c r="G1204" s="123"/>
    </row>
    <row r="1205" spans="1:7" x14ac:dyDescent="0.35">
      <c r="A1205" s="27"/>
      <c r="G1205" s="123"/>
    </row>
    <row r="1206" spans="1:7" x14ac:dyDescent="0.35">
      <c r="A1206" s="27"/>
      <c r="G1206" s="123"/>
    </row>
    <row r="1207" spans="1:7" x14ac:dyDescent="0.35">
      <c r="A1207" s="27"/>
      <c r="G1207" s="123"/>
    </row>
    <row r="1208" spans="1:7" x14ac:dyDescent="0.35">
      <c r="A1208" s="27"/>
      <c r="G1208" s="123"/>
    </row>
    <row r="1209" spans="1:7" x14ac:dyDescent="0.35">
      <c r="A1209" s="27"/>
      <c r="G1209" s="123"/>
    </row>
    <row r="1210" spans="1:7" x14ac:dyDescent="0.35">
      <c r="A1210" s="27"/>
      <c r="G1210" s="123"/>
    </row>
    <row r="1211" spans="1:7" x14ac:dyDescent="0.35">
      <c r="A1211" s="27"/>
      <c r="G1211" s="123"/>
    </row>
    <row r="1212" spans="1:7" x14ac:dyDescent="0.35">
      <c r="A1212" s="27"/>
      <c r="G1212" s="123"/>
    </row>
    <row r="1213" spans="1:7" x14ac:dyDescent="0.35">
      <c r="A1213" s="27"/>
      <c r="G1213" s="123"/>
    </row>
    <row r="1214" spans="1:7" x14ac:dyDescent="0.35">
      <c r="A1214" s="27"/>
      <c r="G1214" s="123"/>
    </row>
    <row r="1215" spans="1:7" x14ac:dyDescent="0.35">
      <c r="A1215" s="27"/>
      <c r="G1215" s="123"/>
    </row>
    <row r="1216" spans="1:7" x14ac:dyDescent="0.35">
      <c r="A1216" s="27"/>
      <c r="G1216" s="123"/>
    </row>
    <row r="1217" spans="1:7" x14ac:dyDescent="0.35">
      <c r="A1217" s="27"/>
      <c r="G1217" s="123"/>
    </row>
    <row r="1218" spans="1:7" x14ac:dyDescent="0.35">
      <c r="A1218" s="27"/>
      <c r="G1218" s="123"/>
    </row>
    <row r="1219" spans="1:7" x14ac:dyDescent="0.35">
      <c r="A1219" s="27"/>
      <c r="G1219" s="123"/>
    </row>
    <row r="1220" spans="1:7" x14ac:dyDescent="0.35">
      <c r="A1220" s="27"/>
      <c r="G1220" s="123"/>
    </row>
    <row r="1221" spans="1:7" x14ac:dyDescent="0.35">
      <c r="A1221" s="27"/>
      <c r="G1221" s="123"/>
    </row>
    <row r="1222" spans="1:7" x14ac:dyDescent="0.35">
      <c r="A1222" s="27"/>
      <c r="G1222" s="123"/>
    </row>
    <row r="1223" spans="1:7" x14ac:dyDescent="0.35">
      <c r="A1223" s="27"/>
      <c r="G1223" s="123"/>
    </row>
    <row r="1224" spans="1:7" x14ac:dyDescent="0.35">
      <c r="A1224" s="27"/>
      <c r="G1224" s="123"/>
    </row>
    <row r="1225" spans="1:7" x14ac:dyDescent="0.35">
      <c r="A1225" s="27"/>
      <c r="G1225" s="123"/>
    </row>
    <row r="1226" spans="1:7" x14ac:dyDescent="0.35">
      <c r="A1226" s="27"/>
      <c r="G1226" s="123"/>
    </row>
    <row r="1227" spans="1:7" x14ac:dyDescent="0.35">
      <c r="A1227" s="27"/>
      <c r="G1227" s="123"/>
    </row>
    <row r="1228" spans="1:7" x14ac:dyDescent="0.35">
      <c r="A1228" s="27"/>
      <c r="G1228" s="123"/>
    </row>
    <row r="1229" spans="1:7" x14ac:dyDescent="0.35">
      <c r="A1229" s="27"/>
      <c r="G1229" s="123"/>
    </row>
    <row r="1230" spans="1:7" x14ac:dyDescent="0.35">
      <c r="A1230" s="27"/>
      <c r="G1230" s="123"/>
    </row>
    <row r="1231" spans="1:7" x14ac:dyDescent="0.35">
      <c r="A1231" s="27"/>
      <c r="G1231" s="123"/>
    </row>
    <row r="1232" spans="1:7" x14ac:dyDescent="0.35">
      <c r="A1232" s="27"/>
      <c r="G1232" s="123"/>
    </row>
    <row r="1233" spans="1:7" x14ac:dyDescent="0.35">
      <c r="A1233" s="27"/>
      <c r="G1233" s="123"/>
    </row>
    <row r="1234" spans="1:7" x14ac:dyDescent="0.35">
      <c r="A1234" s="27"/>
      <c r="G1234" s="123"/>
    </row>
    <row r="1235" spans="1:7" x14ac:dyDescent="0.35">
      <c r="A1235" s="27"/>
      <c r="G1235" s="123"/>
    </row>
    <row r="1236" spans="1:7" x14ac:dyDescent="0.35">
      <c r="A1236" s="27"/>
      <c r="G1236" s="123"/>
    </row>
    <row r="1237" spans="1:7" x14ac:dyDescent="0.35">
      <c r="A1237" s="27"/>
      <c r="G1237" s="123"/>
    </row>
    <row r="1238" spans="1:7" x14ac:dyDescent="0.35">
      <c r="A1238" s="27"/>
      <c r="G1238" s="123"/>
    </row>
    <row r="1239" spans="1:7" x14ac:dyDescent="0.35">
      <c r="A1239" s="27"/>
      <c r="G1239" s="123"/>
    </row>
    <row r="1240" spans="1:7" x14ac:dyDescent="0.35">
      <c r="A1240" s="27"/>
      <c r="G1240" s="123"/>
    </row>
    <row r="1241" spans="1:7" x14ac:dyDescent="0.35">
      <c r="A1241" s="27"/>
      <c r="G1241" s="123"/>
    </row>
    <row r="1242" spans="1:7" x14ac:dyDescent="0.35">
      <c r="A1242" s="27"/>
      <c r="G1242" s="123"/>
    </row>
    <row r="1243" spans="1:7" x14ac:dyDescent="0.35">
      <c r="A1243" s="27"/>
      <c r="G1243" s="123"/>
    </row>
    <row r="1244" spans="1:7" x14ac:dyDescent="0.35">
      <c r="A1244" s="27"/>
      <c r="G1244" s="123"/>
    </row>
    <row r="1245" spans="1:7" x14ac:dyDescent="0.35">
      <c r="A1245" s="27"/>
      <c r="G1245" s="123"/>
    </row>
    <row r="1246" spans="1:7" x14ac:dyDescent="0.35">
      <c r="A1246" s="27"/>
      <c r="G1246" s="123"/>
    </row>
    <row r="1247" spans="1:7" x14ac:dyDescent="0.35">
      <c r="A1247" s="27"/>
      <c r="G1247" s="123"/>
    </row>
    <row r="1248" spans="1:7" x14ac:dyDescent="0.35">
      <c r="A1248" s="27"/>
      <c r="G1248" s="123"/>
    </row>
    <row r="1249" spans="1:7" x14ac:dyDescent="0.35">
      <c r="A1249" s="27"/>
      <c r="G1249" s="123"/>
    </row>
    <row r="1250" spans="1:7" x14ac:dyDescent="0.35">
      <c r="A1250" s="27"/>
      <c r="G1250" s="123"/>
    </row>
    <row r="1251" spans="1:7" x14ac:dyDescent="0.35">
      <c r="A1251" s="27"/>
      <c r="G1251" s="123"/>
    </row>
    <row r="1252" spans="1:7" x14ac:dyDescent="0.35">
      <c r="A1252" s="27"/>
      <c r="G1252" s="123"/>
    </row>
    <row r="1253" spans="1:7" x14ac:dyDescent="0.35">
      <c r="A1253" s="27"/>
      <c r="G1253" s="123"/>
    </row>
    <row r="1254" spans="1:7" x14ac:dyDescent="0.35">
      <c r="A1254" s="27"/>
      <c r="G1254" s="123"/>
    </row>
  </sheetData>
  <mergeCells count="1">
    <mergeCell ref="A1:D1"/>
  </mergeCells>
  <conditionalFormatting sqref="C706:C1048576 C486:C490 C2:C330">
    <cfRule type="containsText" dxfId="179" priority="295" operator="containsText" text="REK">
      <formula>NOT(ISERROR(SEARCH("REK",C2)))</formula>
    </cfRule>
    <cfRule type="containsText" dxfId="178" priority="296" operator="containsText" text="OBS">
      <formula>NOT(ISERROR(SEARCH("OBS",C2)))</formula>
    </cfRule>
  </conditionalFormatting>
  <conditionalFormatting sqref="C331:C335">
    <cfRule type="containsText" dxfId="177" priority="291" operator="containsText" text="REK">
      <formula>NOT(ISERROR(SEARCH("REK",C331)))</formula>
    </cfRule>
    <cfRule type="containsText" dxfId="176" priority="292" operator="containsText" text="OBS">
      <formula>NOT(ISERROR(SEARCH("OBS",C331)))</formula>
    </cfRule>
  </conditionalFormatting>
  <conditionalFormatting sqref="C336:C340">
    <cfRule type="containsText" dxfId="175" priority="289" operator="containsText" text="REK">
      <formula>NOT(ISERROR(SEARCH("REK",C336)))</formula>
    </cfRule>
    <cfRule type="containsText" dxfId="174" priority="290" operator="containsText" text="OBS">
      <formula>NOT(ISERROR(SEARCH("OBS",C336)))</formula>
    </cfRule>
  </conditionalFormatting>
  <conditionalFormatting sqref="C341:C345">
    <cfRule type="containsText" dxfId="173" priority="287" operator="containsText" text="REK">
      <formula>NOT(ISERROR(SEARCH("REK",C341)))</formula>
    </cfRule>
    <cfRule type="containsText" dxfId="172" priority="288" operator="containsText" text="OBS">
      <formula>NOT(ISERROR(SEARCH("OBS",C341)))</formula>
    </cfRule>
  </conditionalFormatting>
  <conditionalFormatting sqref="C346:C350">
    <cfRule type="containsText" dxfId="171" priority="285" operator="containsText" text="REK">
      <formula>NOT(ISERROR(SEARCH("REK",C346)))</formula>
    </cfRule>
    <cfRule type="containsText" dxfId="170" priority="286" operator="containsText" text="OBS">
      <formula>NOT(ISERROR(SEARCH("OBS",C346)))</formula>
    </cfRule>
  </conditionalFormatting>
  <conditionalFormatting sqref="C351:C355">
    <cfRule type="containsText" dxfId="169" priority="283" operator="containsText" text="REK">
      <formula>NOT(ISERROR(SEARCH("REK",C351)))</formula>
    </cfRule>
    <cfRule type="containsText" dxfId="168" priority="284" operator="containsText" text="OBS">
      <formula>NOT(ISERROR(SEARCH("OBS",C351)))</formula>
    </cfRule>
  </conditionalFormatting>
  <conditionalFormatting sqref="C356:C360">
    <cfRule type="containsText" dxfId="167" priority="281" operator="containsText" text="REK">
      <formula>NOT(ISERROR(SEARCH("REK",C356)))</formula>
    </cfRule>
    <cfRule type="containsText" dxfId="166" priority="282" operator="containsText" text="OBS">
      <formula>NOT(ISERROR(SEARCH("OBS",C356)))</formula>
    </cfRule>
  </conditionalFormatting>
  <conditionalFormatting sqref="C696:C700">
    <cfRule type="containsText" dxfId="165" priority="265" operator="containsText" text="REK">
      <formula>NOT(ISERROR(SEARCH("REK",C696)))</formula>
    </cfRule>
    <cfRule type="containsText" dxfId="164" priority="266" operator="containsText" text="OBS">
      <formula>NOT(ISERROR(SEARCH("OBS",C696)))</formula>
    </cfRule>
  </conditionalFormatting>
  <conditionalFormatting sqref="C666:C670">
    <cfRule type="containsText" dxfId="163" priority="277" operator="containsText" text="REK">
      <formula>NOT(ISERROR(SEARCH("REK",C666)))</formula>
    </cfRule>
    <cfRule type="containsText" dxfId="162" priority="278" operator="containsText" text="OBS">
      <formula>NOT(ISERROR(SEARCH("OBS",C666)))</formula>
    </cfRule>
  </conditionalFormatting>
  <conditionalFormatting sqref="C671:C675">
    <cfRule type="containsText" dxfId="161" priority="275" operator="containsText" text="REK">
      <formula>NOT(ISERROR(SEARCH("REK",C671)))</formula>
    </cfRule>
    <cfRule type="containsText" dxfId="160" priority="276" operator="containsText" text="OBS">
      <formula>NOT(ISERROR(SEARCH("OBS",C671)))</formula>
    </cfRule>
  </conditionalFormatting>
  <conditionalFormatting sqref="C676:C680">
    <cfRule type="containsText" dxfId="159" priority="273" operator="containsText" text="REK">
      <formula>NOT(ISERROR(SEARCH("REK",C676)))</formula>
    </cfRule>
    <cfRule type="containsText" dxfId="158" priority="274" operator="containsText" text="OBS">
      <formula>NOT(ISERROR(SEARCH("OBS",C676)))</formula>
    </cfRule>
  </conditionalFormatting>
  <conditionalFormatting sqref="C681:C685">
    <cfRule type="containsText" dxfId="157" priority="271" operator="containsText" text="REK">
      <formula>NOT(ISERROR(SEARCH("REK",C681)))</formula>
    </cfRule>
    <cfRule type="containsText" dxfId="156" priority="272" operator="containsText" text="OBS">
      <formula>NOT(ISERROR(SEARCH("OBS",C681)))</formula>
    </cfRule>
  </conditionalFormatting>
  <conditionalFormatting sqref="C686:C690">
    <cfRule type="containsText" dxfId="155" priority="269" operator="containsText" text="REK">
      <formula>NOT(ISERROR(SEARCH("REK",C686)))</formula>
    </cfRule>
    <cfRule type="containsText" dxfId="154" priority="270" operator="containsText" text="OBS">
      <formula>NOT(ISERROR(SEARCH("OBS",C686)))</formula>
    </cfRule>
  </conditionalFormatting>
  <conditionalFormatting sqref="C691:C695">
    <cfRule type="containsText" dxfId="153" priority="267" operator="containsText" text="REK">
      <formula>NOT(ISERROR(SEARCH("REK",C691)))</formula>
    </cfRule>
    <cfRule type="containsText" dxfId="152" priority="268" operator="containsText" text="OBS">
      <formula>NOT(ISERROR(SEARCH("OBS",C691)))</formula>
    </cfRule>
  </conditionalFormatting>
  <conditionalFormatting sqref="C701:C705">
    <cfRule type="containsText" dxfId="151" priority="263" operator="containsText" text="REK">
      <formula>NOT(ISERROR(SEARCH("REK",C701)))</formula>
    </cfRule>
    <cfRule type="containsText" dxfId="150" priority="264" operator="containsText" text="OBS">
      <formula>NOT(ISERROR(SEARCH("OBS",C701)))</formula>
    </cfRule>
  </conditionalFormatting>
  <conditionalFormatting sqref="C376:C380">
    <cfRule type="containsText" dxfId="149" priority="247" operator="containsText" text="REK">
      <formula>NOT(ISERROR(SEARCH("REK",C376)))</formula>
    </cfRule>
    <cfRule type="containsText" dxfId="148" priority="248" operator="containsText" text="OBS">
      <formula>NOT(ISERROR(SEARCH("OBS",C376)))</formula>
    </cfRule>
  </conditionalFormatting>
  <conditionalFormatting sqref="C381:C385">
    <cfRule type="containsText" dxfId="147" priority="245" operator="containsText" text="REK">
      <formula>NOT(ISERROR(SEARCH("REK",C381)))</formula>
    </cfRule>
    <cfRule type="containsText" dxfId="146" priority="246" operator="containsText" text="OBS">
      <formula>NOT(ISERROR(SEARCH("OBS",C381)))</formula>
    </cfRule>
  </conditionalFormatting>
  <conditionalFormatting sqref="C386:C390">
    <cfRule type="containsText" dxfId="145" priority="243" operator="containsText" text="REK">
      <formula>NOT(ISERROR(SEARCH("REK",C386)))</formula>
    </cfRule>
    <cfRule type="containsText" dxfId="144" priority="244" operator="containsText" text="OBS">
      <formula>NOT(ISERROR(SEARCH("OBS",C386)))</formula>
    </cfRule>
  </conditionalFormatting>
  <conditionalFormatting sqref="C481:C485">
    <cfRule type="containsText" dxfId="143" priority="199" operator="containsText" text="REK">
      <formula>NOT(ISERROR(SEARCH("REK",C481)))</formula>
    </cfRule>
    <cfRule type="containsText" dxfId="142" priority="200" operator="containsText" text="OBS">
      <formula>NOT(ISERROR(SEARCH("OBS",C481)))</formula>
    </cfRule>
  </conditionalFormatting>
  <conditionalFormatting sqref="C361:C365">
    <cfRule type="containsText" dxfId="141" priority="253" operator="containsText" text="REK">
      <formula>NOT(ISERROR(SEARCH("REK",C361)))</formula>
    </cfRule>
    <cfRule type="containsText" dxfId="140" priority="254" operator="containsText" text="OBS">
      <formula>NOT(ISERROR(SEARCH("OBS",C361)))</formula>
    </cfRule>
  </conditionalFormatting>
  <conditionalFormatting sqref="C366:C370">
    <cfRule type="containsText" dxfId="139" priority="251" operator="containsText" text="REK">
      <formula>NOT(ISERROR(SEARCH("REK",C366)))</formula>
    </cfRule>
    <cfRule type="containsText" dxfId="138" priority="252" operator="containsText" text="OBS">
      <formula>NOT(ISERROR(SEARCH("OBS",C366)))</formula>
    </cfRule>
  </conditionalFormatting>
  <conditionalFormatting sqref="C371:C375">
    <cfRule type="containsText" dxfId="137" priority="249" operator="containsText" text="REK">
      <formula>NOT(ISERROR(SEARCH("REK",C371)))</formula>
    </cfRule>
    <cfRule type="containsText" dxfId="136" priority="250" operator="containsText" text="OBS">
      <formula>NOT(ISERROR(SEARCH("OBS",C371)))</formula>
    </cfRule>
  </conditionalFormatting>
  <conditionalFormatting sqref="C391:C395">
    <cfRule type="containsText" dxfId="135" priority="239" operator="containsText" text="REK">
      <formula>NOT(ISERROR(SEARCH("REK",C391)))</formula>
    </cfRule>
    <cfRule type="containsText" dxfId="134" priority="240" operator="containsText" text="OBS">
      <formula>NOT(ISERROR(SEARCH("OBS",C391)))</formula>
    </cfRule>
  </conditionalFormatting>
  <conditionalFormatting sqref="C396:C400">
    <cfRule type="containsText" dxfId="133" priority="237" operator="containsText" text="REK">
      <formula>NOT(ISERROR(SEARCH("REK",C396)))</formula>
    </cfRule>
    <cfRule type="containsText" dxfId="132" priority="238" operator="containsText" text="OBS">
      <formula>NOT(ISERROR(SEARCH("OBS",C396)))</formula>
    </cfRule>
  </conditionalFormatting>
  <conditionalFormatting sqref="C401:C405">
    <cfRule type="containsText" dxfId="131" priority="235" operator="containsText" text="REK">
      <formula>NOT(ISERROR(SEARCH("REK",C401)))</formula>
    </cfRule>
    <cfRule type="containsText" dxfId="130" priority="236" operator="containsText" text="OBS">
      <formula>NOT(ISERROR(SEARCH("OBS",C401)))</formula>
    </cfRule>
  </conditionalFormatting>
  <conditionalFormatting sqref="C406:C410">
    <cfRule type="containsText" dxfId="129" priority="233" operator="containsText" text="REK">
      <formula>NOT(ISERROR(SEARCH("REK",C406)))</formula>
    </cfRule>
    <cfRule type="containsText" dxfId="128" priority="234" operator="containsText" text="OBS">
      <formula>NOT(ISERROR(SEARCH("OBS",C406)))</formula>
    </cfRule>
  </conditionalFormatting>
  <conditionalFormatting sqref="C411:C415">
    <cfRule type="containsText" dxfId="127" priority="231" operator="containsText" text="REK">
      <formula>NOT(ISERROR(SEARCH("REK",C411)))</formula>
    </cfRule>
    <cfRule type="containsText" dxfId="126" priority="232" operator="containsText" text="OBS">
      <formula>NOT(ISERROR(SEARCH("OBS",C411)))</formula>
    </cfRule>
  </conditionalFormatting>
  <conditionalFormatting sqref="C416:C420">
    <cfRule type="containsText" dxfId="125" priority="229" operator="containsText" text="REK">
      <formula>NOT(ISERROR(SEARCH("REK",C416)))</formula>
    </cfRule>
    <cfRule type="containsText" dxfId="124" priority="230" operator="containsText" text="OBS">
      <formula>NOT(ISERROR(SEARCH("OBS",C416)))</formula>
    </cfRule>
  </conditionalFormatting>
  <conditionalFormatting sqref="C421:C425">
    <cfRule type="containsText" dxfId="123" priority="225" operator="containsText" text="REK">
      <formula>NOT(ISERROR(SEARCH("REK",C421)))</formula>
    </cfRule>
    <cfRule type="containsText" dxfId="122" priority="226" operator="containsText" text="OBS">
      <formula>NOT(ISERROR(SEARCH("OBS",C421)))</formula>
    </cfRule>
  </conditionalFormatting>
  <conditionalFormatting sqref="C426:C430">
    <cfRule type="containsText" dxfId="121" priority="223" operator="containsText" text="REK">
      <formula>NOT(ISERROR(SEARCH("REK",C426)))</formula>
    </cfRule>
    <cfRule type="containsText" dxfId="120" priority="224" operator="containsText" text="OBS">
      <formula>NOT(ISERROR(SEARCH("OBS",C426)))</formula>
    </cfRule>
  </conditionalFormatting>
  <conditionalFormatting sqref="C431:C435">
    <cfRule type="containsText" dxfId="119" priority="221" operator="containsText" text="REK">
      <formula>NOT(ISERROR(SEARCH("REK",C431)))</formula>
    </cfRule>
    <cfRule type="containsText" dxfId="118" priority="222" operator="containsText" text="OBS">
      <formula>NOT(ISERROR(SEARCH("OBS",C431)))</formula>
    </cfRule>
  </conditionalFormatting>
  <conditionalFormatting sqref="C436:C440">
    <cfRule type="containsText" dxfId="117" priority="219" operator="containsText" text="REK">
      <formula>NOT(ISERROR(SEARCH("REK",C436)))</formula>
    </cfRule>
    <cfRule type="containsText" dxfId="116" priority="220" operator="containsText" text="OBS">
      <formula>NOT(ISERROR(SEARCH("OBS",C436)))</formula>
    </cfRule>
  </conditionalFormatting>
  <conditionalFormatting sqref="C441:C445">
    <cfRule type="containsText" dxfId="115" priority="217" operator="containsText" text="REK">
      <formula>NOT(ISERROR(SEARCH("REK",C441)))</formula>
    </cfRule>
    <cfRule type="containsText" dxfId="114" priority="218" operator="containsText" text="OBS">
      <formula>NOT(ISERROR(SEARCH("OBS",C441)))</formula>
    </cfRule>
  </conditionalFormatting>
  <conditionalFormatting sqref="C446:C450">
    <cfRule type="containsText" dxfId="113" priority="215" operator="containsText" text="REK">
      <formula>NOT(ISERROR(SEARCH("REK",C446)))</formula>
    </cfRule>
    <cfRule type="containsText" dxfId="112" priority="216" operator="containsText" text="OBS">
      <formula>NOT(ISERROR(SEARCH("OBS",C446)))</formula>
    </cfRule>
  </conditionalFormatting>
  <conditionalFormatting sqref="C451:C455">
    <cfRule type="containsText" dxfId="111" priority="211" operator="containsText" text="REK">
      <formula>NOT(ISERROR(SEARCH("REK",C451)))</formula>
    </cfRule>
    <cfRule type="containsText" dxfId="110" priority="212" operator="containsText" text="OBS">
      <formula>NOT(ISERROR(SEARCH("OBS",C451)))</formula>
    </cfRule>
  </conditionalFormatting>
  <conditionalFormatting sqref="C456:C460">
    <cfRule type="containsText" dxfId="109" priority="209" operator="containsText" text="REK">
      <formula>NOT(ISERROR(SEARCH("REK",C456)))</formula>
    </cfRule>
    <cfRule type="containsText" dxfId="108" priority="210" operator="containsText" text="OBS">
      <formula>NOT(ISERROR(SEARCH("OBS",C456)))</formula>
    </cfRule>
  </conditionalFormatting>
  <conditionalFormatting sqref="C461:C465">
    <cfRule type="containsText" dxfId="107" priority="207" operator="containsText" text="REK">
      <formula>NOT(ISERROR(SEARCH("REK",C461)))</formula>
    </cfRule>
    <cfRule type="containsText" dxfId="106" priority="208" operator="containsText" text="OBS">
      <formula>NOT(ISERROR(SEARCH("OBS",C461)))</formula>
    </cfRule>
  </conditionalFormatting>
  <conditionalFormatting sqref="C466:C470">
    <cfRule type="containsText" dxfId="105" priority="205" operator="containsText" text="REK">
      <formula>NOT(ISERROR(SEARCH("REK",C466)))</formula>
    </cfRule>
    <cfRule type="containsText" dxfId="104" priority="206" operator="containsText" text="OBS">
      <formula>NOT(ISERROR(SEARCH("OBS",C466)))</formula>
    </cfRule>
  </conditionalFormatting>
  <conditionalFormatting sqref="C471:C475">
    <cfRule type="containsText" dxfId="103" priority="203" operator="containsText" text="REK">
      <formula>NOT(ISERROR(SEARCH("REK",C471)))</formula>
    </cfRule>
    <cfRule type="containsText" dxfId="102" priority="204" operator="containsText" text="OBS">
      <formula>NOT(ISERROR(SEARCH("OBS",C471)))</formula>
    </cfRule>
  </conditionalFormatting>
  <conditionalFormatting sqref="C476:C480">
    <cfRule type="containsText" dxfId="101" priority="201" operator="containsText" text="REK">
      <formula>NOT(ISERROR(SEARCH("REK",C476)))</formula>
    </cfRule>
    <cfRule type="containsText" dxfId="100" priority="202" operator="containsText" text="OBS">
      <formula>NOT(ISERROR(SEARCH("OBS",C476)))</formula>
    </cfRule>
  </conditionalFormatting>
  <conditionalFormatting sqref="C486:C490">
    <cfRule type="containsText" dxfId="99" priority="195" operator="containsText" text="REK">
      <formula>NOT(ISERROR(SEARCH("REK",C486)))</formula>
    </cfRule>
    <cfRule type="containsText" dxfId="98" priority="196" operator="containsText" text="OBS">
      <formula>NOT(ISERROR(SEARCH("OBS",C486)))</formula>
    </cfRule>
  </conditionalFormatting>
  <conditionalFormatting sqref="C481:C485">
    <cfRule type="containsText" dxfId="97" priority="197" operator="containsText" text="REK">
      <formula>NOT(ISERROR(SEARCH("REK",C481)))</formula>
    </cfRule>
    <cfRule type="containsText" dxfId="96" priority="198" operator="containsText" text="OBS">
      <formula>NOT(ISERROR(SEARCH("OBS",C481)))</formula>
    </cfRule>
  </conditionalFormatting>
  <conditionalFormatting sqref="C486:C490">
    <cfRule type="containsText" dxfId="95" priority="193" operator="containsText" text="REK">
      <formula>NOT(ISERROR(SEARCH("REK",C486)))</formula>
    </cfRule>
    <cfRule type="containsText" dxfId="94" priority="194" operator="containsText" text="OBS">
      <formula>NOT(ISERROR(SEARCH("OBS",C486)))</formula>
    </cfRule>
  </conditionalFormatting>
  <conditionalFormatting sqref="C486:C490">
    <cfRule type="containsText" dxfId="93" priority="191" operator="containsText" text="REK">
      <formula>NOT(ISERROR(SEARCH("REK",C486)))</formula>
    </cfRule>
    <cfRule type="containsText" dxfId="92" priority="192" operator="containsText" text="OBS">
      <formula>NOT(ISERROR(SEARCH("OBS",C486)))</formula>
    </cfRule>
  </conditionalFormatting>
  <conditionalFormatting sqref="C626:C630">
    <cfRule type="containsText" dxfId="91" priority="35" operator="containsText" text="REK">
      <formula>NOT(ISERROR(SEARCH("REK",C626)))</formula>
    </cfRule>
    <cfRule type="containsText" dxfId="90" priority="36" operator="containsText" text="OBS">
      <formula>NOT(ISERROR(SEARCH("OBS",C626)))</formula>
    </cfRule>
  </conditionalFormatting>
  <conditionalFormatting sqref="C631:C635">
    <cfRule type="containsText" dxfId="89" priority="33" operator="containsText" text="REK">
      <formula>NOT(ISERROR(SEARCH("REK",C631)))</formula>
    </cfRule>
    <cfRule type="containsText" dxfId="88" priority="34" operator="containsText" text="OBS">
      <formula>NOT(ISERROR(SEARCH("OBS",C631)))</formula>
    </cfRule>
  </conditionalFormatting>
  <conditionalFormatting sqref="C636:C640">
    <cfRule type="containsText" dxfId="87" priority="31" operator="containsText" text="REK">
      <formula>NOT(ISERROR(SEARCH("REK",C636)))</formula>
    </cfRule>
    <cfRule type="containsText" dxfId="86" priority="32" operator="containsText" text="OBS">
      <formula>NOT(ISERROR(SEARCH("OBS",C636)))</formula>
    </cfRule>
  </conditionalFormatting>
  <conditionalFormatting sqref="C641:C645">
    <cfRule type="containsText" dxfId="85" priority="29" operator="containsText" text="REK">
      <formula>NOT(ISERROR(SEARCH("REK",C641)))</formula>
    </cfRule>
    <cfRule type="containsText" dxfId="84" priority="30" operator="containsText" text="OBS">
      <formula>NOT(ISERROR(SEARCH("OBS",C641)))</formula>
    </cfRule>
  </conditionalFormatting>
  <conditionalFormatting sqref="C646:C650">
    <cfRule type="containsText" dxfId="83" priority="27" operator="containsText" text="REK">
      <formula>NOT(ISERROR(SEARCH("REK",C646)))</formula>
    </cfRule>
    <cfRule type="containsText" dxfId="82" priority="28" operator="containsText" text="OBS">
      <formula>NOT(ISERROR(SEARCH("OBS",C646)))</formula>
    </cfRule>
  </conditionalFormatting>
  <conditionalFormatting sqref="C651:C655">
    <cfRule type="containsText" dxfId="81" priority="25" operator="containsText" text="REK">
      <formula>NOT(ISERROR(SEARCH("REK",C651)))</formula>
    </cfRule>
    <cfRule type="containsText" dxfId="80" priority="26" operator="containsText" text="OBS">
      <formula>NOT(ISERROR(SEARCH("OBS",C651)))</formula>
    </cfRule>
  </conditionalFormatting>
  <conditionalFormatting sqref="C651:C655">
    <cfRule type="containsText" dxfId="79" priority="23" operator="containsText" text="REK">
      <formula>NOT(ISERROR(SEARCH("REK",C651)))</formula>
    </cfRule>
    <cfRule type="containsText" dxfId="78" priority="24" operator="containsText" text="OBS">
      <formula>NOT(ISERROR(SEARCH("OBS",C651)))</formula>
    </cfRule>
  </conditionalFormatting>
  <conditionalFormatting sqref="C661:C665">
    <cfRule type="containsText" dxfId="77" priority="21" operator="containsText" text="REK">
      <formula>NOT(ISERROR(SEARCH("REK",C661)))</formula>
    </cfRule>
    <cfRule type="containsText" dxfId="76" priority="22" operator="containsText" text="OBS">
      <formula>NOT(ISERROR(SEARCH("OBS",C661)))</formula>
    </cfRule>
  </conditionalFormatting>
  <conditionalFormatting sqref="C661:C665">
    <cfRule type="containsText" dxfId="75" priority="19" operator="containsText" text="REK">
      <formula>NOT(ISERROR(SEARCH("REK",C661)))</formula>
    </cfRule>
    <cfRule type="containsText" dxfId="74" priority="20" operator="containsText" text="OBS">
      <formula>NOT(ISERROR(SEARCH("OBS",C661)))</formula>
    </cfRule>
  </conditionalFormatting>
  <conditionalFormatting sqref="C661:C665">
    <cfRule type="containsText" dxfId="73" priority="17" operator="containsText" text="REK">
      <formula>NOT(ISERROR(SEARCH("REK",C661)))</formula>
    </cfRule>
    <cfRule type="containsText" dxfId="72" priority="18" operator="containsText" text="OBS">
      <formula>NOT(ISERROR(SEARCH("OBS",C661)))</formula>
    </cfRule>
  </conditionalFormatting>
  <conditionalFormatting sqref="C661:C665 C496:C500">
    <cfRule type="containsText" dxfId="71" priority="87" operator="containsText" text="REK">
      <formula>NOT(ISERROR(SEARCH("REK",C496)))</formula>
    </cfRule>
    <cfRule type="containsText" dxfId="70" priority="88" operator="containsText" text="OBS">
      <formula>NOT(ISERROR(SEARCH("OBS",C496)))</formula>
    </cfRule>
  </conditionalFormatting>
  <conditionalFormatting sqref="C501:C505">
    <cfRule type="containsText" dxfId="69" priority="85" operator="containsText" text="REK">
      <formula>NOT(ISERROR(SEARCH("REK",C501)))</formula>
    </cfRule>
    <cfRule type="containsText" dxfId="68" priority="86" operator="containsText" text="OBS">
      <formula>NOT(ISERROR(SEARCH("OBS",C501)))</formula>
    </cfRule>
  </conditionalFormatting>
  <conditionalFormatting sqref="C506:C510">
    <cfRule type="containsText" dxfId="67" priority="83" operator="containsText" text="REK">
      <formula>NOT(ISERROR(SEARCH("REK",C506)))</formula>
    </cfRule>
    <cfRule type="containsText" dxfId="66" priority="84" operator="containsText" text="OBS">
      <formula>NOT(ISERROR(SEARCH("OBS",C506)))</formula>
    </cfRule>
  </conditionalFormatting>
  <conditionalFormatting sqref="C511:C515">
    <cfRule type="containsText" dxfId="65" priority="81" operator="containsText" text="REK">
      <formula>NOT(ISERROR(SEARCH("REK",C511)))</formula>
    </cfRule>
    <cfRule type="containsText" dxfId="64" priority="82" operator="containsText" text="OBS">
      <formula>NOT(ISERROR(SEARCH("OBS",C511)))</formula>
    </cfRule>
  </conditionalFormatting>
  <conditionalFormatting sqref="C516:C520">
    <cfRule type="containsText" dxfId="63" priority="79" operator="containsText" text="REK">
      <formula>NOT(ISERROR(SEARCH("REK",C516)))</formula>
    </cfRule>
    <cfRule type="containsText" dxfId="62" priority="80" operator="containsText" text="OBS">
      <formula>NOT(ISERROR(SEARCH("OBS",C516)))</formula>
    </cfRule>
  </conditionalFormatting>
  <conditionalFormatting sqref="C521:C525">
    <cfRule type="containsText" dxfId="61" priority="77" operator="containsText" text="REK">
      <formula>NOT(ISERROR(SEARCH("REK",C521)))</formula>
    </cfRule>
    <cfRule type="containsText" dxfId="60" priority="78" operator="containsText" text="OBS">
      <formula>NOT(ISERROR(SEARCH("OBS",C521)))</formula>
    </cfRule>
  </conditionalFormatting>
  <conditionalFormatting sqref="C526:C530">
    <cfRule type="containsText" dxfId="59" priority="75" operator="containsText" text="REK">
      <formula>NOT(ISERROR(SEARCH("REK",C526)))</formula>
    </cfRule>
    <cfRule type="containsText" dxfId="58" priority="76" operator="containsText" text="OBS">
      <formula>NOT(ISERROR(SEARCH("OBS",C526)))</formula>
    </cfRule>
  </conditionalFormatting>
  <conditionalFormatting sqref="C546:C550">
    <cfRule type="containsText" dxfId="57" priority="67" operator="containsText" text="REK">
      <formula>NOT(ISERROR(SEARCH("REK",C546)))</formula>
    </cfRule>
    <cfRule type="containsText" dxfId="56" priority="68" operator="containsText" text="OBS">
      <formula>NOT(ISERROR(SEARCH("OBS",C546)))</formula>
    </cfRule>
  </conditionalFormatting>
  <conditionalFormatting sqref="C551:C555">
    <cfRule type="containsText" dxfId="55" priority="65" operator="containsText" text="REK">
      <formula>NOT(ISERROR(SEARCH("REK",C551)))</formula>
    </cfRule>
    <cfRule type="containsText" dxfId="54" priority="66" operator="containsText" text="OBS">
      <formula>NOT(ISERROR(SEARCH("OBS",C551)))</formula>
    </cfRule>
  </conditionalFormatting>
  <conditionalFormatting sqref="C556:C560">
    <cfRule type="containsText" dxfId="53" priority="63" operator="containsText" text="REK">
      <formula>NOT(ISERROR(SEARCH("REK",C556)))</formula>
    </cfRule>
    <cfRule type="containsText" dxfId="52" priority="64" operator="containsText" text="OBS">
      <formula>NOT(ISERROR(SEARCH("OBS",C556)))</formula>
    </cfRule>
  </conditionalFormatting>
  <conditionalFormatting sqref="C531:C535">
    <cfRule type="containsText" dxfId="51" priority="73" operator="containsText" text="REK">
      <formula>NOT(ISERROR(SEARCH("REK",C531)))</formula>
    </cfRule>
    <cfRule type="containsText" dxfId="50" priority="74" operator="containsText" text="OBS">
      <formula>NOT(ISERROR(SEARCH("OBS",C531)))</formula>
    </cfRule>
  </conditionalFormatting>
  <conditionalFormatting sqref="C536:C540">
    <cfRule type="containsText" dxfId="49" priority="71" operator="containsText" text="REK">
      <formula>NOT(ISERROR(SEARCH("REK",C536)))</formula>
    </cfRule>
    <cfRule type="containsText" dxfId="48" priority="72" operator="containsText" text="OBS">
      <formula>NOT(ISERROR(SEARCH("OBS",C536)))</formula>
    </cfRule>
  </conditionalFormatting>
  <conditionalFormatting sqref="C541:C545">
    <cfRule type="containsText" dxfId="47" priority="69" operator="containsText" text="REK">
      <formula>NOT(ISERROR(SEARCH("REK",C541)))</formula>
    </cfRule>
    <cfRule type="containsText" dxfId="46" priority="70" operator="containsText" text="OBS">
      <formula>NOT(ISERROR(SEARCH("OBS",C541)))</formula>
    </cfRule>
  </conditionalFormatting>
  <conditionalFormatting sqref="C561:C565">
    <cfRule type="containsText" dxfId="45" priority="61" operator="containsText" text="REK">
      <formula>NOT(ISERROR(SEARCH("REK",C561)))</formula>
    </cfRule>
    <cfRule type="containsText" dxfId="44" priority="62" operator="containsText" text="OBS">
      <formula>NOT(ISERROR(SEARCH("OBS",C561)))</formula>
    </cfRule>
  </conditionalFormatting>
  <conditionalFormatting sqref="C566:C570">
    <cfRule type="containsText" dxfId="43" priority="59" operator="containsText" text="REK">
      <formula>NOT(ISERROR(SEARCH("REK",C566)))</formula>
    </cfRule>
    <cfRule type="containsText" dxfId="42" priority="60" operator="containsText" text="OBS">
      <formula>NOT(ISERROR(SEARCH("OBS",C566)))</formula>
    </cfRule>
  </conditionalFormatting>
  <conditionalFormatting sqref="C571:C575">
    <cfRule type="containsText" dxfId="41" priority="57" operator="containsText" text="REK">
      <formula>NOT(ISERROR(SEARCH("REK",C571)))</formula>
    </cfRule>
    <cfRule type="containsText" dxfId="40" priority="58" operator="containsText" text="OBS">
      <formula>NOT(ISERROR(SEARCH("OBS",C571)))</formula>
    </cfRule>
  </conditionalFormatting>
  <conditionalFormatting sqref="C576:C580">
    <cfRule type="containsText" dxfId="39" priority="55" operator="containsText" text="REK">
      <formula>NOT(ISERROR(SEARCH("REK",C576)))</formula>
    </cfRule>
    <cfRule type="containsText" dxfId="38" priority="56" operator="containsText" text="OBS">
      <formula>NOT(ISERROR(SEARCH("OBS",C576)))</formula>
    </cfRule>
  </conditionalFormatting>
  <conditionalFormatting sqref="C581:C585">
    <cfRule type="containsText" dxfId="37" priority="53" operator="containsText" text="REK">
      <formula>NOT(ISERROR(SEARCH("REK",C581)))</formula>
    </cfRule>
    <cfRule type="containsText" dxfId="36" priority="54" operator="containsText" text="OBS">
      <formula>NOT(ISERROR(SEARCH("OBS",C581)))</formula>
    </cfRule>
  </conditionalFormatting>
  <conditionalFormatting sqref="C586:C590">
    <cfRule type="containsText" dxfId="35" priority="51" operator="containsText" text="REK">
      <formula>NOT(ISERROR(SEARCH("REK",C586)))</formula>
    </cfRule>
    <cfRule type="containsText" dxfId="34" priority="52" operator="containsText" text="OBS">
      <formula>NOT(ISERROR(SEARCH("OBS",C586)))</formula>
    </cfRule>
  </conditionalFormatting>
  <conditionalFormatting sqref="C591:C595">
    <cfRule type="containsText" dxfId="33" priority="49" operator="containsText" text="REK">
      <formula>NOT(ISERROR(SEARCH("REK",C591)))</formula>
    </cfRule>
    <cfRule type="containsText" dxfId="32" priority="50" operator="containsText" text="OBS">
      <formula>NOT(ISERROR(SEARCH("OBS",C591)))</formula>
    </cfRule>
  </conditionalFormatting>
  <conditionalFormatting sqref="C596:C600">
    <cfRule type="containsText" dxfId="31" priority="47" operator="containsText" text="REK">
      <formula>NOT(ISERROR(SEARCH("REK",C596)))</formula>
    </cfRule>
    <cfRule type="containsText" dxfId="30" priority="48" operator="containsText" text="OBS">
      <formula>NOT(ISERROR(SEARCH("OBS",C596)))</formula>
    </cfRule>
  </conditionalFormatting>
  <conditionalFormatting sqref="C601:C605">
    <cfRule type="containsText" dxfId="29" priority="45" operator="containsText" text="REK">
      <formula>NOT(ISERROR(SEARCH("REK",C601)))</formula>
    </cfRule>
    <cfRule type="containsText" dxfId="28" priority="46" operator="containsText" text="OBS">
      <formula>NOT(ISERROR(SEARCH("OBS",C601)))</formula>
    </cfRule>
  </conditionalFormatting>
  <conditionalFormatting sqref="C606:C610">
    <cfRule type="containsText" dxfId="27" priority="43" operator="containsText" text="REK">
      <formula>NOT(ISERROR(SEARCH("REK",C606)))</formula>
    </cfRule>
    <cfRule type="containsText" dxfId="26" priority="44" operator="containsText" text="OBS">
      <formula>NOT(ISERROR(SEARCH("OBS",C606)))</formula>
    </cfRule>
  </conditionalFormatting>
  <conditionalFormatting sqref="C611:C615">
    <cfRule type="containsText" dxfId="25" priority="41" operator="containsText" text="REK">
      <formula>NOT(ISERROR(SEARCH("REK",C611)))</formula>
    </cfRule>
    <cfRule type="containsText" dxfId="24" priority="42" operator="containsText" text="OBS">
      <formula>NOT(ISERROR(SEARCH("OBS",C611)))</formula>
    </cfRule>
  </conditionalFormatting>
  <conditionalFormatting sqref="C616:C620">
    <cfRule type="containsText" dxfId="23" priority="39" operator="containsText" text="REK">
      <formula>NOT(ISERROR(SEARCH("REK",C616)))</formula>
    </cfRule>
    <cfRule type="containsText" dxfId="22" priority="40" operator="containsText" text="OBS">
      <formula>NOT(ISERROR(SEARCH("OBS",C616)))</formula>
    </cfRule>
  </conditionalFormatting>
  <conditionalFormatting sqref="C621:C625">
    <cfRule type="containsText" dxfId="21" priority="37" operator="containsText" text="REK">
      <formula>NOT(ISERROR(SEARCH("REK",C621)))</formula>
    </cfRule>
    <cfRule type="containsText" dxfId="20" priority="38" operator="containsText" text="OBS">
      <formula>NOT(ISERROR(SEARCH("OBS",C621)))</formula>
    </cfRule>
  </conditionalFormatting>
  <conditionalFormatting sqref="C491:C495">
    <cfRule type="containsText" dxfId="19" priority="13" operator="containsText" text="REK">
      <formula>NOT(ISERROR(SEARCH("REK",C491)))</formula>
    </cfRule>
    <cfRule type="containsText" dxfId="18" priority="14" operator="containsText" text="OBS">
      <formula>NOT(ISERROR(SEARCH("OBS",C491)))</formula>
    </cfRule>
  </conditionalFormatting>
  <conditionalFormatting sqref="C491:C495">
    <cfRule type="containsText" dxfId="17" priority="15" operator="containsText" text="REK">
      <formula>NOT(ISERROR(SEARCH("REK",C491)))</formula>
    </cfRule>
    <cfRule type="containsText" dxfId="16" priority="16" operator="containsText" text="OBS">
      <formula>NOT(ISERROR(SEARCH("OBS",C491)))</formula>
    </cfRule>
  </conditionalFormatting>
  <conditionalFormatting sqref="C491:C495">
    <cfRule type="containsText" dxfId="15" priority="11" operator="containsText" text="REK">
      <formula>NOT(ISERROR(SEARCH("REK",C491)))</formula>
    </cfRule>
    <cfRule type="containsText" dxfId="14" priority="12" operator="containsText" text="OBS">
      <formula>NOT(ISERROR(SEARCH("OBS",C491)))</formula>
    </cfRule>
  </conditionalFormatting>
  <conditionalFormatting sqref="C491:C495">
    <cfRule type="containsText" dxfId="13" priority="9" operator="containsText" text="REK">
      <formula>NOT(ISERROR(SEARCH("REK",C491)))</formula>
    </cfRule>
    <cfRule type="containsText" dxfId="12" priority="10" operator="containsText" text="OBS">
      <formula>NOT(ISERROR(SEARCH("OBS",C491)))</formula>
    </cfRule>
  </conditionalFormatting>
  <conditionalFormatting sqref="C656:C660">
    <cfRule type="containsText" dxfId="11" priority="5" operator="containsText" text="REK">
      <formula>NOT(ISERROR(SEARCH("REK",C656)))</formula>
    </cfRule>
    <cfRule type="containsText" dxfId="10" priority="6" operator="containsText" text="OBS">
      <formula>NOT(ISERROR(SEARCH("OBS",C656)))</formula>
    </cfRule>
  </conditionalFormatting>
  <conditionalFormatting sqref="C656:C660">
    <cfRule type="containsText" dxfId="9" priority="3" operator="containsText" text="REK">
      <formula>NOT(ISERROR(SEARCH("REK",C656)))</formula>
    </cfRule>
    <cfRule type="containsText" dxfId="8" priority="4" operator="containsText" text="OBS">
      <formula>NOT(ISERROR(SEARCH("OBS",C656)))</formula>
    </cfRule>
  </conditionalFormatting>
  <conditionalFormatting sqref="C656:C660">
    <cfRule type="containsText" dxfId="7" priority="1" operator="containsText" text="REK">
      <formula>NOT(ISERROR(SEARCH("REK",C656)))</formula>
    </cfRule>
    <cfRule type="containsText" dxfId="6" priority="2" operator="containsText" text="OBS">
      <formula>NOT(ISERROR(SEARCH("OBS",C656)))</formula>
    </cfRule>
  </conditionalFormatting>
  <conditionalFormatting sqref="C656:C660">
    <cfRule type="containsText" dxfId="5" priority="7" operator="containsText" text="REK">
      <formula>NOT(ISERROR(SEARCH("REK",C656)))</formula>
    </cfRule>
    <cfRule type="containsText" dxfId="4" priority="8" operator="containsText" text="OBS">
      <formula>NOT(ISERROR(SEARCH("OBS",C656)))</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theme="4"/>
  </sheetPr>
  <dimension ref="A1:J995"/>
  <sheetViews>
    <sheetView zoomScale="110" zoomScaleNormal="110" workbookViewId="0">
      <pane xSplit="4" ySplit="2" topLeftCell="E90" activePane="bottomRight" state="frozen"/>
      <selection pane="topRight" activeCell="E1" sqref="E1"/>
      <selection pane="bottomLeft" activeCell="A3" sqref="A3"/>
      <selection pane="bottomRight" activeCell="C97" sqref="C97"/>
    </sheetView>
  </sheetViews>
  <sheetFormatPr defaultColWidth="15.1796875" defaultRowHeight="21" x14ac:dyDescent="0.35"/>
  <cols>
    <col min="1" max="1" width="9.453125" style="7" customWidth="1"/>
    <col min="2" max="2" width="10.81640625" style="17" customWidth="1"/>
    <col min="3" max="3" width="60.453125" style="17" customWidth="1"/>
    <col min="4" max="4" width="144.1796875" style="8" customWidth="1"/>
    <col min="5" max="16384" width="15.1796875" style="3"/>
  </cols>
  <sheetData>
    <row r="1" spans="1:5" s="126" customFormat="1" ht="26" x14ac:dyDescent="0.6">
      <c r="A1" s="157" t="s">
        <v>419</v>
      </c>
      <c r="B1" s="157"/>
      <c r="C1" s="157"/>
      <c r="D1" s="157"/>
    </row>
    <row r="2" spans="1:5" s="8" customFormat="1" ht="43.5" x14ac:dyDescent="0.35">
      <c r="A2" s="74" t="s">
        <v>78</v>
      </c>
      <c r="B2" s="75" t="s">
        <v>418</v>
      </c>
      <c r="C2" s="75" t="s">
        <v>155</v>
      </c>
      <c r="D2" s="76" t="s">
        <v>156</v>
      </c>
    </row>
    <row r="3" spans="1:5" s="8" customFormat="1" ht="43.5" x14ac:dyDescent="0.35">
      <c r="A3" s="15" t="s">
        <v>244</v>
      </c>
      <c r="B3" s="4" t="s">
        <v>411</v>
      </c>
      <c r="C3" s="150" t="s">
        <v>249</v>
      </c>
      <c r="D3" s="6" t="s">
        <v>250</v>
      </c>
      <c r="E3" s="149"/>
    </row>
    <row r="4" spans="1:5" s="8" customFormat="1" ht="29" x14ac:dyDescent="0.35">
      <c r="A4" s="15" t="s">
        <v>245</v>
      </c>
      <c r="B4" s="4" t="s">
        <v>411</v>
      </c>
      <c r="C4" s="150" t="s">
        <v>251</v>
      </c>
      <c r="D4" s="6" t="s">
        <v>252</v>
      </c>
    </row>
    <row r="5" spans="1:5" s="8" customFormat="1" ht="43.5" x14ac:dyDescent="0.35">
      <c r="A5" s="15" t="s">
        <v>246</v>
      </c>
      <c r="B5" s="4" t="s">
        <v>411</v>
      </c>
      <c r="C5" s="150" t="s">
        <v>253</v>
      </c>
      <c r="D5" s="6" t="s">
        <v>254</v>
      </c>
    </row>
    <row r="6" spans="1:5" s="8" customFormat="1" ht="72.5" x14ac:dyDescent="0.35">
      <c r="A6" s="15" t="s">
        <v>247</v>
      </c>
      <c r="B6" s="4" t="s">
        <v>411</v>
      </c>
      <c r="C6" s="150" t="s">
        <v>255</v>
      </c>
      <c r="D6" s="6" t="s">
        <v>256</v>
      </c>
    </row>
    <row r="7" spans="1:5" s="8" customFormat="1" ht="58" x14ac:dyDescent="0.35">
      <c r="A7" s="15" t="s">
        <v>248</v>
      </c>
      <c r="B7" s="4" t="s">
        <v>411</v>
      </c>
      <c r="C7" s="150" t="s">
        <v>257</v>
      </c>
      <c r="D7" s="6" t="s">
        <v>258</v>
      </c>
    </row>
    <row r="8" spans="1:5" s="8" customFormat="1" ht="29" x14ac:dyDescent="0.35">
      <c r="A8" s="15" t="s">
        <v>412</v>
      </c>
      <c r="B8" s="4" t="s">
        <v>417</v>
      </c>
      <c r="C8" s="150" t="s">
        <v>422</v>
      </c>
      <c r="D8" s="150" t="s">
        <v>500</v>
      </c>
    </row>
    <row r="9" spans="1:5" s="8" customFormat="1" x14ac:dyDescent="0.35">
      <c r="A9" s="15" t="s">
        <v>413</v>
      </c>
      <c r="B9" s="4" t="s">
        <v>417</v>
      </c>
      <c r="C9" s="150" t="s">
        <v>506</v>
      </c>
      <c r="D9" s="150" t="s">
        <v>501</v>
      </c>
    </row>
    <row r="10" spans="1:5" s="8" customFormat="1" ht="29" x14ac:dyDescent="0.35">
      <c r="A10" s="15" t="s">
        <v>414</v>
      </c>
      <c r="B10" s="4" t="s">
        <v>417</v>
      </c>
      <c r="C10" s="150" t="s">
        <v>502</v>
      </c>
      <c r="D10" s="153" t="s">
        <v>420</v>
      </c>
    </row>
    <row r="11" spans="1:5" s="8" customFormat="1" ht="29" x14ac:dyDescent="0.35">
      <c r="A11" s="15" t="s">
        <v>415</v>
      </c>
      <c r="B11" s="4" t="s">
        <v>417</v>
      </c>
      <c r="C11" s="150" t="s">
        <v>505</v>
      </c>
      <c r="D11" s="150" t="s">
        <v>503</v>
      </c>
    </row>
    <row r="12" spans="1:5" s="8" customFormat="1" ht="29" x14ac:dyDescent="0.35">
      <c r="A12" s="15" t="s">
        <v>416</v>
      </c>
      <c r="B12" s="4" t="s">
        <v>417</v>
      </c>
      <c r="C12" s="150" t="s">
        <v>421</v>
      </c>
      <c r="D12" s="153" t="s">
        <v>504</v>
      </c>
    </row>
    <row r="13" spans="1:5" ht="43.5" x14ac:dyDescent="0.35">
      <c r="A13" s="15">
        <v>1</v>
      </c>
      <c r="B13" s="4" t="s">
        <v>49</v>
      </c>
      <c r="C13" s="150" t="s">
        <v>98</v>
      </c>
      <c r="D13" s="128" t="s">
        <v>111</v>
      </c>
    </row>
    <row r="14" spans="1:5" ht="29" x14ac:dyDescent="0.35">
      <c r="A14" s="15">
        <v>2</v>
      </c>
      <c r="B14" s="4" t="s">
        <v>49</v>
      </c>
      <c r="C14" s="150" t="s">
        <v>120</v>
      </c>
      <c r="D14" s="6" t="s">
        <v>121</v>
      </c>
    </row>
    <row r="15" spans="1:5" ht="29" x14ac:dyDescent="0.35">
      <c r="A15" s="15">
        <v>3</v>
      </c>
      <c r="B15" s="4" t="s">
        <v>49</v>
      </c>
      <c r="C15" s="150" t="s">
        <v>100</v>
      </c>
      <c r="D15" s="6" t="s">
        <v>122</v>
      </c>
    </row>
    <row r="16" spans="1:5" ht="29" x14ac:dyDescent="0.35">
      <c r="A16" s="15">
        <v>4</v>
      </c>
      <c r="B16" s="4" t="s">
        <v>49</v>
      </c>
      <c r="C16" s="150" t="s">
        <v>99</v>
      </c>
      <c r="D16" s="6" t="s">
        <v>123</v>
      </c>
    </row>
    <row r="17" spans="1:4" ht="29" x14ac:dyDescent="0.35">
      <c r="A17" s="15">
        <v>5</v>
      </c>
      <c r="B17" s="4" t="s">
        <v>49</v>
      </c>
      <c r="C17" s="150" t="s">
        <v>124</v>
      </c>
      <c r="D17" s="6" t="s">
        <v>314</v>
      </c>
    </row>
    <row r="18" spans="1:4" ht="32" customHeight="1" x14ac:dyDescent="0.35">
      <c r="A18" s="15">
        <v>6</v>
      </c>
      <c r="B18" s="4" t="s">
        <v>49</v>
      </c>
      <c r="C18" s="150" t="s">
        <v>315</v>
      </c>
      <c r="D18" s="6" t="s">
        <v>125</v>
      </c>
    </row>
    <row r="19" spans="1:4" ht="29" x14ac:dyDescent="0.35">
      <c r="A19" s="15">
        <v>7</v>
      </c>
      <c r="B19" s="4" t="s">
        <v>49</v>
      </c>
      <c r="C19" s="150" t="s">
        <v>126</v>
      </c>
      <c r="D19" s="6" t="s">
        <v>127</v>
      </c>
    </row>
    <row r="20" spans="1:4" ht="29" x14ac:dyDescent="0.35">
      <c r="A20" s="15">
        <v>8</v>
      </c>
      <c r="B20" s="4" t="s">
        <v>50</v>
      </c>
      <c r="C20" s="150" t="s">
        <v>128</v>
      </c>
      <c r="D20" s="6" t="s">
        <v>129</v>
      </c>
    </row>
    <row r="21" spans="1:4" ht="29" x14ac:dyDescent="0.35">
      <c r="A21" s="15">
        <v>9</v>
      </c>
      <c r="B21" s="4" t="s">
        <v>50</v>
      </c>
      <c r="C21" s="150" t="s">
        <v>130</v>
      </c>
      <c r="D21" s="6" t="s">
        <v>131</v>
      </c>
    </row>
    <row r="22" spans="1:4" s="32" customFormat="1" ht="29" x14ac:dyDescent="0.35">
      <c r="A22" s="15">
        <v>10</v>
      </c>
      <c r="B22" s="4" t="s">
        <v>50</v>
      </c>
      <c r="C22" s="150" t="s">
        <v>132</v>
      </c>
      <c r="D22" s="6" t="s">
        <v>133</v>
      </c>
    </row>
    <row r="23" spans="1:4" s="32" customFormat="1" ht="29" x14ac:dyDescent="0.35">
      <c r="A23" s="15">
        <v>11</v>
      </c>
      <c r="B23" s="4" t="s">
        <v>50</v>
      </c>
      <c r="C23" s="150" t="s">
        <v>134</v>
      </c>
      <c r="D23" s="6" t="s">
        <v>135</v>
      </c>
    </row>
    <row r="24" spans="1:4" ht="29" x14ac:dyDescent="0.35">
      <c r="A24" s="15">
        <v>12</v>
      </c>
      <c r="B24" s="4" t="s">
        <v>50</v>
      </c>
      <c r="C24" s="150" t="s">
        <v>136</v>
      </c>
      <c r="D24" s="6" t="s">
        <v>137</v>
      </c>
    </row>
    <row r="25" spans="1:4" ht="43.5" x14ac:dyDescent="0.35">
      <c r="A25" s="15">
        <v>13</v>
      </c>
      <c r="B25" s="4" t="s">
        <v>49</v>
      </c>
      <c r="C25" s="150" t="s">
        <v>138</v>
      </c>
      <c r="D25" s="6" t="s">
        <v>337</v>
      </c>
    </row>
    <row r="26" spans="1:4" ht="29" x14ac:dyDescent="0.35">
      <c r="A26" s="15">
        <v>14</v>
      </c>
      <c r="B26" s="4" t="s">
        <v>49</v>
      </c>
      <c r="C26" s="150" t="s">
        <v>139</v>
      </c>
      <c r="D26" s="6" t="s">
        <v>140</v>
      </c>
    </row>
    <row r="27" spans="1:4" ht="29" x14ac:dyDescent="0.35">
      <c r="A27" s="15">
        <v>15</v>
      </c>
      <c r="B27" s="4" t="s">
        <v>49</v>
      </c>
      <c r="C27" s="150" t="s">
        <v>176</v>
      </c>
      <c r="D27" s="6" t="s">
        <v>316</v>
      </c>
    </row>
    <row r="28" spans="1:4" ht="43.5" x14ac:dyDescent="0.35">
      <c r="A28" s="15">
        <v>16</v>
      </c>
      <c r="B28" s="4" t="s">
        <v>49</v>
      </c>
      <c r="C28" s="150" t="s">
        <v>141</v>
      </c>
      <c r="D28" s="6" t="s">
        <v>142</v>
      </c>
    </row>
    <row r="29" spans="1:4" ht="29" x14ac:dyDescent="0.35">
      <c r="A29" s="15">
        <v>17</v>
      </c>
      <c r="B29" s="4" t="s">
        <v>49</v>
      </c>
      <c r="C29" s="150" t="s">
        <v>143</v>
      </c>
      <c r="D29" s="6" t="s">
        <v>144</v>
      </c>
    </row>
    <row r="30" spans="1:4" ht="29" x14ac:dyDescent="0.35">
      <c r="A30" s="15">
        <v>18</v>
      </c>
      <c r="B30" s="4" t="s">
        <v>49</v>
      </c>
      <c r="C30" s="150" t="s">
        <v>145</v>
      </c>
      <c r="D30" s="6" t="s">
        <v>146</v>
      </c>
    </row>
    <row r="31" spans="1:4" ht="32" customHeight="1" x14ac:dyDescent="0.35">
      <c r="A31" s="15">
        <v>20</v>
      </c>
      <c r="B31" s="4" t="s">
        <v>50</v>
      </c>
      <c r="C31" s="150" t="s">
        <v>317</v>
      </c>
      <c r="D31" s="6" t="s">
        <v>147</v>
      </c>
    </row>
    <row r="32" spans="1:4" x14ac:dyDescent="0.35">
      <c r="A32" s="15">
        <v>21</v>
      </c>
      <c r="B32" s="4" t="s">
        <v>50</v>
      </c>
      <c r="C32" s="150" t="s">
        <v>318</v>
      </c>
      <c r="D32" s="6" t="s">
        <v>148</v>
      </c>
    </row>
    <row r="33" spans="1:4" ht="29" x14ac:dyDescent="0.35">
      <c r="A33" s="15">
        <v>22</v>
      </c>
      <c r="B33" s="4" t="s">
        <v>49</v>
      </c>
      <c r="C33" s="150" t="s">
        <v>97</v>
      </c>
      <c r="D33" s="6" t="s">
        <v>149</v>
      </c>
    </row>
    <row r="34" spans="1:4" ht="29" x14ac:dyDescent="0.35">
      <c r="A34" s="15">
        <v>24</v>
      </c>
      <c r="B34" s="4" t="s">
        <v>50</v>
      </c>
      <c r="C34" s="151" t="s">
        <v>150</v>
      </c>
      <c r="D34" s="129" t="s">
        <v>151</v>
      </c>
    </row>
    <row r="35" spans="1:4" ht="29" x14ac:dyDescent="0.35">
      <c r="A35" s="15">
        <v>25</v>
      </c>
      <c r="B35" s="4" t="s">
        <v>49</v>
      </c>
      <c r="C35" s="151" t="s">
        <v>157</v>
      </c>
      <c r="D35" s="129" t="s">
        <v>158</v>
      </c>
    </row>
    <row r="36" spans="1:4" ht="29" x14ac:dyDescent="0.35">
      <c r="A36" s="15">
        <v>26</v>
      </c>
      <c r="B36" s="4" t="s">
        <v>49</v>
      </c>
      <c r="C36" s="150" t="s">
        <v>159</v>
      </c>
      <c r="D36" s="6" t="s">
        <v>160</v>
      </c>
    </row>
    <row r="37" spans="1:4" ht="29" x14ac:dyDescent="0.35">
      <c r="A37" s="15">
        <v>27</v>
      </c>
      <c r="B37" s="4" t="s">
        <v>49</v>
      </c>
      <c r="C37" s="150" t="s">
        <v>161</v>
      </c>
      <c r="D37" s="6" t="s">
        <v>162</v>
      </c>
    </row>
    <row r="38" spans="1:4" x14ac:dyDescent="0.35">
      <c r="A38" s="15">
        <v>28</v>
      </c>
      <c r="B38" s="4" t="s">
        <v>49</v>
      </c>
      <c r="C38" s="150" t="s">
        <v>163</v>
      </c>
      <c r="D38" s="6" t="s">
        <v>164</v>
      </c>
    </row>
    <row r="39" spans="1:4" ht="29" x14ac:dyDescent="0.35">
      <c r="A39" s="15">
        <v>29</v>
      </c>
      <c r="B39" s="4" t="s">
        <v>50</v>
      </c>
      <c r="C39" s="150" t="s">
        <v>165</v>
      </c>
      <c r="D39" s="6" t="s">
        <v>166</v>
      </c>
    </row>
    <row r="40" spans="1:4" ht="29" x14ac:dyDescent="0.35">
      <c r="A40" s="15">
        <v>30</v>
      </c>
      <c r="B40" s="4" t="s">
        <v>50</v>
      </c>
      <c r="C40" s="150" t="s">
        <v>167</v>
      </c>
      <c r="D40" s="6" t="s">
        <v>168</v>
      </c>
    </row>
    <row r="41" spans="1:4" x14ac:dyDescent="0.35">
      <c r="A41" s="15">
        <v>31</v>
      </c>
      <c r="B41" s="4" t="s">
        <v>50</v>
      </c>
      <c r="C41" s="150" t="s">
        <v>169</v>
      </c>
      <c r="D41" s="6" t="s">
        <v>170</v>
      </c>
    </row>
    <row r="42" spans="1:4" ht="29" x14ac:dyDescent="0.35">
      <c r="A42" s="15">
        <v>32</v>
      </c>
      <c r="B42" s="4" t="s">
        <v>49</v>
      </c>
      <c r="C42" s="150" t="s">
        <v>171</v>
      </c>
      <c r="D42" s="6" t="s">
        <v>241</v>
      </c>
    </row>
    <row r="43" spans="1:4" ht="29" x14ac:dyDescent="0.35">
      <c r="A43" s="15">
        <v>33</v>
      </c>
      <c r="B43" s="4" t="s">
        <v>49</v>
      </c>
      <c r="C43" s="150" t="s">
        <v>172</v>
      </c>
      <c r="D43" s="6" t="s">
        <v>173</v>
      </c>
    </row>
    <row r="44" spans="1:4" ht="29" x14ac:dyDescent="0.35">
      <c r="A44" s="15">
        <v>34</v>
      </c>
      <c r="B44" s="4" t="s">
        <v>49</v>
      </c>
      <c r="C44" s="150" t="s">
        <v>174</v>
      </c>
      <c r="D44" s="6" t="s">
        <v>175</v>
      </c>
    </row>
    <row r="45" spans="1:4" s="32" customFormat="1" ht="29" x14ac:dyDescent="0.35">
      <c r="A45" s="15">
        <v>35</v>
      </c>
      <c r="B45" s="4" t="s">
        <v>49</v>
      </c>
      <c r="C45" s="150" t="s">
        <v>176</v>
      </c>
      <c r="D45" s="6" t="s">
        <v>177</v>
      </c>
    </row>
    <row r="46" spans="1:4" ht="29" x14ac:dyDescent="0.35">
      <c r="A46" s="15">
        <v>36</v>
      </c>
      <c r="B46" s="4" t="s">
        <v>49</v>
      </c>
      <c r="C46" s="150" t="s">
        <v>178</v>
      </c>
      <c r="D46" s="6" t="s">
        <v>242</v>
      </c>
    </row>
    <row r="47" spans="1:4" ht="29" x14ac:dyDescent="0.35">
      <c r="A47" s="15">
        <v>37</v>
      </c>
      <c r="B47" s="4" t="s">
        <v>50</v>
      </c>
      <c r="C47" s="150" t="s">
        <v>179</v>
      </c>
      <c r="D47" s="6" t="s">
        <v>180</v>
      </c>
    </row>
    <row r="48" spans="1:4" ht="29" x14ac:dyDescent="0.35">
      <c r="A48" s="15">
        <v>38</v>
      </c>
      <c r="B48" s="4" t="s">
        <v>50</v>
      </c>
      <c r="C48" s="150" t="s">
        <v>181</v>
      </c>
      <c r="D48" s="6" t="s">
        <v>182</v>
      </c>
    </row>
    <row r="49" spans="1:4" ht="29" x14ac:dyDescent="0.35">
      <c r="A49" s="15">
        <v>39</v>
      </c>
      <c r="B49" s="4" t="s">
        <v>50</v>
      </c>
      <c r="C49" s="150" t="s">
        <v>183</v>
      </c>
      <c r="D49" s="6" t="s">
        <v>184</v>
      </c>
    </row>
    <row r="50" spans="1:4" ht="29" x14ac:dyDescent="0.35">
      <c r="A50" s="15">
        <v>40</v>
      </c>
      <c r="B50" s="4" t="s">
        <v>49</v>
      </c>
      <c r="C50" s="150" t="s">
        <v>185</v>
      </c>
      <c r="D50" s="6" t="s">
        <v>189</v>
      </c>
    </row>
    <row r="51" spans="1:4" ht="29" x14ac:dyDescent="0.35">
      <c r="A51" s="15">
        <v>41</v>
      </c>
      <c r="B51" s="4" t="s">
        <v>49</v>
      </c>
      <c r="C51" s="150" t="s">
        <v>186</v>
      </c>
      <c r="D51" s="6" t="s">
        <v>190</v>
      </c>
    </row>
    <row r="52" spans="1:4" ht="29" x14ac:dyDescent="0.35">
      <c r="A52" s="15">
        <v>42</v>
      </c>
      <c r="B52" s="4" t="s">
        <v>49</v>
      </c>
      <c r="C52" s="150" t="s">
        <v>187</v>
      </c>
      <c r="D52" s="6" t="s">
        <v>285</v>
      </c>
    </row>
    <row r="53" spans="1:4" ht="29" x14ac:dyDescent="0.35">
      <c r="A53" s="15">
        <v>43</v>
      </c>
      <c r="B53" s="4" t="s">
        <v>49</v>
      </c>
      <c r="C53" s="150" t="s">
        <v>188</v>
      </c>
      <c r="D53" s="6" t="s">
        <v>191</v>
      </c>
    </row>
    <row r="54" spans="1:4" ht="29" x14ac:dyDescent="0.35">
      <c r="A54" s="15">
        <v>44</v>
      </c>
      <c r="B54" s="4" t="s">
        <v>50</v>
      </c>
      <c r="C54" s="150" t="s">
        <v>192</v>
      </c>
      <c r="D54" s="6" t="s">
        <v>218</v>
      </c>
    </row>
    <row r="55" spans="1:4" ht="29" x14ac:dyDescent="0.35">
      <c r="A55" s="15">
        <v>45</v>
      </c>
      <c r="B55" s="4" t="s">
        <v>50</v>
      </c>
      <c r="C55" s="150" t="s">
        <v>193</v>
      </c>
      <c r="D55" s="6" t="s">
        <v>194</v>
      </c>
    </row>
    <row r="56" spans="1:4" ht="29" x14ac:dyDescent="0.35">
      <c r="A56" s="15">
        <v>46</v>
      </c>
      <c r="B56" s="4" t="s">
        <v>49</v>
      </c>
      <c r="C56" s="150" t="s">
        <v>195</v>
      </c>
      <c r="D56" s="6" t="s">
        <v>196</v>
      </c>
    </row>
    <row r="57" spans="1:4" s="32" customFormat="1" ht="29" x14ac:dyDescent="0.35">
      <c r="A57" s="15">
        <v>47</v>
      </c>
      <c r="B57" s="4" t="s">
        <v>49</v>
      </c>
      <c r="C57" s="150" t="s">
        <v>197</v>
      </c>
      <c r="D57" s="6" t="s">
        <v>198</v>
      </c>
    </row>
    <row r="58" spans="1:4" s="32" customFormat="1" ht="29" x14ac:dyDescent="0.35">
      <c r="A58" s="15">
        <v>48</v>
      </c>
      <c r="B58" s="4" t="s">
        <v>49</v>
      </c>
      <c r="C58" s="150" t="s">
        <v>200</v>
      </c>
      <c r="D58" s="6" t="s">
        <v>201</v>
      </c>
    </row>
    <row r="59" spans="1:4" ht="29" x14ac:dyDescent="0.35">
      <c r="A59" s="15">
        <v>49</v>
      </c>
      <c r="B59" s="4" t="s">
        <v>49</v>
      </c>
      <c r="C59" s="150" t="s">
        <v>202</v>
      </c>
      <c r="D59" s="6" t="s">
        <v>203</v>
      </c>
    </row>
    <row r="60" spans="1:4" x14ac:dyDescent="0.35">
      <c r="A60" s="15">
        <v>50</v>
      </c>
      <c r="B60" s="4" t="s">
        <v>49</v>
      </c>
      <c r="C60" s="150" t="s">
        <v>204</v>
      </c>
      <c r="D60" s="6" t="s">
        <v>205</v>
      </c>
    </row>
    <row r="61" spans="1:4" ht="29" x14ac:dyDescent="0.35">
      <c r="A61" s="15">
        <v>51</v>
      </c>
      <c r="B61" s="4" t="s">
        <v>49</v>
      </c>
      <c r="C61" s="150" t="s">
        <v>206</v>
      </c>
      <c r="D61" s="6" t="s">
        <v>207</v>
      </c>
    </row>
    <row r="62" spans="1:4" ht="29" x14ac:dyDescent="0.35">
      <c r="A62" s="15">
        <v>52</v>
      </c>
      <c r="B62" s="4" t="s">
        <v>50</v>
      </c>
      <c r="C62" s="150" t="s">
        <v>208</v>
      </c>
      <c r="D62" s="6" t="s">
        <v>209</v>
      </c>
    </row>
    <row r="63" spans="1:4" ht="29" x14ac:dyDescent="0.35">
      <c r="A63" s="15">
        <v>53</v>
      </c>
      <c r="B63" s="4" t="s">
        <v>50</v>
      </c>
      <c r="C63" s="150" t="s">
        <v>210</v>
      </c>
      <c r="D63" s="6" t="s">
        <v>211</v>
      </c>
    </row>
    <row r="64" spans="1:4" ht="29" x14ac:dyDescent="0.35">
      <c r="A64" s="15">
        <v>55</v>
      </c>
      <c r="B64" s="4" t="s">
        <v>49</v>
      </c>
      <c r="C64" s="150" t="s">
        <v>212</v>
      </c>
      <c r="D64" s="6" t="s">
        <v>213</v>
      </c>
    </row>
    <row r="65" spans="1:5" x14ac:dyDescent="0.35">
      <c r="A65" s="15">
        <v>56</v>
      </c>
      <c r="B65" s="4" t="s">
        <v>49</v>
      </c>
      <c r="C65" s="150" t="s">
        <v>214</v>
      </c>
      <c r="D65" s="6" t="s">
        <v>215</v>
      </c>
    </row>
    <row r="66" spans="1:5" ht="29" x14ac:dyDescent="0.35">
      <c r="A66" s="15">
        <v>57</v>
      </c>
      <c r="B66" s="4" t="s">
        <v>49</v>
      </c>
      <c r="C66" s="150" t="s">
        <v>157</v>
      </c>
      <c r="D66" s="6" t="s">
        <v>199</v>
      </c>
    </row>
    <row r="67" spans="1:5" ht="29" x14ac:dyDescent="0.35">
      <c r="A67" s="15">
        <v>58</v>
      </c>
      <c r="B67" s="4" t="s">
        <v>49</v>
      </c>
      <c r="C67" s="150" t="s">
        <v>216</v>
      </c>
      <c r="D67" s="6" t="s">
        <v>217</v>
      </c>
    </row>
    <row r="68" spans="1:5" ht="29" x14ac:dyDescent="0.35">
      <c r="A68" s="15">
        <v>59</v>
      </c>
      <c r="B68" s="4" t="s">
        <v>49</v>
      </c>
      <c r="C68" s="150" t="s">
        <v>212</v>
      </c>
      <c r="D68" s="6" t="s">
        <v>219</v>
      </c>
    </row>
    <row r="69" spans="1:5" ht="43.5" x14ac:dyDescent="0.35">
      <c r="A69" s="15">
        <v>60</v>
      </c>
      <c r="B69" s="4" t="s">
        <v>49</v>
      </c>
      <c r="C69" s="150" t="s">
        <v>220</v>
      </c>
      <c r="D69" s="6" t="s">
        <v>221</v>
      </c>
      <c r="E69" s="130" t="s">
        <v>221</v>
      </c>
    </row>
    <row r="70" spans="1:5" ht="29" x14ac:dyDescent="0.35">
      <c r="A70" s="15">
        <v>61</v>
      </c>
      <c r="B70" s="4" t="s">
        <v>49</v>
      </c>
      <c r="C70" s="150" t="s">
        <v>202</v>
      </c>
      <c r="D70" s="6" t="s">
        <v>243</v>
      </c>
    </row>
    <row r="71" spans="1:5" ht="29" x14ac:dyDescent="0.35">
      <c r="A71" s="15">
        <v>62</v>
      </c>
      <c r="B71" s="4" t="s">
        <v>49</v>
      </c>
      <c r="C71" s="150" t="s">
        <v>222</v>
      </c>
      <c r="D71" s="6" t="s">
        <v>223</v>
      </c>
    </row>
    <row r="72" spans="1:5" ht="29" x14ac:dyDescent="0.35">
      <c r="A72" s="15">
        <v>63</v>
      </c>
      <c r="B72" s="4" t="s">
        <v>49</v>
      </c>
      <c r="C72" s="150" t="s">
        <v>224</v>
      </c>
      <c r="D72" s="6" t="s">
        <v>225</v>
      </c>
    </row>
    <row r="73" spans="1:5" ht="29" x14ac:dyDescent="0.35">
      <c r="A73" s="15">
        <v>65</v>
      </c>
      <c r="B73" s="4" t="s">
        <v>50</v>
      </c>
      <c r="C73" s="150" t="s">
        <v>226</v>
      </c>
      <c r="D73" s="6" t="s">
        <v>211</v>
      </c>
    </row>
    <row r="74" spans="1:5" ht="29" x14ac:dyDescent="0.35">
      <c r="A74" s="15">
        <v>66</v>
      </c>
      <c r="B74" s="4" t="s">
        <v>50</v>
      </c>
      <c r="C74" s="150" t="s">
        <v>227</v>
      </c>
      <c r="D74" s="6" t="s">
        <v>228</v>
      </c>
    </row>
    <row r="75" spans="1:5" ht="29" x14ac:dyDescent="0.35">
      <c r="A75" s="15">
        <v>67</v>
      </c>
      <c r="B75" s="4" t="s">
        <v>50</v>
      </c>
      <c r="C75" s="150" t="s">
        <v>229</v>
      </c>
      <c r="D75" s="6" t="s">
        <v>230</v>
      </c>
    </row>
    <row r="76" spans="1:5" s="9" customFormat="1" ht="43.5" x14ac:dyDescent="0.35">
      <c r="A76" s="15">
        <v>68</v>
      </c>
      <c r="B76" s="5" t="s">
        <v>49</v>
      </c>
      <c r="C76" s="150" t="s">
        <v>231</v>
      </c>
      <c r="D76" s="6" t="s">
        <v>232</v>
      </c>
    </row>
    <row r="77" spans="1:5" x14ac:dyDescent="0.35">
      <c r="A77" s="15">
        <v>69</v>
      </c>
      <c r="B77" s="4" t="s">
        <v>49</v>
      </c>
      <c r="C77" s="150" t="s">
        <v>233</v>
      </c>
      <c r="D77" s="6" t="s">
        <v>234</v>
      </c>
    </row>
    <row r="78" spans="1:5" ht="29" x14ac:dyDescent="0.35">
      <c r="A78" s="15">
        <v>70</v>
      </c>
      <c r="B78" s="4" t="s">
        <v>50</v>
      </c>
      <c r="C78" s="150" t="s">
        <v>227</v>
      </c>
      <c r="D78" s="6" t="s">
        <v>235</v>
      </c>
    </row>
    <row r="79" spans="1:5" ht="29" x14ac:dyDescent="0.35">
      <c r="A79" s="15">
        <v>71</v>
      </c>
      <c r="B79" s="4" t="s">
        <v>49</v>
      </c>
      <c r="C79" s="150" t="s">
        <v>236</v>
      </c>
      <c r="D79" s="6" t="s">
        <v>237</v>
      </c>
    </row>
    <row r="80" spans="1:5" ht="29" x14ac:dyDescent="0.35">
      <c r="A80" s="15">
        <v>72</v>
      </c>
      <c r="B80" s="4" t="s">
        <v>49</v>
      </c>
      <c r="C80" s="150" t="s">
        <v>238</v>
      </c>
      <c r="D80" s="6" t="s">
        <v>239</v>
      </c>
    </row>
    <row r="81" spans="1:4" ht="29" x14ac:dyDescent="0.35">
      <c r="A81" s="15">
        <v>73</v>
      </c>
      <c r="B81" s="4" t="s">
        <v>49</v>
      </c>
      <c r="C81" s="150" t="s">
        <v>188</v>
      </c>
      <c r="D81" s="6" t="s">
        <v>240</v>
      </c>
    </row>
    <row r="82" spans="1:4" ht="29" x14ac:dyDescent="0.35">
      <c r="A82" s="15">
        <v>74</v>
      </c>
      <c r="B82" s="4" t="s">
        <v>50</v>
      </c>
      <c r="C82" s="150" t="s">
        <v>259</v>
      </c>
      <c r="D82" s="150" t="s">
        <v>260</v>
      </c>
    </row>
    <row r="83" spans="1:4" ht="29" x14ac:dyDescent="0.35">
      <c r="A83" s="15">
        <v>75</v>
      </c>
      <c r="B83" s="4" t="s">
        <v>50</v>
      </c>
      <c r="C83" s="150" t="s">
        <v>193</v>
      </c>
      <c r="D83" s="150" t="s">
        <v>261</v>
      </c>
    </row>
    <row r="84" spans="1:4" ht="29" x14ac:dyDescent="0.35">
      <c r="A84" s="15">
        <v>76</v>
      </c>
      <c r="B84" s="4" t="s">
        <v>49</v>
      </c>
      <c r="C84" s="150" t="s">
        <v>262</v>
      </c>
      <c r="D84" s="150" t="s">
        <v>263</v>
      </c>
    </row>
    <row r="85" spans="1:4" ht="29" x14ac:dyDescent="0.35">
      <c r="A85" s="15">
        <v>77</v>
      </c>
      <c r="B85" s="4" t="s">
        <v>49</v>
      </c>
      <c r="C85" s="150" t="s">
        <v>236</v>
      </c>
      <c r="D85" s="150" t="s">
        <v>264</v>
      </c>
    </row>
    <row r="86" spans="1:4" ht="29" x14ac:dyDescent="0.35">
      <c r="A86" s="15">
        <v>78</v>
      </c>
      <c r="B86" s="4" t="s">
        <v>49</v>
      </c>
      <c r="C86" s="150" t="s">
        <v>265</v>
      </c>
      <c r="D86" s="150" t="s">
        <v>266</v>
      </c>
    </row>
    <row r="87" spans="1:4" ht="43.5" x14ac:dyDescent="0.35">
      <c r="A87" s="15">
        <v>79</v>
      </c>
      <c r="B87" s="4" t="s">
        <v>49</v>
      </c>
      <c r="C87" s="150" t="s">
        <v>267</v>
      </c>
      <c r="D87" s="150" t="s">
        <v>268</v>
      </c>
    </row>
    <row r="88" spans="1:4" x14ac:dyDescent="0.35">
      <c r="A88" s="15">
        <v>80</v>
      </c>
      <c r="B88" s="4" t="s">
        <v>50</v>
      </c>
      <c r="C88" s="150" t="s">
        <v>269</v>
      </c>
      <c r="D88" s="149" t="s">
        <v>270</v>
      </c>
    </row>
    <row r="89" spans="1:4" x14ac:dyDescent="0.35">
      <c r="A89" s="15">
        <v>81</v>
      </c>
      <c r="B89" s="4" t="s">
        <v>50</v>
      </c>
      <c r="C89" s="150" t="s">
        <v>183</v>
      </c>
      <c r="D89" s="150" t="s">
        <v>271</v>
      </c>
    </row>
    <row r="90" spans="1:4" ht="29" x14ac:dyDescent="0.35">
      <c r="A90" s="15">
        <v>82</v>
      </c>
      <c r="B90" s="4" t="s">
        <v>49</v>
      </c>
      <c r="C90" s="150" t="s">
        <v>272</v>
      </c>
      <c r="D90" s="150" t="s">
        <v>273</v>
      </c>
    </row>
    <row r="91" spans="1:4" ht="29" x14ac:dyDescent="0.35">
      <c r="A91" s="15">
        <v>83</v>
      </c>
      <c r="B91" s="4" t="s">
        <v>49</v>
      </c>
      <c r="C91" s="150" t="s">
        <v>274</v>
      </c>
      <c r="D91" s="150" t="s">
        <v>275</v>
      </c>
    </row>
    <row r="92" spans="1:4" ht="43.5" x14ac:dyDescent="0.35">
      <c r="A92" s="15">
        <v>84</v>
      </c>
      <c r="B92" s="4" t="s">
        <v>49</v>
      </c>
      <c r="C92" s="150" t="s">
        <v>276</v>
      </c>
      <c r="D92" s="150" t="s">
        <v>277</v>
      </c>
    </row>
    <row r="93" spans="1:4" ht="29" x14ac:dyDescent="0.35">
      <c r="A93" s="15">
        <v>85</v>
      </c>
      <c r="B93" s="4" t="s">
        <v>49</v>
      </c>
      <c r="C93" s="150" t="s">
        <v>278</v>
      </c>
      <c r="D93" s="150" t="s">
        <v>279</v>
      </c>
    </row>
    <row r="94" spans="1:4" ht="29" x14ac:dyDescent="0.35">
      <c r="A94" s="15">
        <v>86</v>
      </c>
      <c r="B94" s="4" t="s">
        <v>50</v>
      </c>
      <c r="C94" s="150" t="s">
        <v>280</v>
      </c>
      <c r="D94" s="150" t="s">
        <v>281</v>
      </c>
    </row>
    <row r="95" spans="1:4" ht="29" x14ac:dyDescent="0.35">
      <c r="A95" s="15">
        <v>87</v>
      </c>
      <c r="B95" s="4" t="s">
        <v>50</v>
      </c>
      <c r="C95" s="150" t="s">
        <v>208</v>
      </c>
      <c r="D95" s="150" t="s">
        <v>282</v>
      </c>
    </row>
    <row r="96" spans="1:4" ht="29" x14ac:dyDescent="0.35">
      <c r="A96" s="15">
        <v>88</v>
      </c>
      <c r="B96" s="4" t="s">
        <v>49</v>
      </c>
      <c r="C96" s="150" t="s">
        <v>283</v>
      </c>
      <c r="D96" s="150" t="s">
        <v>284</v>
      </c>
    </row>
    <row r="97" spans="1:9" ht="29" x14ac:dyDescent="0.35">
      <c r="A97" s="15">
        <v>89</v>
      </c>
      <c r="B97" s="4" t="s">
        <v>49</v>
      </c>
      <c r="C97" s="150" t="s">
        <v>286</v>
      </c>
      <c r="D97" s="150" t="s">
        <v>287</v>
      </c>
    </row>
    <row r="98" spans="1:9" ht="43.5" x14ac:dyDescent="0.35">
      <c r="A98" s="15">
        <v>90</v>
      </c>
      <c r="B98" s="4" t="s">
        <v>49</v>
      </c>
      <c r="C98" s="150" t="s">
        <v>288</v>
      </c>
      <c r="D98" s="150" t="s">
        <v>289</v>
      </c>
    </row>
    <row r="99" spans="1:9" ht="29" x14ac:dyDescent="0.35">
      <c r="A99" s="15">
        <v>91</v>
      </c>
      <c r="B99" s="4" t="s">
        <v>49</v>
      </c>
      <c r="C99" s="150" t="s">
        <v>290</v>
      </c>
      <c r="D99" s="150" t="s">
        <v>291</v>
      </c>
      <c r="E99" s="1"/>
      <c r="F99" s="1"/>
      <c r="G99" s="1"/>
      <c r="H99" s="1"/>
      <c r="I99" s="1"/>
    </row>
    <row r="100" spans="1:9" ht="28" x14ac:dyDescent="0.35">
      <c r="A100" s="15">
        <v>92</v>
      </c>
      <c r="B100" s="4" t="s">
        <v>50</v>
      </c>
      <c r="C100" s="150" t="s">
        <v>292</v>
      </c>
      <c r="D100" s="150" t="s">
        <v>293</v>
      </c>
      <c r="E100" s="1"/>
      <c r="F100" s="1"/>
      <c r="G100" s="1"/>
      <c r="H100" s="1"/>
      <c r="I100" s="1"/>
    </row>
    <row r="101" spans="1:9" ht="29" x14ac:dyDescent="0.35">
      <c r="A101" s="15">
        <v>93</v>
      </c>
      <c r="B101" s="4" t="s">
        <v>50</v>
      </c>
      <c r="C101" s="150" t="s">
        <v>229</v>
      </c>
      <c r="D101" s="150" t="s">
        <v>294</v>
      </c>
      <c r="E101" s="1"/>
      <c r="F101" s="1"/>
      <c r="G101" s="1"/>
      <c r="H101" s="1"/>
      <c r="I101" s="1"/>
    </row>
    <row r="102" spans="1:9" ht="29" x14ac:dyDescent="0.35">
      <c r="A102" s="15">
        <v>94</v>
      </c>
      <c r="B102" s="4" t="s">
        <v>50</v>
      </c>
      <c r="C102" s="150" t="s">
        <v>295</v>
      </c>
      <c r="D102" s="150" t="s">
        <v>296</v>
      </c>
      <c r="E102" s="1"/>
      <c r="F102" s="1"/>
      <c r="G102" s="1"/>
      <c r="H102" s="1"/>
      <c r="I102" s="1"/>
    </row>
    <row r="103" spans="1:9" ht="29" x14ac:dyDescent="0.35">
      <c r="A103" s="15">
        <v>95</v>
      </c>
      <c r="B103" s="4" t="s">
        <v>49</v>
      </c>
      <c r="C103" s="150" t="s">
        <v>297</v>
      </c>
      <c r="D103" s="150" t="s">
        <v>298</v>
      </c>
      <c r="E103" s="1"/>
      <c r="F103" s="1"/>
      <c r="G103" s="1"/>
      <c r="H103" s="1"/>
      <c r="I103" s="1"/>
    </row>
    <row r="104" spans="1:9" x14ac:dyDescent="0.35">
      <c r="A104" s="15">
        <v>96</v>
      </c>
      <c r="B104" s="4" t="s">
        <v>49</v>
      </c>
      <c r="C104" s="150" t="s">
        <v>299</v>
      </c>
      <c r="D104" s="150" t="s">
        <v>300</v>
      </c>
      <c r="E104" s="1"/>
      <c r="F104" s="1"/>
      <c r="G104" s="1"/>
      <c r="H104" s="1"/>
      <c r="I104" s="1"/>
    </row>
    <row r="105" spans="1:9" ht="43.5" x14ac:dyDescent="0.35">
      <c r="A105" s="15">
        <v>97</v>
      </c>
      <c r="B105" s="4" t="s">
        <v>49</v>
      </c>
      <c r="C105" s="150" t="s">
        <v>301</v>
      </c>
      <c r="D105" s="150" t="s">
        <v>302</v>
      </c>
      <c r="E105" s="1"/>
      <c r="F105" s="1"/>
      <c r="G105" s="1"/>
      <c r="H105" s="1"/>
      <c r="I105" s="1"/>
    </row>
    <row r="106" spans="1:9" ht="43.5" x14ac:dyDescent="0.35">
      <c r="A106" s="15">
        <v>98</v>
      </c>
      <c r="B106" s="4" t="s">
        <v>49</v>
      </c>
      <c r="C106" s="150" t="s">
        <v>265</v>
      </c>
      <c r="D106" s="150" t="s">
        <v>303</v>
      </c>
      <c r="E106" s="19"/>
      <c r="F106" s="19"/>
      <c r="G106" s="19"/>
      <c r="H106" s="19"/>
      <c r="I106" s="19"/>
    </row>
    <row r="107" spans="1:9" ht="29" x14ac:dyDescent="0.35">
      <c r="A107" s="15">
        <v>99</v>
      </c>
      <c r="B107" s="4" t="s">
        <v>49</v>
      </c>
      <c r="C107" s="150" t="s">
        <v>304</v>
      </c>
      <c r="D107" s="150" t="s">
        <v>305</v>
      </c>
      <c r="E107" s="19"/>
      <c r="F107" s="19"/>
      <c r="G107" s="19"/>
      <c r="H107" s="19"/>
      <c r="I107" s="19"/>
    </row>
    <row r="108" spans="1:9" ht="29" x14ac:dyDescent="0.35">
      <c r="A108" s="15">
        <v>100</v>
      </c>
      <c r="B108" s="4" t="s">
        <v>49</v>
      </c>
      <c r="C108" s="150" t="s">
        <v>306</v>
      </c>
      <c r="D108" s="150" t="s">
        <v>307</v>
      </c>
      <c r="E108" s="19"/>
      <c r="F108" s="19"/>
      <c r="G108" s="19"/>
      <c r="H108" s="19"/>
      <c r="I108" s="19"/>
    </row>
    <row r="109" spans="1:9" ht="43.5" x14ac:dyDescent="0.35">
      <c r="A109" s="15">
        <v>101</v>
      </c>
      <c r="B109" s="4" t="s">
        <v>50</v>
      </c>
      <c r="C109" s="150" t="s">
        <v>308</v>
      </c>
      <c r="D109" s="150" t="s">
        <v>309</v>
      </c>
      <c r="E109" s="19"/>
      <c r="F109" s="19"/>
      <c r="G109" s="19"/>
      <c r="H109" s="19"/>
      <c r="I109" s="19"/>
    </row>
    <row r="110" spans="1:9" ht="29" x14ac:dyDescent="0.35">
      <c r="A110" s="15">
        <v>102</v>
      </c>
      <c r="B110" s="4" t="s">
        <v>50</v>
      </c>
      <c r="C110" s="150" t="s">
        <v>310</v>
      </c>
      <c r="D110" s="150" t="s">
        <v>311</v>
      </c>
      <c r="E110" s="19"/>
      <c r="F110" s="19"/>
      <c r="G110" s="19"/>
      <c r="H110" s="19"/>
      <c r="I110" s="19"/>
    </row>
    <row r="111" spans="1:9" ht="29" x14ac:dyDescent="0.35">
      <c r="A111" s="15">
        <v>103</v>
      </c>
      <c r="B111" s="4" t="s">
        <v>49</v>
      </c>
      <c r="C111" s="150" t="s">
        <v>312</v>
      </c>
      <c r="D111" s="150" t="s">
        <v>313</v>
      </c>
      <c r="E111" s="19"/>
      <c r="F111" s="19"/>
      <c r="G111" s="19"/>
      <c r="H111" s="19"/>
      <c r="I111" s="19"/>
    </row>
    <row r="112" spans="1:9" ht="29" x14ac:dyDescent="0.35">
      <c r="A112" s="15">
        <v>104</v>
      </c>
      <c r="B112" s="4" t="s">
        <v>49</v>
      </c>
      <c r="C112" s="150" t="s">
        <v>319</v>
      </c>
      <c r="D112" s="150" t="s">
        <v>320</v>
      </c>
      <c r="E112" s="19"/>
      <c r="F112" s="19"/>
      <c r="G112" s="19"/>
      <c r="H112" s="19"/>
      <c r="I112" s="19"/>
    </row>
    <row r="113" spans="1:10" ht="29" x14ac:dyDescent="0.35">
      <c r="A113" s="15">
        <v>105</v>
      </c>
      <c r="B113" s="4" t="s">
        <v>49</v>
      </c>
      <c r="C113" s="150" t="s">
        <v>321</v>
      </c>
      <c r="D113" s="150" t="s">
        <v>322</v>
      </c>
      <c r="E113" s="19"/>
      <c r="F113" s="19"/>
      <c r="G113" s="19"/>
      <c r="H113" s="19"/>
      <c r="I113" s="19"/>
    </row>
    <row r="114" spans="1:10" ht="29" x14ac:dyDescent="0.35">
      <c r="A114" s="15">
        <v>106</v>
      </c>
      <c r="B114" s="4" t="s">
        <v>49</v>
      </c>
      <c r="C114" s="150" t="s">
        <v>323</v>
      </c>
      <c r="D114" s="150" t="s">
        <v>324</v>
      </c>
      <c r="E114" s="19"/>
      <c r="F114" s="19"/>
      <c r="G114" s="19"/>
      <c r="H114" s="19"/>
      <c r="I114" s="19"/>
    </row>
    <row r="115" spans="1:10" ht="29" x14ac:dyDescent="0.35">
      <c r="A115" s="15">
        <v>107</v>
      </c>
      <c r="B115" s="4" t="s">
        <v>49</v>
      </c>
      <c r="C115" s="150" t="s">
        <v>325</v>
      </c>
      <c r="D115" s="150" t="s">
        <v>326</v>
      </c>
      <c r="E115" s="19"/>
      <c r="F115" s="19"/>
      <c r="G115" s="19"/>
      <c r="H115" s="19"/>
      <c r="I115" s="19"/>
    </row>
    <row r="116" spans="1:10" ht="43.5" x14ac:dyDescent="0.35">
      <c r="A116" s="15">
        <v>108</v>
      </c>
      <c r="B116" s="4" t="s">
        <v>49</v>
      </c>
      <c r="C116" s="150" t="s">
        <v>327</v>
      </c>
      <c r="D116" s="150" t="s">
        <v>328</v>
      </c>
      <c r="E116" s="19"/>
      <c r="F116" s="19"/>
      <c r="G116" s="19"/>
      <c r="H116" s="19"/>
      <c r="I116" s="19"/>
    </row>
    <row r="117" spans="1:10" ht="29" x14ac:dyDescent="0.35">
      <c r="A117" s="15">
        <v>109</v>
      </c>
      <c r="B117" s="4" t="s">
        <v>49</v>
      </c>
      <c r="C117" s="150" t="s">
        <v>329</v>
      </c>
      <c r="D117" s="150" t="s">
        <v>330</v>
      </c>
      <c r="E117" s="19"/>
      <c r="F117" s="19"/>
      <c r="G117" s="19"/>
      <c r="H117" s="19"/>
      <c r="I117" s="19"/>
    </row>
    <row r="118" spans="1:10" ht="29" x14ac:dyDescent="0.35">
      <c r="A118" s="15">
        <v>110</v>
      </c>
      <c r="B118" s="4" t="s">
        <v>49</v>
      </c>
      <c r="C118" s="150" t="s">
        <v>176</v>
      </c>
      <c r="D118" s="150" t="s">
        <v>331</v>
      </c>
      <c r="E118" s="19"/>
      <c r="F118" s="19"/>
      <c r="G118" s="19"/>
      <c r="H118" s="19"/>
      <c r="I118" s="19"/>
    </row>
    <row r="119" spans="1:10" ht="29" x14ac:dyDescent="0.35">
      <c r="A119" s="15">
        <v>111</v>
      </c>
      <c r="B119" s="4" t="s">
        <v>50</v>
      </c>
      <c r="C119" s="150" t="s">
        <v>332</v>
      </c>
      <c r="D119" s="150" t="s">
        <v>333</v>
      </c>
      <c r="E119" s="19"/>
      <c r="F119" s="19"/>
      <c r="G119" s="19"/>
      <c r="H119" s="19"/>
      <c r="I119" s="19"/>
    </row>
    <row r="120" spans="1:10" ht="29" x14ac:dyDescent="0.35">
      <c r="A120" s="15">
        <v>112</v>
      </c>
      <c r="B120" s="4" t="s">
        <v>50</v>
      </c>
      <c r="C120" s="150" t="s">
        <v>334</v>
      </c>
      <c r="D120" s="150" t="s">
        <v>335</v>
      </c>
      <c r="E120" s="19"/>
      <c r="F120" s="19"/>
      <c r="G120" s="19"/>
      <c r="H120" s="19"/>
      <c r="I120" s="19"/>
    </row>
    <row r="121" spans="1:10" ht="29" x14ac:dyDescent="0.35">
      <c r="A121" s="15">
        <v>113</v>
      </c>
      <c r="B121" s="4" t="s">
        <v>50</v>
      </c>
      <c r="C121" s="150" t="s">
        <v>336</v>
      </c>
      <c r="D121" s="150" t="s">
        <v>339</v>
      </c>
      <c r="E121" s="19"/>
      <c r="F121" s="19"/>
      <c r="G121" s="19"/>
      <c r="H121" s="19"/>
      <c r="I121" s="19"/>
    </row>
    <row r="122" spans="1:10" ht="29" x14ac:dyDescent="0.35">
      <c r="A122" s="15">
        <v>114</v>
      </c>
      <c r="B122" s="4" t="s">
        <v>49</v>
      </c>
      <c r="C122" s="150" t="s">
        <v>338</v>
      </c>
      <c r="D122" s="150" t="s">
        <v>340</v>
      </c>
    </row>
    <row r="123" spans="1:10" ht="29" x14ac:dyDescent="0.35">
      <c r="A123" s="15">
        <v>115</v>
      </c>
      <c r="B123" s="4" t="s">
        <v>49</v>
      </c>
      <c r="C123" s="150" t="s">
        <v>341</v>
      </c>
      <c r="D123" s="150" t="s">
        <v>342</v>
      </c>
    </row>
    <row r="124" spans="1:10" x14ac:dyDescent="0.35">
      <c r="A124" s="15">
        <v>116</v>
      </c>
      <c r="B124" s="4" t="s">
        <v>49</v>
      </c>
      <c r="C124" s="150" t="s">
        <v>343</v>
      </c>
      <c r="D124" s="150" t="s">
        <v>344</v>
      </c>
    </row>
    <row r="125" spans="1:10" ht="43.5" x14ac:dyDescent="0.35">
      <c r="A125" s="15">
        <v>117</v>
      </c>
      <c r="B125" s="4" t="s">
        <v>49</v>
      </c>
      <c r="C125" s="150" t="s">
        <v>345</v>
      </c>
      <c r="D125" s="150" t="s">
        <v>346</v>
      </c>
    </row>
    <row r="126" spans="1:10" ht="29" x14ac:dyDescent="0.35">
      <c r="A126" s="15">
        <v>118</v>
      </c>
      <c r="B126" s="4" t="s">
        <v>49</v>
      </c>
      <c r="C126" s="150" t="s">
        <v>347</v>
      </c>
      <c r="D126" s="150" t="s">
        <v>348</v>
      </c>
    </row>
    <row r="127" spans="1:10" x14ac:dyDescent="0.35">
      <c r="A127" s="15">
        <v>119</v>
      </c>
      <c r="B127" s="4" t="s">
        <v>49</v>
      </c>
      <c r="C127" s="150" t="s">
        <v>349</v>
      </c>
      <c r="D127" s="150" t="s">
        <v>350</v>
      </c>
    </row>
    <row r="128" spans="1:10" s="32" customFormat="1" ht="29" x14ac:dyDescent="0.35">
      <c r="A128" s="15">
        <v>120</v>
      </c>
      <c r="B128" s="4" t="s">
        <v>49</v>
      </c>
      <c r="C128" s="150" t="s">
        <v>351</v>
      </c>
      <c r="D128" s="150" t="s">
        <v>352</v>
      </c>
      <c r="E128" s="10"/>
      <c r="F128" s="10"/>
      <c r="G128" s="10"/>
      <c r="H128" s="10"/>
      <c r="I128" s="10"/>
      <c r="J128" s="10"/>
    </row>
    <row r="129" spans="1:10" s="32" customFormat="1" x14ac:dyDescent="0.35">
      <c r="A129" s="15">
        <v>121</v>
      </c>
      <c r="B129" s="4" t="s">
        <v>50</v>
      </c>
      <c r="C129" s="150" t="s">
        <v>353</v>
      </c>
      <c r="D129" s="150" t="s">
        <v>354</v>
      </c>
      <c r="E129" s="10"/>
      <c r="F129" s="10"/>
      <c r="G129" s="10"/>
      <c r="H129" s="10"/>
      <c r="I129" s="10"/>
      <c r="J129" s="10"/>
    </row>
    <row r="130" spans="1:10" s="32" customFormat="1" ht="29" x14ac:dyDescent="0.35">
      <c r="A130" s="15">
        <v>122</v>
      </c>
      <c r="B130" s="4" t="s">
        <v>50</v>
      </c>
      <c r="C130" s="150" t="s">
        <v>355</v>
      </c>
      <c r="D130" s="150" t="s">
        <v>356</v>
      </c>
      <c r="E130" s="10"/>
      <c r="F130" s="10"/>
      <c r="G130" s="10"/>
      <c r="H130" s="10"/>
      <c r="I130" s="10"/>
      <c r="J130" s="10"/>
    </row>
    <row r="131" spans="1:10" ht="29" x14ac:dyDescent="0.35">
      <c r="A131" s="15">
        <v>123</v>
      </c>
      <c r="B131" s="4" t="s">
        <v>49</v>
      </c>
      <c r="C131" s="150" t="s">
        <v>357</v>
      </c>
      <c r="D131" s="150" t="s">
        <v>358</v>
      </c>
      <c r="E131" s="10"/>
      <c r="F131" s="10"/>
      <c r="G131" s="10"/>
      <c r="H131" s="10"/>
      <c r="I131" s="10"/>
      <c r="J131" s="10"/>
    </row>
    <row r="132" spans="1:10" x14ac:dyDescent="0.35">
      <c r="A132" s="15">
        <v>124</v>
      </c>
      <c r="B132" s="4" t="s">
        <v>49</v>
      </c>
      <c r="C132" s="150" t="s">
        <v>359</v>
      </c>
      <c r="D132" s="150" t="s">
        <v>360</v>
      </c>
      <c r="E132" s="10"/>
      <c r="F132" s="10"/>
      <c r="G132" s="10"/>
      <c r="H132" s="10"/>
      <c r="I132" s="10"/>
      <c r="J132" s="10"/>
    </row>
    <row r="133" spans="1:10" x14ac:dyDescent="0.35">
      <c r="A133" s="15">
        <v>125</v>
      </c>
      <c r="B133" s="4" t="s">
        <v>49</v>
      </c>
      <c r="C133" s="150" t="s">
        <v>361</v>
      </c>
      <c r="D133" s="150" t="s">
        <v>362</v>
      </c>
      <c r="E133" s="10"/>
      <c r="F133" s="10"/>
      <c r="G133" s="10"/>
      <c r="H133" s="10"/>
      <c r="I133" s="10"/>
      <c r="J133" s="10"/>
    </row>
    <row r="134" spans="1:10" ht="29" x14ac:dyDescent="0.35">
      <c r="A134" s="15">
        <v>126</v>
      </c>
      <c r="B134" s="4" t="s">
        <v>50</v>
      </c>
      <c r="C134" s="150" t="s">
        <v>363</v>
      </c>
      <c r="D134" s="150" t="s">
        <v>364</v>
      </c>
      <c r="E134" s="10"/>
      <c r="F134" s="10"/>
      <c r="G134" s="10"/>
      <c r="H134" s="10"/>
      <c r="I134" s="10"/>
      <c r="J134" s="10"/>
    </row>
    <row r="135" spans="1:10" ht="29" x14ac:dyDescent="0.35">
      <c r="A135" s="15">
        <v>127</v>
      </c>
      <c r="B135" s="4" t="s">
        <v>49</v>
      </c>
      <c r="C135" s="150" t="s">
        <v>365</v>
      </c>
      <c r="D135" s="150" t="s">
        <v>366</v>
      </c>
      <c r="E135" s="10"/>
      <c r="F135" s="10"/>
      <c r="G135" s="10"/>
      <c r="H135" s="10"/>
      <c r="I135" s="10"/>
      <c r="J135" s="10"/>
    </row>
    <row r="136" spans="1:10" s="32" customFormat="1" ht="29" x14ac:dyDescent="0.35">
      <c r="A136" s="15">
        <v>128</v>
      </c>
      <c r="B136" s="4" t="s">
        <v>49</v>
      </c>
      <c r="C136" s="150" t="s">
        <v>367</v>
      </c>
      <c r="D136" s="150" t="s">
        <v>368</v>
      </c>
      <c r="E136" s="10"/>
      <c r="F136" s="10"/>
      <c r="G136" s="10"/>
      <c r="H136" s="10"/>
      <c r="I136" s="10"/>
      <c r="J136" s="10"/>
    </row>
    <row r="137" spans="1:10" s="32" customFormat="1" ht="43.5" x14ac:dyDescent="0.35">
      <c r="A137" s="15">
        <v>129</v>
      </c>
      <c r="B137" s="4" t="s">
        <v>49</v>
      </c>
      <c r="C137" s="150" t="s">
        <v>369</v>
      </c>
      <c r="D137" s="150" t="s">
        <v>370</v>
      </c>
      <c r="E137" s="10"/>
      <c r="F137" s="10"/>
      <c r="G137" s="10"/>
      <c r="H137" s="10"/>
      <c r="I137" s="10"/>
      <c r="J137" s="10"/>
    </row>
    <row r="138" spans="1:10" s="2" customFormat="1" ht="29" x14ac:dyDescent="0.35">
      <c r="A138" s="15">
        <v>130</v>
      </c>
      <c r="B138" s="4" t="s">
        <v>49</v>
      </c>
      <c r="C138" s="150" t="s">
        <v>371</v>
      </c>
      <c r="D138" s="150" t="s">
        <v>372</v>
      </c>
      <c r="E138" s="34"/>
      <c r="F138" s="34"/>
      <c r="G138" s="34"/>
      <c r="H138" s="34"/>
      <c r="I138" s="34"/>
      <c r="J138" s="34"/>
    </row>
    <row r="139" spans="1:10" ht="29" x14ac:dyDescent="0.35">
      <c r="A139" s="15">
        <v>131</v>
      </c>
      <c r="B139" s="4" t="s">
        <v>49</v>
      </c>
      <c r="C139" s="150" t="s">
        <v>373</v>
      </c>
      <c r="D139" s="150" t="s">
        <v>374</v>
      </c>
    </row>
    <row r="140" spans="1:10" s="32" customFormat="1" ht="29" x14ac:dyDescent="0.35">
      <c r="A140" s="15">
        <v>132</v>
      </c>
      <c r="B140" s="4" t="s">
        <v>49</v>
      </c>
      <c r="C140" s="150" t="s">
        <v>315</v>
      </c>
      <c r="D140" s="150" t="s">
        <v>375</v>
      </c>
      <c r="E140" s="10"/>
      <c r="F140" s="10"/>
      <c r="G140" s="10"/>
      <c r="H140" s="10"/>
      <c r="I140" s="10"/>
      <c r="J140" s="10"/>
    </row>
    <row r="141" spans="1:10" s="32" customFormat="1" ht="29" x14ac:dyDescent="0.35">
      <c r="A141" s="15">
        <v>133</v>
      </c>
      <c r="B141" s="4" t="s">
        <v>50</v>
      </c>
      <c r="C141" s="150" t="s">
        <v>376</v>
      </c>
      <c r="D141" s="150" t="s">
        <v>377</v>
      </c>
      <c r="E141" s="10"/>
      <c r="F141" s="10"/>
      <c r="G141" s="10"/>
      <c r="H141" s="10"/>
      <c r="I141" s="10"/>
      <c r="J141" s="10"/>
    </row>
    <row r="142" spans="1:10" x14ac:dyDescent="0.35">
      <c r="A142" s="15">
        <v>134</v>
      </c>
      <c r="B142" s="4" t="s">
        <v>50</v>
      </c>
      <c r="C142" s="150" t="s">
        <v>378</v>
      </c>
      <c r="D142" s="150" t="s">
        <v>379</v>
      </c>
      <c r="E142" s="10"/>
      <c r="F142" s="10"/>
      <c r="G142" s="10"/>
      <c r="H142" s="10"/>
      <c r="I142" s="10"/>
      <c r="J142" s="10"/>
    </row>
    <row r="143" spans="1:10" ht="29" x14ac:dyDescent="0.35">
      <c r="A143" s="15">
        <v>135</v>
      </c>
      <c r="B143" s="4" t="s">
        <v>50</v>
      </c>
      <c r="C143" s="150" t="s">
        <v>380</v>
      </c>
      <c r="D143" s="150" t="s">
        <v>381</v>
      </c>
      <c r="E143" s="10"/>
      <c r="F143" s="10"/>
      <c r="G143" s="10"/>
      <c r="H143" s="10"/>
      <c r="I143" s="10"/>
      <c r="J143" s="10"/>
    </row>
    <row r="144" spans="1:10" s="32" customFormat="1" ht="29" x14ac:dyDescent="0.35">
      <c r="A144" s="15">
        <v>136</v>
      </c>
      <c r="B144" s="4" t="s">
        <v>49</v>
      </c>
      <c r="C144" s="150" t="s">
        <v>212</v>
      </c>
      <c r="D144" s="150" t="s">
        <v>382</v>
      </c>
      <c r="E144" s="10"/>
      <c r="F144" s="10"/>
      <c r="G144" s="10"/>
      <c r="H144" s="10"/>
      <c r="I144" s="10"/>
      <c r="J144" s="10"/>
    </row>
    <row r="145" spans="1:10" ht="29" x14ac:dyDescent="0.35">
      <c r="A145" s="15">
        <v>137</v>
      </c>
      <c r="B145" s="4" t="s">
        <v>49</v>
      </c>
      <c r="C145" s="150" t="s">
        <v>383</v>
      </c>
      <c r="D145" s="150" t="s">
        <v>384</v>
      </c>
      <c r="E145" s="10"/>
      <c r="F145" s="10"/>
      <c r="G145" s="10"/>
      <c r="H145" s="10"/>
      <c r="I145" s="10"/>
      <c r="J145" s="10"/>
    </row>
    <row r="146" spans="1:10" ht="29" x14ac:dyDescent="0.35">
      <c r="A146" s="15">
        <v>138</v>
      </c>
      <c r="B146" s="4" t="s">
        <v>49</v>
      </c>
      <c r="C146" s="150" t="s">
        <v>385</v>
      </c>
      <c r="D146" s="150" t="s">
        <v>386</v>
      </c>
      <c r="E146" s="10"/>
      <c r="F146" s="10"/>
      <c r="G146" s="10"/>
      <c r="H146" s="10"/>
      <c r="I146" s="10"/>
      <c r="J146" s="10"/>
    </row>
    <row r="147" spans="1:10" ht="29" x14ac:dyDescent="0.35">
      <c r="A147" s="15">
        <v>139</v>
      </c>
      <c r="B147" s="4" t="s">
        <v>49</v>
      </c>
      <c r="C147" s="150" t="s">
        <v>315</v>
      </c>
      <c r="D147" s="150" t="s">
        <v>387</v>
      </c>
      <c r="E147" s="10"/>
      <c r="F147" s="10"/>
      <c r="G147" s="10"/>
      <c r="H147" s="10"/>
      <c r="I147" s="10"/>
      <c r="J147" s="10"/>
    </row>
    <row r="148" spans="1:10" s="18" customFormat="1" x14ac:dyDescent="0.35">
      <c r="A148" s="15">
        <v>140</v>
      </c>
      <c r="B148" s="4" t="s">
        <v>50</v>
      </c>
      <c r="C148" s="150" t="s">
        <v>388</v>
      </c>
      <c r="D148" s="150" t="s">
        <v>389</v>
      </c>
    </row>
    <row r="149" spans="1:10" s="18" customFormat="1" x14ac:dyDescent="0.35">
      <c r="A149" s="15">
        <v>141</v>
      </c>
      <c r="B149" s="4" t="s">
        <v>50</v>
      </c>
      <c r="C149" s="150" t="s">
        <v>390</v>
      </c>
      <c r="D149" s="150" t="s">
        <v>391</v>
      </c>
    </row>
    <row r="150" spans="1:10" s="18" customFormat="1" ht="29" x14ac:dyDescent="0.35">
      <c r="A150" s="15">
        <v>142</v>
      </c>
      <c r="B150" s="4" t="s">
        <v>50</v>
      </c>
      <c r="C150" s="150" t="s">
        <v>392</v>
      </c>
      <c r="D150" s="150" t="s">
        <v>393</v>
      </c>
    </row>
    <row r="151" spans="1:10" s="18" customFormat="1" ht="29" x14ac:dyDescent="0.35">
      <c r="A151" s="15">
        <v>143</v>
      </c>
      <c r="B151" s="4" t="s">
        <v>50</v>
      </c>
      <c r="C151" s="150" t="s">
        <v>183</v>
      </c>
      <c r="D151" s="150" t="s">
        <v>394</v>
      </c>
    </row>
    <row r="152" spans="1:10" ht="29" x14ac:dyDescent="0.35">
      <c r="A152" s="15">
        <v>144</v>
      </c>
      <c r="B152" s="4" t="s">
        <v>50</v>
      </c>
      <c r="C152" s="150" t="s">
        <v>269</v>
      </c>
      <c r="D152" s="150" t="s">
        <v>395</v>
      </c>
    </row>
    <row r="153" spans="1:10" ht="29" x14ac:dyDescent="0.35">
      <c r="A153" s="15">
        <v>145</v>
      </c>
      <c r="B153" s="4" t="s">
        <v>49</v>
      </c>
      <c r="C153" s="150" t="s">
        <v>396</v>
      </c>
      <c r="D153" s="150" t="s">
        <v>397</v>
      </c>
    </row>
    <row r="154" spans="1:10" ht="29" x14ac:dyDescent="0.35">
      <c r="A154" s="15">
        <v>146</v>
      </c>
      <c r="B154" s="4" t="s">
        <v>49</v>
      </c>
      <c r="C154" s="150" t="s">
        <v>398</v>
      </c>
      <c r="D154" s="150" t="s">
        <v>399</v>
      </c>
    </row>
    <row r="155" spans="1:10" s="2" customFormat="1" ht="29" x14ac:dyDescent="0.35">
      <c r="A155" s="15">
        <v>147</v>
      </c>
      <c r="B155" s="4" t="s">
        <v>50</v>
      </c>
      <c r="C155" s="150" t="s">
        <v>400</v>
      </c>
      <c r="D155" s="150" t="s">
        <v>401</v>
      </c>
    </row>
    <row r="156" spans="1:10" ht="43.5" x14ac:dyDescent="0.35">
      <c r="A156" s="15">
        <v>148</v>
      </c>
      <c r="B156" s="4" t="s">
        <v>50</v>
      </c>
      <c r="C156" s="150" t="s">
        <v>402</v>
      </c>
      <c r="D156" s="150" t="s">
        <v>403</v>
      </c>
    </row>
    <row r="157" spans="1:10" ht="29" x14ac:dyDescent="0.35">
      <c r="A157" s="15">
        <v>149</v>
      </c>
      <c r="B157" s="4" t="s">
        <v>49</v>
      </c>
      <c r="C157" s="150" t="s">
        <v>212</v>
      </c>
      <c r="D157" s="150" t="s">
        <v>404</v>
      </c>
    </row>
    <row r="158" spans="1:10" ht="29" x14ac:dyDescent="0.35">
      <c r="A158" s="15">
        <v>150</v>
      </c>
      <c r="B158" s="4" t="s">
        <v>49</v>
      </c>
      <c r="C158" s="150" t="s">
        <v>405</v>
      </c>
      <c r="D158" s="150" t="s">
        <v>406</v>
      </c>
    </row>
    <row r="159" spans="1:10" ht="29" x14ac:dyDescent="0.35">
      <c r="A159" s="15">
        <v>151</v>
      </c>
      <c r="B159" s="4" t="s">
        <v>49</v>
      </c>
      <c r="C159" s="150" t="s">
        <v>407</v>
      </c>
      <c r="D159" s="150" t="s">
        <v>408</v>
      </c>
    </row>
    <row r="160" spans="1:10" ht="29" x14ac:dyDescent="0.35">
      <c r="A160" s="15">
        <v>152</v>
      </c>
      <c r="B160" s="4" t="s">
        <v>50</v>
      </c>
      <c r="C160" s="150" t="s">
        <v>409</v>
      </c>
      <c r="D160" s="150" t="s">
        <v>410</v>
      </c>
    </row>
    <row r="161" spans="1:5" ht="29" x14ac:dyDescent="0.35">
      <c r="A161" s="15">
        <v>153</v>
      </c>
      <c r="B161" s="4" t="s">
        <v>49</v>
      </c>
      <c r="C161" s="150" t="s">
        <v>423</v>
      </c>
      <c r="D161" s="150" t="s">
        <v>424</v>
      </c>
    </row>
    <row r="162" spans="1:5" ht="29" x14ac:dyDescent="0.35">
      <c r="A162" s="15">
        <v>154</v>
      </c>
      <c r="B162" s="4" t="s">
        <v>49</v>
      </c>
      <c r="C162" s="150" t="s">
        <v>425</v>
      </c>
      <c r="D162" s="150" t="s">
        <v>426</v>
      </c>
    </row>
    <row r="163" spans="1:5" ht="29" x14ac:dyDescent="0.35">
      <c r="A163" s="15">
        <v>155</v>
      </c>
      <c r="B163" s="4" t="s">
        <v>49</v>
      </c>
      <c r="C163" s="150" t="s">
        <v>427</v>
      </c>
      <c r="D163" s="150" t="s">
        <v>428</v>
      </c>
    </row>
    <row r="164" spans="1:5" x14ac:dyDescent="0.35">
      <c r="A164" s="15">
        <v>156</v>
      </c>
      <c r="B164" s="4" t="s">
        <v>49</v>
      </c>
      <c r="C164" s="150" t="s">
        <v>429</v>
      </c>
      <c r="D164" s="150" t="s">
        <v>430</v>
      </c>
    </row>
    <row r="165" spans="1:5" ht="29" x14ac:dyDescent="0.35">
      <c r="A165" s="15">
        <v>157</v>
      </c>
      <c r="B165" s="4" t="s">
        <v>49</v>
      </c>
      <c r="C165" s="150" t="s">
        <v>431</v>
      </c>
      <c r="D165" s="150" t="s">
        <v>432</v>
      </c>
    </row>
    <row r="166" spans="1:5" ht="29" x14ac:dyDescent="0.35">
      <c r="A166" s="15">
        <v>158</v>
      </c>
      <c r="B166" s="4" t="s">
        <v>49</v>
      </c>
      <c r="C166" s="150" t="s">
        <v>433</v>
      </c>
      <c r="D166" s="150" t="s">
        <v>434</v>
      </c>
      <c r="E166" s="130" t="s">
        <v>434</v>
      </c>
    </row>
    <row r="167" spans="1:5" ht="29" x14ac:dyDescent="0.35">
      <c r="A167" s="15">
        <v>159</v>
      </c>
      <c r="B167" s="4" t="s">
        <v>50</v>
      </c>
      <c r="C167" s="150" t="s">
        <v>435</v>
      </c>
      <c r="D167" s="150" t="s">
        <v>436</v>
      </c>
    </row>
    <row r="168" spans="1:5" x14ac:dyDescent="0.35">
      <c r="A168" s="15">
        <v>160</v>
      </c>
      <c r="B168" s="4" t="s">
        <v>50</v>
      </c>
      <c r="C168" s="150" t="s">
        <v>437</v>
      </c>
      <c r="D168" s="150" t="s">
        <v>438</v>
      </c>
    </row>
    <row r="169" spans="1:5" ht="29" x14ac:dyDescent="0.35">
      <c r="A169" s="15">
        <v>161</v>
      </c>
      <c r="B169" s="4" t="s">
        <v>50</v>
      </c>
      <c r="C169" s="150" t="s">
        <v>439</v>
      </c>
      <c r="D169" s="150" t="s">
        <v>440</v>
      </c>
    </row>
    <row r="170" spans="1:5" ht="29" x14ac:dyDescent="0.35">
      <c r="A170" s="15">
        <v>162</v>
      </c>
      <c r="B170" s="4" t="s">
        <v>50</v>
      </c>
      <c r="C170" s="150" t="s">
        <v>441</v>
      </c>
      <c r="D170" s="150" t="s">
        <v>442</v>
      </c>
    </row>
    <row r="171" spans="1:5" ht="29" x14ac:dyDescent="0.35">
      <c r="A171" s="15">
        <v>163</v>
      </c>
      <c r="B171" s="4" t="s">
        <v>49</v>
      </c>
      <c r="C171" s="150" t="s">
        <v>443</v>
      </c>
      <c r="D171" s="150" t="s">
        <v>444</v>
      </c>
    </row>
    <row r="172" spans="1:5" ht="29" x14ac:dyDescent="0.35">
      <c r="A172" s="15">
        <v>164</v>
      </c>
      <c r="B172" s="4" t="s">
        <v>49</v>
      </c>
      <c r="C172" s="150" t="s">
        <v>445</v>
      </c>
      <c r="D172" s="150" t="s">
        <v>446</v>
      </c>
    </row>
    <row r="173" spans="1:5" ht="29" x14ac:dyDescent="0.35">
      <c r="A173" s="15">
        <v>165</v>
      </c>
      <c r="B173" s="4" t="s">
        <v>49</v>
      </c>
      <c r="C173" s="150" t="s">
        <v>447</v>
      </c>
      <c r="D173" s="150" t="s">
        <v>448</v>
      </c>
    </row>
    <row r="174" spans="1:5" ht="29" x14ac:dyDescent="0.35">
      <c r="A174" s="15">
        <v>166</v>
      </c>
      <c r="B174" s="4" t="s">
        <v>49</v>
      </c>
      <c r="C174" s="150" t="s">
        <v>290</v>
      </c>
      <c r="D174" s="150" t="s">
        <v>449</v>
      </c>
    </row>
    <row r="175" spans="1:5" ht="29" x14ac:dyDescent="0.35">
      <c r="A175" s="15">
        <v>167</v>
      </c>
      <c r="B175" s="4" t="s">
        <v>50</v>
      </c>
      <c r="C175" s="150" t="s">
        <v>450</v>
      </c>
      <c r="D175" s="150" t="s">
        <v>451</v>
      </c>
    </row>
    <row r="176" spans="1:5" ht="29" x14ac:dyDescent="0.35">
      <c r="A176" s="15">
        <v>168</v>
      </c>
      <c r="B176" s="4" t="s">
        <v>49</v>
      </c>
      <c r="C176" s="150" t="s">
        <v>452</v>
      </c>
      <c r="D176" s="150" t="s">
        <v>453</v>
      </c>
    </row>
    <row r="177" spans="1:4" ht="29" x14ac:dyDescent="0.35">
      <c r="A177" s="15">
        <v>169</v>
      </c>
      <c r="B177" s="4" t="s">
        <v>49</v>
      </c>
      <c r="C177" s="150" t="s">
        <v>454</v>
      </c>
      <c r="D177" s="150" t="s">
        <v>455</v>
      </c>
    </row>
    <row r="178" spans="1:4" ht="29" x14ac:dyDescent="0.35">
      <c r="A178" s="15">
        <v>170</v>
      </c>
      <c r="B178" s="4" t="s">
        <v>49</v>
      </c>
      <c r="C178" s="150" t="s">
        <v>456</v>
      </c>
      <c r="D178" s="150" t="s">
        <v>457</v>
      </c>
    </row>
    <row r="179" spans="1:4" x14ac:dyDescent="0.35">
      <c r="A179" s="15">
        <v>171</v>
      </c>
      <c r="B179" s="4" t="s">
        <v>49</v>
      </c>
      <c r="C179" s="150" t="s">
        <v>458</v>
      </c>
      <c r="D179" s="150" t="s">
        <v>459</v>
      </c>
    </row>
    <row r="180" spans="1:4" ht="29" x14ac:dyDescent="0.35">
      <c r="A180" s="15">
        <v>172</v>
      </c>
      <c r="B180" s="4" t="s">
        <v>50</v>
      </c>
      <c r="C180" s="150" t="s">
        <v>460</v>
      </c>
      <c r="D180" s="150" t="s">
        <v>461</v>
      </c>
    </row>
    <row r="181" spans="1:4" ht="29" x14ac:dyDescent="0.35">
      <c r="A181" s="15">
        <v>173</v>
      </c>
      <c r="B181" s="4" t="s">
        <v>49</v>
      </c>
      <c r="C181" s="150" t="s">
        <v>462</v>
      </c>
      <c r="D181" s="150" t="s">
        <v>463</v>
      </c>
    </row>
    <row r="182" spans="1:4" ht="29" x14ac:dyDescent="0.35">
      <c r="A182" s="15">
        <v>174</v>
      </c>
      <c r="B182" s="4" t="s">
        <v>49</v>
      </c>
      <c r="C182" s="150" t="s">
        <v>464</v>
      </c>
      <c r="D182" s="150" t="s">
        <v>465</v>
      </c>
    </row>
    <row r="183" spans="1:4" s="2" customFormat="1" ht="43.5" x14ac:dyDescent="0.35">
      <c r="A183" s="15">
        <v>175</v>
      </c>
      <c r="B183" s="4" t="s">
        <v>49</v>
      </c>
      <c r="C183" s="150" t="s">
        <v>466</v>
      </c>
      <c r="D183" s="150" t="s">
        <v>467</v>
      </c>
    </row>
    <row r="184" spans="1:4" ht="29" x14ac:dyDescent="0.35">
      <c r="A184" s="15">
        <v>176</v>
      </c>
      <c r="B184" s="4" t="s">
        <v>49</v>
      </c>
      <c r="C184" s="150" t="s">
        <v>468</v>
      </c>
      <c r="D184" s="150" t="s">
        <v>469</v>
      </c>
    </row>
    <row r="185" spans="1:4" ht="29" x14ac:dyDescent="0.35">
      <c r="A185" s="15">
        <v>177</v>
      </c>
      <c r="B185" s="4" t="s">
        <v>49</v>
      </c>
      <c r="C185" s="150" t="s">
        <v>470</v>
      </c>
      <c r="D185" s="150" t="s">
        <v>471</v>
      </c>
    </row>
    <row r="186" spans="1:4" x14ac:dyDescent="0.35">
      <c r="A186" s="15">
        <v>178</v>
      </c>
      <c r="B186" s="4" t="s">
        <v>50</v>
      </c>
      <c r="C186" s="150" t="s">
        <v>472</v>
      </c>
      <c r="D186" s="150" t="s">
        <v>473</v>
      </c>
    </row>
    <row r="187" spans="1:4" ht="29" x14ac:dyDescent="0.35">
      <c r="A187" s="15">
        <v>179</v>
      </c>
      <c r="B187" s="4" t="s">
        <v>50</v>
      </c>
      <c r="C187" s="150" t="s">
        <v>474</v>
      </c>
      <c r="D187" s="150" t="s">
        <v>475</v>
      </c>
    </row>
    <row r="188" spans="1:4" ht="29" x14ac:dyDescent="0.35">
      <c r="A188" s="15">
        <v>180</v>
      </c>
      <c r="B188" s="4" t="s">
        <v>50</v>
      </c>
      <c r="C188" s="150" t="s">
        <v>476</v>
      </c>
      <c r="D188" s="150" t="s">
        <v>477</v>
      </c>
    </row>
    <row r="189" spans="1:4" ht="29" x14ac:dyDescent="0.35">
      <c r="A189" s="15">
        <v>181</v>
      </c>
      <c r="B189" s="4" t="s">
        <v>49</v>
      </c>
      <c r="C189" s="150" t="s">
        <v>478</v>
      </c>
      <c r="D189" s="150" t="s">
        <v>479</v>
      </c>
    </row>
    <row r="190" spans="1:4" ht="29" x14ac:dyDescent="0.35">
      <c r="A190" s="15">
        <v>182</v>
      </c>
      <c r="B190" s="4" t="s">
        <v>49</v>
      </c>
      <c r="C190" s="150" t="s">
        <v>480</v>
      </c>
      <c r="D190" s="150" t="s">
        <v>481</v>
      </c>
    </row>
    <row r="191" spans="1:4" ht="29" x14ac:dyDescent="0.35">
      <c r="A191" s="15">
        <v>183</v>
      </c>
      <c r="B191" s="4" t="s">
        <v>49</v>
      </c>
      <c r="C191" s="150" t="s">
        <v>482</v>
      </c>
      <c r="D191" s="150" t="s">
        <v>483</v>
      </c>
    </row>
    <row r="192" spans="1:4" ht="29" x14ac:dyDescent="0.35">
      <c r="A192" s="15">
        <v>184</v>
      </c>
      <c r="B192" s="4" t="s">
        <v>50</v>
      </c>
      <c r="C192" s="150" t="s">
        <v>484</v>
      </c>
      <c r="D192" s="150" t="s">
        <v>485</v>
      </c>
    </row>
    <row r="193" spans="1:4" ht="29" x14ac:dyDescent="0.35">
      <c r="A193" s="15">
        <v>185</v>
      </c>
      <c r="B193" s="4" t="s">
        <v>50</v>
      </c>
      <c r="C193" s="150" t="s">
        <v>486</v>
      </c>
      <c r="D193" s="150" t="s">
        <v>487</v>
      </c>
    </row>
    <row r="194" spans="1:4" ht="29" x14ac:dyDescent="0.35">
      <c r="A194" s="15">
        <v>186</v>
      </c>
      <c r="B194" s="4" t="s">
        <v>49</v>
      </c>
      <c r="C194" s="150" t="s">
        <v>488</v>
      </c>
      <c r="D194" s="150" t="s">
        <v>489</v>
      </c>
    </row>
    <row r="195" spans="1:4" ht="29" x14ac:dyDescent="0.35">
      <c r="A195" s="15">
        <v>187</v>
      </c>
      <c r="B195" s="4" t="s">
        <v>50</v>
      </c>
      <c r="C195" s="150" t="s">
        <v>490</v>
      </c>
      <c r="D195" s="150" t="s">
        <v>491</v>
      </c>
    </row>
    <row r="196" spans="1:4" ht="29" x14ac:dyDescent="0.35">
      <c r="A196" s="15">
        <v>188</v>
      </c>
      <c r="B196" s="4" t="s">
        <v>50</v>
      </c>
      <c r="C196" s="150" t="s">
        <v>269</v>
      </c>
      <c r="D196" s="150" t="s">
        <v>492</v>
      </c>
    </row>
    <row r="197" spans="1:4" ht="29" x14ac:dyDescent="0.35">
      <c r="A197" s="15">
        <v>189</v>
      </c>
      <c r="B197" s="4" t="s">
        <v>49</v>
      </c>
      <c r="C197" s="150" t="s">
        <v>493</v>
      </c>
      <c r="D197" s="150" t="s">
        <v>494</v>
      </c>
    </row>
    <row r="198" spans="1:4" s="2" customFormat="1" x14ac:dyDescent="0.35">
      <c r="A198" s="15">
        <v>190</v>
      </c>
      <c r="B198" s="4" t="s">
        <v>49</v>
      </c>
      <c r="C198" s="150" t="s">
        <v>495</v>
      </c>
      <c r="D198" s="150" t="s">
        <v>496</v>
      </c>
    </row>
    <row r="199" spans="1:4" x14ac:dyDescent="0.35">
      <c r="A199" s="15">
        <v>191</v>
      </c>
      <c r="B199" s="4" t="s">
        <v>50</v>
      </c>
      <c r="C199" s="150" t="s">
        <v>269</v>
      </c>
      <c r="D199" s="150" t="s">
        <v>497</v>
      </c>
    </row>
    <row r="200" spans="1:4" ht="29" x14ac:dyDescent="0.35">
      <c r="A200" s="15">
        <v>192</v>
      </c>
      <c r="B200" s="4" t="s">
        <v>50</v>
      </c>
      <c r="C200" s="150" t="s">
        <v>498</v>
      </c>
      <c r="D200" s="150" t="s">
        <v>499</v>
      </c>
    </row>
    <row r="201" spans="1:4" x14ac:dyDescent="0.35">
      <c r="A201" s="15">
        <v>193</v>
      </c>
      <c r="B201" s="4"/>
      <c r="C201" s="4"/>
      <c r="D201" s="6"/>
    </row>
    <row r="202" spans="1:4" x14ac:dyDescent="0.35">
      <c r="A202" s="15">
        <v>194</v>
      </c>
      <c r="B202" s="4"/>
      <c r="C202" s="4"/>
      <c r="D202" s="6"/>
    </row>
    <row r="203" spans="1:4" x14ac:dyDescent="0.35">
      <c r="A203" s="15">
        <v>195</v>
      </c>
      <c r="B203" s="4"/>
      <c r="C203" s="4"/>
      <c r="D203" s="6"/>
    </row>
    <row r="204" spans="1:4" x14ac:dyDescent="0.35">
      <c r="A204" s="15">
        <v>196</v>
      </c>
      <c r="B204" s="4"/>
      <c r="C204" s="4"/>
      <c r="D204" s="6"/>
    </row>
    <row r="205" spans="1:4" x14ac:dyDescent="0.35">
      <c r="A205" s="15">
        <v>197</v>
      </c>
      <c r="B205" s="4"/>
      <c r="C205" s="4"/>
      <c r="D205" s="6"/>
    </row>
    <row r="206" spans="1:4" x14ac:dyDescent="0.35">
      <c r="A206" s="15">
        <v>198</v>
      </c>
      <c r="B206" s="4"/>
      <c r="C206" s="4"/>
      <c r="D206" s="6"/>
    </row>
    <row r="207" spans="1:4" x14ac:dyDescent="0.35">
      <c r="A207" s="15">
        <v>199</v>
      </c>
      <c r="B207" s="4"/>
      <c r="C207" s="4"/>
      <c r="D207" s="6"/>
    </row>
    <row r="208" spans="1:4" x14ac:dyDescent="0.35">
      <c r="A208" s="15">
        <v>200</v>
      </c>
      <c r="B208" s="4"/>
      <c r="C208" s="4"/>
      <c r="D208" s="6"/>
    </row>
    <row r="209" spans="1:4" x14ac:dyDescent="0.35">
      <c r="A209" s="15">
        <v>201</v>
      </c>
      <c r="B209" s="4"/>
      <c r="C209" s="4"/>
      <c r="D209" s="6"/>
    </row>
    <row r="210" spans="1:4" x14ac:dyDescent="0.35">
      <c r="A210" s="15">
        <v>202</v>
      </c>
      <c r="B210" s="4"/>
      <c r="C210" s="4"/>
      <c r="D210" s="6"/>
    </row>
    <row r="211" spans="1:4" x14ac:dyDescent="0.35">
      <c r="A211" s="15">
        <v>203</v>
      </c>
      <c r="B211" s="4"/>
      <c r="C211" s="4"/>
      <c r="D211" s="6"/>
    </row>
    <row r="212" spans="1:4" x14ac:dyDescent="0.35">
      <c r="A212" s="15">
        <v>204</v>
      </c>
      <c r="B212" s="4"/>
      <c r="C212" s="4"/>
      <c r="D212" s="6"/>
    </row>
    <row r="213" spans="1:4" x14ac:dyDescent="0.35">
      <c r="A213" s="15">
        <v>205</v>
      </c>
      <c r="B213" s="4"/>
      <c r="C213" s="4"/>
      <c r="D213" s="6"/>
    </row>
    <row r="214" spans="1:4" x14ac:dyDescent="0.35">
      <c r="A214" s="15">
        <v>206</v>
      </c>
      <c r="B214" s="4"/>
      <c r="C214" s="4"/>
      <c r="D214" s="6"/>
    </row>
    <row r="215" spans="1:4" x14ac:dyDescent="0.35">
      <c r="A215" s="15">
        <v>207</v>
      </c>
      <c r="B215" s="4"/>
      <c r="C215" s="4"/>
      <c r="D215" s="6"/>
    </row>
    <row r="216" spans="1:4" x14ac:dyDescent="0.35">
      <c r="A216" s="15">
        <v>208</v>
      </c>
      <c r="B216" s="4"/>
      <c r="C216" s="4"/>
      <c r="D216" s="6"/>
    </row>
    <row r="217" spans="1:4" x14ac:dyDescent="0.35">
      <c r="A217" s="15">
        <v>209</v>
      </c>
      <c r="B217" s="4"/>
      <c r="C217" s="4"/>
      <c r="D217" s="6"/>
    </row>
    <row r="218" spans="1:4" x14ac:dyDescent="0.35">
      <c r="A218" s="15">
        <v>210</v>
      </c>
      <c r="B218" s="4"/>
      <c r="C218" s="4"/>
      <c r="D218" s="6"/>
    </row>
    <row r="219" spans="1:4" x14ac:dyDescent="0.35">
      <c r="A219" s="15">
        <v>211</v>
      </c>
      <c r="B219" s="4"/>
      <c r="C219" s="4"/>
      <c r="D219" s="6"/>
    </row>
    <row r="220" spans="1:4" x14ac:dyDescent="0.35">
      <c r="A220" s="15">
        <v>212</v>
      </c>
      <c r="B220" s="4"/>
      <c r="C220" s="4"/>
      <c r="D220" s="6"/>
    </row>
    <row r="221" spans="1:4" x14ac:dyDescent="0.35">
      <c r="A221" s="15">
        <v>213</v>
      </c>
      <c r="B221" s="4"/>
      <c r="C221" s="4"/>
      <c r="D221" s="6"/>
    </row>
    <row r="222" spans="1:4" s="32" customFormat="1" x14ac:dyDescent="0.35">
      <c r="A222" s="15">
        <v>214</v>
      </c>
      <c r="B222" s="4"/>
      <c r="C222" s="4"/>
      <c r="D222" s="6"/>
    </row>
    <row r="223" spans="1:4" x14ac:dyDescent="0.35">
      <c r="A223" s="15">
        <v>215</v>
      </c>
      <c r="B223" s="4"/>
      <c r="C223" s="4"/>
      <c r="D223" s="6"/>
    </row>
    <row r="224" spans="1:4" x14ac:dyDescent="0.35">
      <c r="A224" s="15">
        <v>216</v>
      </c>
      <c r="B224" s="4"/>
      <c r="C224" s="4"/>
      <c r="D224" s="6"/>
    </row>
    <row r="225" spans="1:4" x14ac:dyDescent="0.35">
      <c r="A225" s="15">
        <v>217</v>
      </c>
      <c r="B225" s="4"/>
      <c r="C225" s="4"/>
      <c r="D225" s="6"/>
    </row>
    <row r="226" spans="1:4" x14ac:dyDescent="0.35">
      <c r="A226" s="15">
        <v>218</v>
      </c>
      <c r="B226" s="4"/>
      <c r="C226" s="4"/>
      <c r="D226" s="6"/>
    </row>
    <row r="227" spans="1:4" x14ac:dyDescent="0.35">
      <c r="A227" s="15">
        <v>219</v>
      </c>
      <c r="B227" s="4"/>
      <c r="C227" s="4"/>
      <c r="D227" s="6"/>
    </row>
    <row r="228" spans="1:4" x14ac:dyDescent="0.35">
      <c r="A228" s="15">
        <v>220</v>
      </c>
      <c r="B228" s="69"/>
      <c r="C228" s="69"/>
      <c r="D228" s="14"/>
    </row>
    <row r="229" spans="1:4" x14ac:dyDescent="0.35">
      <c r="A229" s="15">
        <v>221</v>
      </c>
      <c r="B229" s="69"/>
      <c r="C229" s="69"/>
      <c r="D229" s="14"/>
    </row>
    <row r="230" spans="1:4" x14ac:dyDescent="0.35">
      <c r="A230" s="15">
        <v>222</v>
      </c>
      <c r="B230" s="69"/>
      <c r="C230" s="69"/>
      <c r="D230" s="14"/>
    </row>
    <row r="231" spans="1:4" x14ac:dyDescent="0.35">
      <c r="A231" s="15">
        <v>223</v>
      </c>
      <c r="B231" s="69"/>
      <c r="C231" s="69"/>
      <c r="D231" s="14"/>
    </row>
    <row r="232" spans="1:4" x14ac:dyDescent="0.35">
      <c r="A232" s="15">
        <v>224</v>
      </c>
      <c r="B232" s="69"/>
      <c r="C232" s="69"/>
      <c r="D232" s="14"/>
    </row>
    <row r="233" spans="1:4" x14ac:dyDescent="0.35">
      <c r="A233" s="15">
        <v>225</v>
      </c>
      <c r="B233" s="69"/>
      <c r="C233" s="69"/>
      <c r="D233" s="14"/>
    </row>
    <row r="234" spans="1:4" x14ac:dyDescent="0.35">
      <c r="A234" s="15">
        <v>226</v>
      </c>
      <c r="B234" s="69"/>
      <c r="C234" s="69"/>
      <c r="D234" s="14"/>
    </row>
    <row r="235" spans="1:4" x14ac:dyDescent="0.35">
      <c r="A235" s="15">
        <v>227</v>
      </c>
      <c r="B235" s="69"/>
      <c r="C235" s="69"/>
      <c r="D235" s="14"/>
    </row>
    <row r="236" spans="1:4" x14ac:dyDescent="0.35">
      <c r="A236" s="15">
        <v>228</v>
      </c>
      <c r="B236" s="4"/>
      <c r="C236" s="4"/>
      <c r="D236" s="14"/>
    </row>
    <row r="237" spans="1:4" x14ac:dyDescent="0.35">
      <c r="A237" s="15">
        <v>229</v>
      </c>
      <c r="B237" s="4"/>
      <c r="C237" s="4"/>
      <c r="D237" s="14"/>
    </row>
    <row r="238" spans="1:4" x14ac:dyDescent="0.35">
      <c r="A238" s="15">
        <v>230</v>
      </c>
      <c r="B238" s="4"/>
      <c r="C238" s="4"/>
      <c r="D238" s="14"/>
    </row>
    <row r="239" spans="1:4" x14ac:dyDescent="0.35">
      <c r="A239" s="15">
        <v>231</v>
      </c>
      <c r="B239" s="4"/>
      <c r="C239" s="4"/>
      <c r="D239" s="6"/>
    </row>
    <row r="240" spans="1:4" x14ac:dyDescent="0.35">
      <c r="A240" s="15">
        <v>232</v>
      </c>
      <c r="B240" s="4"/>
      <c r="C240" s="4"/>
      <c r="D240" s="14"/>
    </row>
    <row r="241" spans="1:4" x14ac:dyDescent="0.35">
      <c r="A241" s="15">
        <v>233</v>
      </c>
      <c r="B241" s="4"/>
      <c r="C241" s="4"/>
      <c r="D241" s="14"/>
    </row>
    <row r="242" spans="1:4" x14ac:dyDescent="0.35">
      <c r="A242" s="15">
        <v>234</v>
      </c>
      <c r="B242" s="4"/>
      <c r="C242" s="4"/>
      <c r="D242" s="14"/>
    </row>
    <row r="243" spans="1:4" x14ac:dyDescent="0.35">
      <c r="A243" s="15">
        <v>235</v>
      </c>
      <c r="B243" s="4"/>
      <c r="C243" s="4"/>
      <c r="D243" s="14"/>
    </row>
    <row r="244" spans="1:4" x14ac:dyDescent="0.35">
      <c r="A244" s="15">
        <v>236</v>
      </c>
      <c r="B244" s="4"/>
      <c r="C244" s="4"/>
      <c r="D244" s="14"/>
    </row>
    <row r="245" spans="1:4" x14ac:dyDescent="0.35">
      <c r="A245" s="15">
        <v>237</v>
      </c>
      <c r="B245" s="4"/>
      <c r="C245" s="4"/>
      <c r="D245" s="14"/>
    </row>
    <row r="246" spans="1:4" x14ac:dyDescent="0.35">
      <c r="A246" s="15">
        <v>238</v>
      </c>
      <c r="B246" s="4"/>
      <c r="C246" s="4"/>
      <c r="D246" s="6"/>
    </row>
    <row r="247" spans="1:4" x14ac:dyDescent="0.35">
      <c r="A247" s="15">
        <v>239</v>
      </c>
      <c r="B247" s="4"/>
      <c r="C247" s="4"/>
      <c r="D247" s="14"/>
    </row>
    <row r="248" spans="1:4" x14ac:dyDescent="0.35">
      <c r="A248" s="15">
        <v>240</v>
      </c>
      <c r="B248" s="72"/>
      <c r="C248" s="72"/>
      <c r="D248" s="73"/>
    </row>
    <row r="249" spans="1:4" x14ac:dyDescent="0.35">
      <c r="A249" s="15">
        <v>241</v>
      </c>
      <c r="B249" s="71"/>
      <c r="C249" s="71"/>
      <c r="D249" s="16"/>
    </row>
    <row r="250" spans="1:4" x14ac:dyDescent="0.35">
      <c r="A250" s="15">
        <v>242</v>
      </c>
      <c r="B250" s="4"/>
      <c r="C250" s="4"/>
      <c r="D250" s="6"/>
    </row>
    <row r="251" spans="1:4" x14ac:dyDescent="0.35">
      <c r="A251" s="15">
        <v>243</v>
      </c>
      <c r="B251" s="4"/>
      <c r="C251" s="4"/>
      <c r="D251" s="6"/>
    </row>
    <row r="252" spans="1:4" x14ac:dyDescent="0.35">
      <c r="A252" s="15">
        <v>244</v>
      </c>
      <c r="B252" s="36"/>
      <c r="C252" s="36"/>
      <c r="D252" s="37"/>
    </row>
    <row r="253" spans="1:4" x14ac:dyDescent="0.35">
      <c r="A253" s="15">
        <v>245</v>
      </c>
      <c r="B253" s="36"/>
      <c r="C253" s="36"/>
      <c r="D253" s="37"/>
    </row>
    <row r="254" spans="1:4" x14ac:dyDescent="0.35">
      <c r="A254" s="15">
        <v>246</v>
      </c>
      <c r="B254" s="36"/>
      <c r="C254" s="36"/>
      <c r="D254" s="37"/>
    </row>
    <row r="255" spans="1:4" x14ac:dyDescent="0.35">
      <c r="A255" s="15">
        <v>247</v>
      </c>
      <c r="B255" s="36"/>
      <c r="C255" s="36"/>
      <c r="D255" s="37"/>
    </row>
    <row r="256" spans="1:4" x14ac:dyDescent="0.35">
      <c r="A256" s="15">
        <v>248</v>
      </c>
      <c r="B256" s="36"/>
      <c r="C256" s="36"/>
      <c r="D256" s="37"/>
    </row>
    <row r="257" spans="1:4" x14ac:dyDescent="0.35">
      <c r="A257" s="15">
        <v>249</v>
      </c>
      <c r="B257" s="36"/>
      <c r="C257" s="36"/>
      <c r="D257" s="37"/>
    </row>
    <row r="258" spans="1:4" x14ac:dyDescent="0.35">
      <c r="A258" s="15">
        <v>250</v>
      </c>
      <c r="B258" s="36"/>
      <c r="C258" s="36"/>
      <c r="D258" s="37"/>
    </row>
    <row r="259" spans="1:4" x14ac:dyDescent="0.35">
      <c r="A259" s="15">
        <v>251</v>
      </c>
      <c r="B259" s="36"/>
      <c r="C259" s="36"/>
      <c r="D259" s="37"/>
    </row>
    <row r="260" spans="1:4" x14ac:dyDescent="0.35">
      <c r="A260" s="15">
        <v>252</v>
      </c>
      <c r="B260" s="36"/>
      <c r="C260" s="36"/>
      <c r="D260" s="37"/>
    </row>
    <row r="261" spans="1:4" x14ac:dyDescent="0.35">
      <c r="A261" s="15">
        <v>253</v>
      </c>
      <c r="B261" s="36"/>
      <c r="C261" s="36"/>
      <c r="D261" s="37"/>
    </row>
    <row r="262" spans="1:4" x14ac:dyDescent="0.35">
      <c r="A262" s="15">
        <v>254</v>
      </c>
      <c r="B262" s="36"/>
      <c r="C262" s="36"/>
      <c r="D262" s="37"/>
    </row>
    <row r="263" spans="1:4" x14ac:dyDescent="0.35">
      <c r="A263" s="15">
        <v>255</v>
      </c>
      <c r="B263" s="36"/>
      <c r="C263" s="36"/>
      <c r="D263" s="37"/>
    </row>
    <row r="264" spans="1:4" x14ac:dyDescent="0.35">
      <c r="A264" s="15">
        <v>256</v>
      </c>
      <c r="B264" s="36"/>
      <c r="C264" s="36"/>
      <c r="D264" s="37"/>
    </row>
    <row r="265" spans="1:4" x14ac:dyDescent="0.35">
      <c r="A265" s="15">
        <v>257</v>
      </c>
      <c r="B265" s="36"/>
      <c r="C265" s="36"/>
      <c r="D265" s="37"/>
    </row>
    <row r="266" spans="1:4" x14ac:dyDescent="0.35">
      <c r="A266" s="15">
        <v>258</v>
      </c>
      <c r="B266" s="36"/>
      <c r="C266" s="36"/>
      <c r="D266" s="37"/>
    </row>
    <row r="267" spans="1:4" x14ac:dyDescent="0.35">
      <c r="A267" s="15">
        <v>259</v>
      </c>
      <c r="B267" s="36"/>
      <c r="C267" s="36"/>
      <c r="D267" s="37"/>
    </row>
    <row r="268" spans="1:4" x14ac:dyDescent="0.35">
      <c r="A268" s="15">
        <v>260</v>
      </c>
      <c r="B268" s="36"/>
      <c r="C268" s="36"/>
      <c r="D268" s="37"/>
    </row>
    <row r="269" spans="1:4" x14ac:dyDescent="0.35">
      <c r="A269" s="15">
        <v>261</v>
      </c>
      <c r="B269" s="36"/>
      <c r="C269" s="36"/>
      <c r="D269" s="37"/>
    </row>
    <row r="270" spans="1:4" x14ac:dyDescent="0.35">
      <c r="A270" s="15">
        <v>262</v>
      </c>
      <c r="B270" s="36"/>
      <c r="C270" s="36"/>
      <c r="D270" s="37"/>
    </row>
    <row r="271" spans="1:4" x14ac:dyDescent="0.35">
      <c r="A271" s="15">
        <v>263</v>
      </c>
      <c r="B271" s="36"/>
      <c r="C271" s="36"/>
      <c r="D271" s="37"/>
    </row>
    <row r="272" spans="1:4" x14ac:dyDescent="0.35">
      <c r="A272" s="15">
        <v>264</v>
      </c>
      <c r="B272" s="36"/>
      <c r="C272" s="36"/>
      <c r="D272" s="37"/>
    </row>
    <row r="273" spans="1:4" x14ac:dyDescent="0.35">
      <c r="A273" s="15">
        <v>265</v>
      </c>
      <c r="B273" s="36"/>
      <c r="C273" s="36"/>
      <c r="D273" s="37"/>
    </row>
    <row r="274" spans="1:4" x14ac:dyDescent="0.35">
      <c r="A274" s="15">
        <v>266</v>
      </c>
      <c r="B274" s="36"/>
      <c r="C274" s="36"/>
      <c r="D274" s="37"/>
    </row>
    <row r="275" spans="1:4" x14ac:dyDescent="0.35">
      <c r="A275" s="15">
        <v>267</v>
      </c>
      <c r="B275" s="36"/>
      <c r="C275" s="36"/>
      <c r="D275" s="37"/>
    </row>
    <row r="276" spans="1:4" x14ac:dyDescent="0.35">
      <c r="A276" s="15">
        <v>268</v>
      </c>
      <c r="B276" s="36"/>
      <c r="C276" s="36"/>
      <c r="D276" s="37"/>
    </row>
    <row r="277" spans="1:4" x14ac:dyDescent="0.35">
      <c r="A277" s="15">
        <v>269</v>
      </c>
      <c r="B277" s="36"/>
      <c r="C277" s="36"/>
      <c r="D277" s="37"/>
    </row>
    <row r="278" spans="1:4" x14ac:dyDescent="0.35">
      <c r="A278" s="15">
        <v>270</v>
      </c>
      <c r="B278" s="36"/>
      <c r="C278" s="36"/>
      <c r="D278" s="37"/>
    </row>
    <row r="279" spans="1:4" x14ac:dyDescent="0.35">
      <c r="A279" s="15">
        <v>271</v>
      </c>
      <c r="B279" s="36"/>
      <c r="C279" s="36"/>
      <c r="D279" s="37"/>
    </row>
    <row r="280" spans="1:4" x14ac:dyDescent="0.35">
      <c r="A280" s="15">
        <v>272</v>
      </c>
      <c r="B280" s="36"/>
      <c r="C280" s="36"/>
      <c r="D280" s="37"/>
    </row>
    <row r="281" spans="1:4" x14ac:dyDescent="0.35">
      <c r="A281" s="15">
        <v>273</v>
      </c>
      <c r="B281" s="36"/>
      <c r="C281" s="36"/>
      <c r="D281" s="37"/>
    </row>
    <row r="282" spans="1:4" x14ac:dyDescent="0.35">
      <c r="A282" s="15">
        <v>274</v>
      </c>
      <c r="B282" s="36"/>
      <c r="C282" s="36"/>
      <c r="D282" s="37"/>
    </row>
    <row r="283" spans="1:4" x14ac:dyDescent="0.35">
      <c r="A283" s="15">
        <v>275</v>
      </c>
      <c r="B283" s="36"/>
      <c r="C283" s="36"/>
      <c r="D283" s="37"/>
    </row>
    <row r="284" spans="1:4" x14ac:dyDescent="0.35">
      <c r="A284" s="15">
        <v>276</v>
      </c>
      <c r="B284" s="36"/>
      <c r="C284" s="36"/>
      <c r="D284" s="37"/>
    </row>
    <row r="285" spans="1:4" x14ac:dyDescent="0.35">
      <c r="A285" s="15">
        <v>277</v>
      </c>
      <c r="B285" s="36"/>
      <c r="C285" s="36"/>
      <c r="D285" s="37"/>
    </row>
    <row r="286" spans="1:4" x14ac:dyDescent="0.35">
      <c r="A286" s="15">
        <v>278</v>
      </c>
      <c r="B286" s="36"/>
      <c r="C286" s="36"/>
      <c r="D286" s="37"/>
    </row>
    <row r="287" spans="1:4" x14ac:dyDescent="0.35">
      <c r="A287" s="15">
        <v>279</v>
      </c>
      <c r="B287" s="36"/>
      <c r="C287" s="36"/>
      <c r="D287" s="37"/>
    </row>
    <row r="288" spans="1:4" x14ac:dyDescent="0.35">
      <c r="A288" s="15">
        <v>280</v>
      </c>
      <c r="B288" s="36"/>
      <c r="C288" s="36"/>
      <c r="D288" s="37"/>
    </row>
    <row r="289" spans="1:4" x14ac:dyDescent="0.35">
      <c r="A289" s="15">
        <v>281</v>
      </c>
      <c r="B289" s="36"/>
      <c r="C289" s="36"/>
      <c r="D289" s="37"/>
    </row>
    <row r="290" spans="1:4" x14ac:dyDescent="0.35">
      <c r="A290" s="15">
        <v>282</v>
      </c>
      <c r="B290" s="36"/>
      <c r="C290" s="36"/>
      <c r="D290" s="37"/>
    </row>
    <row r="291" spans="1:4" x14ac:dyDescent="0.35">
      <c r="A291" s="15">
        <v>283</v>
      </c>
      <c r="B291" s="36"/>
      <c r="C291" s="36"/>
      <c r="D291" s="37"/>
    </row>
    <row r="292" spans="1:4" x14ac:dyDescent="0.35">
      <c r="A292" s="15">
        <v>284</v>
      </c>
      <c r="B292" s="36"/>
      <c r="C292" s="36"/>
      <c r="D292" s="37"/>
    </row>
    <row r="293" spans="1:4" x14ac:dyDescent="0.35">
      <c r="A293" s="15">
        <v>285</v>
      </c>
      <c r="B293" s="36"/>
      <c r="C293" s="36"/>
      <c r="D293" s="37"/>
    </row>
    <row r="294" spans="1:4" x14ac:dyDescent="0.35">
      <c r="A294" s="15">
        <v>286</v>
      </c>
      <c r="B294" s="36"/>
      <c r="C294" s="36"/>
      <c r="D294" s="37"/>
    </row>
    <row r="295" spans="1:4" x14ac:dyDescent="0.35">
      <c r="A295" s="15">
        <v>287</v>
      </c>
      <c r="B295" s="36"/>
      <c r="C295" s="36"/>
      <c r="D295" s="37"/>
    </row>
    <row r="296" spans="1:4" x14ac:dyDescent="0.35">
      <c r="A296" s="15">
        <v>288</v>
      </c>
      <c r="B296" s="36"/>
      <c r="C296" s="36"/>
      <c r="D296" s="37"/>
    </row>
    <row r="297" spans="1:4" x14ac:dyDescent="0.35">
      <c r="A297" s="15">
        <v>289</v>
      </c>
      <c r="B297" s="36"/>
      <c r="C297" s="36"/>
      <c r="D297" s="37"/>
    </row>
    <row r="298" spans="1:4" x14ac:dyDescent="0.35">
      <c r="A298" s="15">
        <v>290</v>
      </c>
      <c r="B298" s="36"/>
      <c r="C298" s="36"/>
      <c r="D298" s="37"/>
    </row>
    <row r="299" spans="1:4" x14ac:dyDescent="0.35">
      <c r="A299" s="15">
        <v>291</v>
      </c>
      <c r="B299" s="36"/>
      <c r="C299" s="36"/>
      <c r="D299" s="37"/>
    </row>
    <row r="300" spans="1:4" x14ac:dyDescent="0.35">
      <c r="A300" s="15">
        <v>292</v>
      </c>
      <c r="B300" s="36"/>
      <c r="C300" s="36"/>
      <c r="D300" s="37"/>
    </row>
    <row r="301" spans="1:4" x14ac:dyDescent="0.35">
      <c r="A301" s="15">
        <v>293</v>
      </c>
      <c r="B301" s="36"/>
      <c r="C301" s="36"/>
      <c r="D301" s="37"/>
    </row>
    <row r="302" spans="1:4" x14ac:dyDescent="0.35">
      <c r="A302" s="15">
        <v>294</v>
      </c>
      <c r="B302" s="36"/>
      <c r="C302" s="36"/>
      <c r="D302" s="37"/>
    </row>
    <row r="303" spans="1:4" x14ac:dyDescent="0.35">
      <c r="A303" s="15">
        <v>295</v>
      </c>
      <c r="B303" s="36"/>
      <c r="C303" s="36"/>
      <c r="D303" s="37"/>
    </row>
    <row r="304" spans="1:4" x14ac:dyDescent="0.35">
      <c r="A304" s="15">
        <v>296</v>
      </c>
      <c r="B304" s="36"/>
      <c r="C304" s="36"/>
      <c r="D304" s="37"/>
    </row>
    <row r="305" spans="1:4" x14ac:dyDescent="0.35">
      <c r="A305" s="15">
        <v>297</v>
      </c>
      <c r="B305" s="36"/>
      <c r="C305" s="36"/>
      <c r="D305" s="37"/>
    </row>
    <row r="306" spans="1:4" x14ac:dyDescent="0.35">
      <c r="A306" s="15">
        <v>298</v>
      </c>
      <c r="B306" s="36"/>
      <c r="C306" s="36"/>
      <c r="D306" s="37"/>
    </row>
    <row r="307" spans="1:4" x14ac:dyDescent="0.35">
      <c r="A307" s="15">
        <v>299</v>
      </c>
      <c r="B307" s="36"/>
      <c r="C307" s="36"/>
      <c r="D307" s="37"/>
    </row>
    <row r="308" spans="1:4" x14ac:dyDescent="0.35">
      <c r="A308" s="15">
        <v>300</v>
      </c>
      <c r="B308" s="36"/>
      <c r="C308" s="36"/>
      <c r="D308" s="37"/>
    </row>
    <row r="309" spans="1:4" x14ac:dyDescent="0.35">
      <c r="A309" s="35"/>
      <c r="B309" s="36"/>
      <c r="C309" s="36"/>
      <c r="D309" s="37"/>
    </row>
    <row r="310" spans="1:4" x14ac:dyDescent="0.35">
      <c r="A310" s="35"/>
      <c r="B310" s="36"/>
      <c r="C310" s="36"/>
      <c r="D310" s="37"/>
    </row>
    <row r="311" spans="1:4" x14ac:dyDescent="0.35">
      <c r="A311" s="35"/>
      <c r="B311" s="36"/>
      <c r="C311" s="36"/>
      <c r="D311" s="37"/>
    </row>
    <row r="312" spans="1:4" x14ac:dyDescent="0.35">
      <c r="A312" s="35"/>
      <c r="B312" s="36"/>
      <c r="C312" s="36"/>
      <c r="D312" s="37"/>
    </row>
    <row r="313" spans="1:4" x14ac:dyDescent="0.35">
      <c r="A313" s="35"/>
      <c r="B313" s="36"/>
      <c r="C313" s="36"/>
      <c r="D313" s="37"/>
    </row>
    <row r="314" spans="1:4" x14ac:dyDescent="0.35">
      <c r="A314" s="35"/>
      <c r="B314" s="36"/>
      <c r="C314" s="36"/>
      <c r="D314" s="37"/>
    </row>
    <row r="315" spans="1:4" x14ac:dyDescent="0.35">
      <c r="A315" s="35"/>
      <c r="B315" s="36"/>
      <c r="C315" s="36"/>
      <c r="D315" s="37"/>
    </row>
    <row r="316" spans="1:4" x14ac:dyDescent="0.35">
      <c r="A316" s="35"/>
      <c r="B316" s="36"/>
      <c r="C316" s="36"/>
      <c r="D316" s="37"/>
    </row>
    <row r="317" spans="1:4" x14ac:dyDescent="0.35">
      <c r="A317" s="35"/>
      <c r="B317" s="36"/>
      <c r="C317" s="36"/>
      <c r="D317" s="37"/>
    </row>
    <row r="318" spans="1:4" x14ac:dyDescent="0.35">
      <c r="A318" s="35"/>
      <c r="B318" s="36"/>
      <c r="C318" s="36"/>
      <c r="D318" s="37"/>
    </row>
    <row r="319" spans="1:4" x14ac:dyDescent="0.35">
      <c r="A319" s="35"/>
      <c r="B319" s="36"/>
      <c r="C319" s="36"/>
      <c r="D319" s="37"/>
    </row>
    <row r="320" spans="1:4" x14ac:dyDescent="0.35">
      <c r="A320" s="35"/>
      <c r="B320" s="36"/>
      <c r="C320" s="36"/>
      <c r="D320" s="37"/>
    </row>
    <row r="321" spans="1:4" x14ac:dyDescent="0.35">
      <c r="A321" s="35"/>
      <c r="B321" s="36"/>
      <c r="C321" s="36"/>
      <c r="D321" s="37"/>
    </row>
    <row r="322" spans="1:4" x14ac:dyDescent="0.35">
      <c r="A322" s="35"/>
      <c r="B322" s="36"/>
      <c r="C322" s="36"/>
      <c r="D322" s="37"/>
    </row>
    <row r="323" spans="1:4" x14ac:dyDescent="0.35">
      <c r="A323" s="35"/>
      <c r="B323" s="36"/>
      <c r="C323" s="36"/>
      <c r="D323" s="37"/>
    </row>
    <row r="324" spans="1:4" x14ac:dyDescent="0.35">
      <c r="A324" s="35"/>
      <c r="B324" s="36"/>
      <c r="C324" s="36"/>
      <c r="D324" s="37"/>
    </row>
    <row r="325" spans="1:4" x14ac:dyDescent="0.35">
      <c r="A325" s="35"/>
      <c r="B325" s="36"/>
      <c r="C325" s="36"/>
      <c r="D325" s="37"/>
    </row>
    <row r="326" spans="1:4" x14ac:dyDescent="0.35">
      <c r="A326" s="35"/>
      <c r="B326" s="36"/>
      <c r="C326" s="36"/>
      <c r="D326" s="37"/>
    </row>
    <row r="327" spans="1:4" x14ac:dyDescent="0.35">
      <c r="A327" s="35"/>
      <c r="B327" s="36"/>
      <c r="C327" s="36"/>
      <c r="D327" s="37"/>
    </row>
    <row r="328" spans="1:4" x14ac:dyDescent="0.35">
      <c r="A328" s="35"/>
      <c r="B328" s="36"/>
      <c r="C328" s="36"/>
      <c r="D328" s="37"/>
    </row>
    <row r="329" spans="1:4" x14ac:dyDescent="0.35">
      <c r="A329" s="35"/>
      <c r="B329" s="36"/>
      <c r="C329" s="36"/>
      <c r="D329" s="37"/>
    </row>
    <row r="330" spans="1:4" x14ac:dyDescent="0.35">
      <c r="A330" s="35"/>
      <c r="B330" s="36"/>
      <c r="C330" s="36"/>
      <c r="D330" s="37"/>
    </row>
    <row r="331" spans="1:4" x14ac:dyDescent="0.35">
      <c r="A331" s="35"/>
      <c r="B331" s="36"/>
      <c r="C331" s="36"/>
      <c r="D331" s="37"/>
    </row>
    <row r="332" spans="1:4" x14ac:dyDescent="0.35">
      <c r="A332" s="35"/>
      <c r="B332" s="36"/>
      <c r="C332" s="36"/>
      <c r="D332" s="37"/>
    </row>
    <row r="333" spans="1:4" x14ac:dyDescent="0.35">
      <c r="A333" s="35"/>
      <c r="B333" s="36"/>
      <c r="C333" s="36"/>
      <c r="D333" s="37"/>
    </row>
    <row r="334" spans="1:4" x14ac:dyDescent="0.35">
      <c r="A334" s="35"/>
      <c r="B334" s="36"/>
      <c r="C334" s="36"/>
      <c r="D334" s="37"/>
    </row>
    <row r="335" spans="1:4" x14ac:dyDescent="0.35">
      <c r="A335" s="35"/>
      <c r="B335" s="36"/>
      <c r="C335" s="36"/>
      <c r="D335" s="37"/>
    </row>
    <row r="336" spans="1:4" x14ac:dyDescent="0.35">
      <c r="A336" s="35"/>
      <c r="B336" s="36"/>
      <c r="C336" s="36"/>
      <c r="D336" s="37"/>
    </row>
    <row r="337" spans="1:4" x14ac:dyDescent="0.35">
      <c r="A337" s="35"/>
      <c r="B337" s="36"/>
      <c r="C337" s="36"/>
      <c r="D337" s="37"/>
    </row>
    <row r="338" spans="1:4" x14ac:dyDescent="0.35">
      <c r="A338" s="35"/>
      <c r="B338" s="36"/>
      <c r="C338" s="36"/>
      <c r="D338" s="37"/>
    </row>
    <row r="339" spans="1:4" x14ac:dyDescent="0.35">
      <c r="A339" s="35"/>
      <c r="B339" s="36"/>
      <c r="C339" s="36"/>
      <c r="D339" s="37"/>
    </row>
    <row r="340" spans="1:4" x14ac:dyDescent="0.35">
      <c r="A340" s="35"/>
      <c r="B340" s="36"/>
      <c r="C340" s="36"/>
      <c r="D340" s="37"/>
    </row>
    <row r="341" spans="1:4" x14ac:dyDescent="0.35">
      <c r="A341" s="35"/>
      <c r="B341" s="36"/>
      <c r="C341" s="36"/>
      <c r="D341" s="37"/>
    </row>
    <row r="342" spans="1:4" x14ac:dyDescent="0.35">
      <c r="A342" s="35"/>
      <c r="B342" s="36"/>
      <c r="C342" s="36"/>
      <c r="D342" s="37"/>
    </row>
    <row r="343" spans="1:4" x14ac:dyDescent="0.35">
      <c r="A343" s="35"/>
      <c r="B343" s="36"/>
      <c r="C343" s="36"/>
      <c r="D343" s="37"/>
    </row>
    <row r="344" spans="1:4" x14ac:dyDescent="0.35">
      <c r="A344" s="35"/>
      <c r="B344" s="36"/>
      <c r="C344" s="36"/>
      <c r="D344" s="37"/>
    </row>
    <row r="345" spans="1:4" x14ac:dyDescent="0.35">
      <c r="A345" s="35"/>
      <c r="B345" s="36"/>
      <c r="C345" s="36"/>
      <c r="D345" s="37"/>
    </row>
    <row r="346" spans="1:4" x14ac:dyDescent="0.35">
      <c r="A346" s="35"/>
      <c r="B346" s="36"/>
      <c r="C346" s="36"/>
      <c r="D346" s="37"/>
    </row>
    <row r="347" spans="1:4" x14ac:dyDescent="0.35">
      <c r="A347" s="35"/>
      <c r="B347" s="36"/>
      <c r="C347" s="36"/>
      <c r="D347" s="37"/>
    </row>
    <row r="348" spans="1:4" x14ac:dyDescent="0.35">
      <c r="A348" s="35"/>
      <c r="B348" s="36"/>
      <c r="C348" s="36"/>
      <c r="D348" s="37"/>
    </row>
    <row r="349" spans="1:4" x14ac:dyDescent="0.35">
      <c r="A349" s="35"/>
      <c r="B349" s="36"/>
      <c r="C349" s="36"/>
      <c r="D349" s="37"/>
    </row>
    <row r="350" spans="1:4" x14ac:dyDescent="0.35">
      <c r="A350" s="35"/>
      <c r="B350" s="36"/>
      <c r="C350" s="36"/>
      <c r="D350" s="37"/>
    </row>
    <row r="351" spans="1:4" x14ac:dyDescent="0.35">
      <c r="A351" s="35"/>
      <c r="B351" s="36"/>
      <c r="C351" s="36"/>
      <c r="D351" s="37"/>
    </row>
    <row r="352" spans="1:4" x14ac:dyDescent="0.35">
      <c r="A352" s="35"/>
      <c r="B352" s="36"/>
      <c r="C352" s="36"/>
      <c r="D352" s="37"/>
    </row>
    <row r="353" spans="1:4" x14ac:dyDescent="0.35">
      <c r="A353" s="35"/>
      <c r="B353" s="36"/>
      <c r="C353" s="36"/>
      <c r="D353" s="37"/>
    </row>
    <row r="354" spans="1:4" x14ac:dyDescent="0.35">
      <c r="A354" s="35"/>
      <c r="B354" s="36"/>
      <c r="C354" s="36"/>
      <c r="D354" s="37"/>
    </row>
    <row r="355" spans="1:4" x14ac:dyDescent="0.35">
      <c r="A355" s="35"/>
      <c r="B355" s="36"/>
      <c r="C355" s="36"/>
      <c r="D355" s="37"/>
    </row>
    <row r="356" spans="1:4" x14ac:dyDescent="0.35">
      <c r="A356" s="35"/>
      <c r="B356" s="36"/>
      <c r="C356" s="36"/>
      <c r="D356" s="37"/>
    </row>
    <row r="357" spans="1:4" x14ac:dyDescent="0.35">
      <c r="A357" s="35"/>
      <c r="B357" s="36"/>
      <c r="C357" s="36"/>
      <c r="D357" s="37"/>
    </row>
    <row r="358" spans="1:4" x14ac:dyDescent="0.35">
      <c r="A358" s="35"/>
      <c r="B358" s="36"/>
      <c r="C358" s="36"/>
      <c r="D358" s="37"/>
    </row>
    <row r="359" spans="1:4" x14ac:dyDescent="0.35">
      <c r="A359" s="35"/>
      <c r="B359" s="36"/>
      <c r="C359" s="36"/>
      <c r="D359" s="37"/>
    </row>
    <row r="360" spans="1:4" x14ac:dyDescent="0.35">
      <c r="A360" s="35"/>
      <c r="B360" s="36"/>
      <c r="C360" s="36"/>
      <c r="D360" s="37"/>
    </row>
    <row r="361" spans="1:4" x14ac:dyDescent="0.35">
      <c r="A361" s="35"/>
      <c r="B361" s="36"/>
      <c r="C361" s="36"/>
      <c r="D361" s="37"/>
    </row>
    <row r="362" spans="1:4" x14ac:dyDescent="0.35">
      <c r="A362" s="35"/>
      <c r="B362" s="36"/>
      <c r="C362" s="36"/>
      <c r="D362" s="37"/>
    </row>
    <row r="363" spans="1:4" x14ac:dyDescent="0.35">
      <c r="A363" s="35"/>
      <c r="B363" s="36"/>
      <c r="C363" s="36"/>
      <c r="D363" s="37"/>
    </row>
    <row r="364" spans="1:4" x14ac:dyDescent="0.35">
      <c r="A364" s="35"/>
      <c r="B364" s="36"/>
      <c r="C364" s="36"/>
      <c r="D364" s="37"/>
    </row>
    <row r="365" spans="1:4" x14ac:dyDescent="0.35">
      <c r="A365" s="35"/>
      <c r="B365" s="36"/>
      <c r="C365" s="36"/>
      <c r="D365" s="37"/>
    </row>
    <row r="366" spans="1:4" x14ac:dyDescent="0.35">
      <c r="A366" s="35"/>
      <c r="B366" s="36"/>
      <c r="C366" s="36"/>
      <c r="D366" s="37"/>
    </row>
    <row r="367" spans="1:4" x14ac:dyDescent="0.35">
      <c r="A367" s="35"/>
      <c r="B367" s="36"/>
      <c r="C367" s="36"/>
      <c r="D367" s="37"/>
    </row>
    <row r="368" spans="1:4" x14ac:dyDescent="0.35">
      <c r="A368" s="35"/>
      <c r="B368" s="36"/>
      <c r="C368" s="36"/>
      <c r="D368" s="37"/>
    </row>
    <row r="369" spans="1:4" x14ac:dyDescent="0.35">
      <c r="A369" s="35"/>
      <c r="B369" s="36"/>
      <c r="C369" s="36"/>
      <c r="D369" s="37"/>
    </row>
    <row r="370" spans="1:4" x14ac:dyDescent="0.35">
      <c r="A370" s="35"/>
      <c r="B370" s="36"/>
      <c r="C370" s="36"/>
      <c r="D370" s="37"/>
    </row>
    <row r="371" spans="1:4" x14ac:dyDescent="0.35">
      <c r="A371" s="35"/>
      <c r="B371" s="36"/>
      <c r="C371" s="36"/>
      <c r="D371" s="37"/>
    </row>
    <row r="372" spans="1:4" x14ac:dyDescent="0.35">
      <c r="A372" s="35"/>
      <c r="B372" s="36"/>
      <c r="C372" s="36"/>
      <c r="D372" s="37"/>
    </row>
    <row r="373" spans="1:4" x14ac:dyDescent="0.35">
      <c r="A373" s="35"/>
      <c r="B373" s="36"/>
      <c r="C373" s="36"/>
      <c r="D373" s="37"/>
    </row>
    <row r="374" spans="1:4" x14ac:dyDescent="0.35">
      <c r="A374" s="35"/>
      <c r="B374" s="36"/>
      <c r="C374" s="36"/>
      <c r="D374" s="37"/>
    </row>
    <row r="375" spans="1:4" x14ac:dyDescent="0.35">
      <c r="A375" s="35"/>
      <c r="B375" s="36"/>
      <c r="C375" s="36"/>
      <c r="D375" s="37"/>
    </row>
    <row r="376" spans="1:4" x14ac:dyDescent="0.35">
      <c r="A376" s="35"/>
      <c r="B376" s="36"/>
      <c r="C376" s="36"/>
      <c r="D376" s="37"/>
    </row>
    <row r="377" spans="1:4" x14ac:dyDescent="0.35">
      <c r="A377" s="35"/>
      <c r="B377" s="36"/>
      <c r="C377" s="36"/>
      <c r="D377" s="37"/>
    </row>
    <row r="378" spans="1:4" x14ac:dyDescent="0.35">
      <c r="A378" s="35"/>
      <c r="B378" s="36"/>
      <c r="C378" s="36"/>
      <c r="D378" s="37"/>
    </row>
    <row r="379" spans="1:4" x14ac:dyDescent="0.35">
      <c r="A379" s="35"/>
      <c r="B379" s="36"/>
      <c r="C379" s="36"/>
      <c r="D379" s="37"/>
    </row>
    <row r="380" spans="1:4" x14ac:dyDescent="0.35">
      <c r="A380" s="35"/>
      <c r="B380" s="36"/>
      <c r="C380" s="36"/>
      <c r="D380" s="37"/>
    </row>
    <row r="381" spans="1:4" x14ac:dyDescent="0.35">
      <c r="A381" s="35"/>
      <c r="B381" s="36"/>
      <c r="C381" s="36"/>
      <c r="D381" s="37"/>
    </row>
    <row r="382" spans="1:4" x14ac:dyDescent="0.35">
      <c r="A382" s="35"/>
      <c r="B382" s="36"/>
      <c r="C382" s="36"/>
      <c r="D382" s="37"/>
    </row>
    <row r="383" spans="1:4" x14ac:dyDescent="0.35">
      <c r="A383" s="35"/>
      <c r="B383" s="36"/>
      <c r="C383" s="36"/>
      <c r="D383" s="37"/>
    </row>
    <row r="384" spans="1:4" x14ac:dyDescent="0.35">
      <c r="A384" s="35"/>
      <c r="B384" s="36"/>
      <c r="C384" s="36"/>
      <c r="D384" s="37"/>
    </row>
    <row r="385" spans="1:4" x14ac:dyDescent="0.35">
      <c r="A385" s="35"/>
      <c r="B385" s="36"/>
      <c r="C385" s="36"/>
      <c r="D385" s="37"/>
    </row>
    <row r="386" spans="1:4" x14ac:dyDescent="0.35">
      <c r="A386" s="35"/>
      <c r="B386" s="36"/>
      <c r="C386" s="36"/>
      <c r="D386" s="37"/>
    </row>
    <row r="387" spans="1:4" x14ac:dyDescent="0.35">
      <c r="A387" s="35"/>
      <c r="B387" s="36"/>
      <c r="C387" s="36"/>
      <c r="D387" s="37"/>
    </row>
    <row r="388" spans="1:4" x14ac:dyDescent="0.35">
      <c r="A388" s="35"/>
      <c r="B388" s="36"/>
      <c r="C388" s="36"/>
      <c r="D388" s="37"/>
    </row>
    <row r="389" spans="1:4" x14ac:dyDescent="0.35">
      <c r="A389" s="35"/>
      <c r="B389" s="36"/>
      <c r="C389" s="36"/>
      <c r="D389" s="37"/>
    </row>
    <row r="390" spans="1:4" x14ac:dyDescent="0.35">
      <c r="A390" s="35"/>
      <c r="B390" s="36"/>
      <c r="C390" s="36"/>
      <c r="D390" s="37"/>
    </row>
    <row r="391" spans="1:4" x14ac:dyDescent="0.35">
      <c r="A391" s="35"/>
      <c r="B391" s="36"/>
      <c r="C391" s="36"/>
      <c r="D391" s="37"/>
    </row>
    <row r="392" spans="1:4" x14ac:dyDescent="0.35">
      <c r="A392" s="35"/>
      <c r="B392" s="36"/>
      <c r="C392" s="36"/>
      <c r="D392" s="37"/>
    </row>
    <row r="393" spans="1:4" x14ac:dyDescent="0.35">
      <c r="A393" s="35"/>
      <c r="B393" s="36"/>
      <c r="C393" s="36"/>
      <c r="D393" s="37"/>
    </row>
    <row r="394" spans="1:4" x14ac:dyDescent="0.35">
      <c r="A394" s="35"/>
      <c r="B394" s="36"/>
      <c r="C394" s="36"/>
      <c r="D394" s="37"/>
    </row>
    <row r="395" spans="1:4" x14ac:dyDescent="0.35">
      <c r="A395" s="35"/>
      <c r="B395" s="36"/>
      <c r="C395" s="36"/>
      <c r="D395" s="37"/>
    </row>
    <row r="396" spans="1:4" x14ac:dyDescent="0.35">
      <c r="A396" s="35"/>
      <c r="B396" s="36"/>
      <c r="C396" s="36"/>
      <c r="D396" s="37"/>
    </row>
    <row r="397" spans="1:4" x14ac:dyDescent="0.35">
      <c r="A397" s="35"/>
      <c r="B397" s="36"/>
      <c r="C397" s="36"/>
      <c r="D397" s="37"/>
    </row>
    <row r="398" spans="1:4" x14ac:dyDescent="0.35">
      <c r="A398" s="35"/>
      <c r="B398" s="36"/>
      <c r="C398" s="36"/>
      <c r="D398" s="37"/>
    </row>
    <row r="399" spans="1:4" x14ac:dyDescent="0.35">
      <c r="A399" s="35"/>
      <c r="B399" s="36"/>
      <c r="C399" s="36"/>
      <c r="D399" s="37"/>
    </row>
    <row r="400" spans="1:4" x14ac:dyDescent="0.35">
      <c r="A400" s="35"/>
      <c r="B400" s="36"/>
      <c r="C400" s="36"/>
      <c r="D400" s="37"/>
    </row>
    <row r="401" spans="1:4" x14ac:dyDescent="0.35">
      <c r="A401" s="35"/>
      <c r="B401" s="36"/>
      <c r="C401" s="36"/>
      <c r="D401" s="37"/>
    </row>
    <row r="402" spans="1:4" x14ac:dyDescent="0.35">
      <c r="A402" s="35"/>
      <c r="B402" s="36"/>
      <c r="C402" s="36"/>
      <c r="D402" s="37"/>
    </row>
    <row r="403" spans="1:4" x14ac:dyDescent="0.35">
      <c r="A403" s="35"/>
      <c r="B403" s="36"/>
      <c r="C403" s="36"/>
      <c r="D403" s="37"/>
    </row>
    <row r="404" spans="1:4" x14ac:dyDescent="0.35">
      <c r="A404" s="35"/>
      <c r="B404" s="36"/>
      <c r="C404" s="36"/>
      <c r="D404" s="37"/>
    </row>
    <row r="405" spans="1:4" x14ac:dyDescent="0.35">
      <c r="A405" s="35"/>
      <c r="B405" s="36"/>
      <c r="C405" s="36"/>
      <c r="D405" s="37"/>
    </row>
    <row r="406" spans="1:4" x14ac:dyDescent="0.35">
      <c r="A406" s="35"/>
      <c r="B406" s="36"/>
      <c r="C406" s="36"/>
      <c r="D406" s="37"/>
    </row>
    <row r="407" spans="1:4" x14ac:dyDescent="0.35">
      <c r="A407" s="35"/>
      <c r="B407" s="36"/>
      <c r="C407" s="36"/>
      <c r="D407" s="37"/>
    </row>
    <row r="408" spans="1:4" x14ac:dyDescent="0.35">
      <c r="A408" s="35"/>
      <c r="B408" s="36"/>
      <c r="C408" s="36"/>
      <c r="D408" s="37"/>
    </row>
    <row r="409" spans="1:4" x14ac:dyDescent="0.35">
      <c r="A409" s="35"/>
      <c r="B409" s="36"/>
      <c r="C409" s="36"/>
      <c r="D409" s="37"/>
    </row>
    <row r="410" spans="1:4" x14ac:dyDescent="0.35">
      <c r="A410" s="35"/>
      <c r="B410" s="36"/>
      <c r="C410" s="36"/>
      <c r="D410" s="37"/>
    </row>
    <row r="411" spans="1:4" x14ac:dyDescent="0.35">
      <c r="A411" s="35"/>
      <c r="B411" s="36"/>
      <c r="C411" s="36"/>
      <c r="D411" s="37"/>
    </row>
    <row r="412" spans="1:4" x14ac:dyDescent="0.35">
      <c r="A412" s="35"/>
      <c r="B412" s="36"/>
      <c r="C412" s="36"/>
      <c r="D412" s="37"/>
    </row>
    <row r="413" spans="1:4" x14ac:dyDescent="0.35">
      <c r="A413" s="35"/>
      <c r="B413" s="36"/>
      <c r="C413" s="36"/>
      <c r="D413" s="37"/>
    </row>
    <row r="414" spans="1:4" x14ac:dyDescent="0.35">
      <c r="A414" s="35"/>
      <c r="B414" s="36"/>
      <c r="C414" s="36"/>
      <c r="D414" s="37"/>
    </row>
    <row r="415" spans="1:4" x14ac:dyDescent="0.35">
      <c r="A415" s="35"/>
      <c r="B415" s="36"/>
      <c r="C415" s="36"/>
      <c r="D415" s="37"/>
    </row>
    <row r="416" spans="1:4" x14ac:dyDescent="0.35">
      <c r="A416" s="35"/>
      <c r="B416" s="36"/>
      <c r="C416" s="36"/>
      <c r="D416" s="37"/>
    </row>
    <row r="417" spans="1:4" x14ac:dyDescent="0.35">
      <c r="A417" s="35"/>
      <c r="B417" s="36"/>
      <c r="C417" s="36"/>
      <c r="D417" s="37"/>
    </row>
    <row r="418" spans="1:4" x14ac:dyDescent="0.35">
      <c r="A418" s="35"/>
      <c r="B418" s="36"/>
      <c r="C418" s="36"/>
      <c r="D418" s="37"/>
    </row>
    <row r="419" spans="1:4" x14ac:dyDescent="0.35">
      <c r="A419" s="35"/>
      <c r="B419" s="36"/>
      <c r="C419" s="36"/>
      <c r="D419" s="37"/>
    </row>
    <row r="420" spans="1:4" x14ac:dyDescent="0.35">
      <c r="A420" s="35"/>
      <c r="B420" s="36"/>
      <c r="C420" s="36"/>
      <c r="D420" s="37"/>
    </row>
    <row r="421" spans="1:4" x14ac:dyDescent="0.35">
      <c r="A421" s="35"/>
      <c r="B421" s="36"/>
      <c r="C421" s="36"/>
      <c r="D421" s="37"/>
    </row>
    <row r="422" spans="1:4" x14ac:dyDescent="0.35">
      <c r="A422" s="35"/>
      <c r="B422" s="36"/>
      <c r="C422" s="36"/>
      <c r="D422" s="37"/>
    </row>
    <row r="423" spans="1:4" x14ac:dyDescent="0.35">
      <c r="A423" s="35"/>
      <c r="B423" s="36"/>
      <c r="C423" s="36"/>
      <c r="D423" s="37"/>
    </row>
    <row r="424" spans="1:4" x14ac:dyDescent="0.35">
      <c r="A424" s="35"/>
      <c r="B424" s="36"/>
      <c r="C424" s="36"/>
      <c r="D424" s="37"/>
    </row>
    <row r="425" spans="1:4" x14ac:dyDescent="0.35">
      <c r="A425" s="35"/>
      <c r="B425" s="36"/>
      <c r="C425" s="36"/>
      <c r="D425" s="37"/>
    </row>
    <row r="426" spans="1:4" x14ac:dyDescent="0.35">
      <c r="A426" s="35"/>
      <c r="B426" s="36"/>
      <c r="C426" s="36"/>
      <c r="D426" s="37"/>
    </row>
    <row r="427" spans="1:4" x14ac:dyDescent="0.35">
      <c r="A427" s="35"/>
      <c r="B427" s="36"/>
      <c r="C427" s="36"/>
      <c r="D427" s="37"/>
    </row>
    <row r="428" spans="1:4" x14ac:dyDescent="0.35">
      <c r="A428" s="35"/>
      <c r="B428" s="36"/>
      <c r="C428" s="36"/>
      <c r="D428" s="37"/>
    </row>
    <row r="429" spans="1:4" x14ac:dyDescent="0.35">
      <c r="A429" s="35"/>
      <c r="B429" s="36"/>
      <c r="C429" s="36"/>
      <c r="D429" s="37"/>
    </row>
    <row r="430" spans="1:4" x14ac:dyDescent="0.35">
      <c r="A430" s="35"/>
      <c r="B430" s="36"/>
      <c r="C430" s="36"/>
      <c r="D430" s="37"/>
    </row>
    <row r="431" spans="1:4" x14ac:dyDescent="0.35">
      <c r="A431" s="35"/>
      <c r="B431" s="36"/>
      <c r="C431" s="36"/>
      <c r="D431" s="37"/>
    </row>
    <row r="432" spans="1:4" x14ac:dyDescent="0.35">
      <c r="A432" s="35"/>
      <c r="B432" s="36"/>
      <c r="C432" s="36"/>
      <c r="D432" s="37"/>
    </row>
    <row r="433" spans="1:4" x14ac:dyDescent="0.35">
      <c r="A433" s="35"/>
      <c r="B433" s="36"/>
      <c r="C433" s="36"/>
      <c r="D433" s="37"/>
    </row>
    <row r="434" spans="1:4" x14ac:dyDescent="0.35">
      <c r="A434" s="35"/>
      <c r="B434" s="36"/>
      <c r="C434" s="36"/>
      <c r="D434" s="37"/>
    </row>
    <row r="435" spans="1:4" x14ac:dyDescent="0.35">
      <c r="A435" s="35"/>
      <c r="B435" s="36"/>
      <c r="C435" s="36"/>
      <c r="D435" s="37"/>
    </row>
    <row r="436" spans="1:4" x14ac:dyDescent="0.35">
      <c r="A436" s="35"/>
      <c r="B436" s="36"/>
      <c r="C436" s="36"/>
      <c r="D436" s="37"/>
    </row>
    <row r="437" spans="1:4" x14ac:dyDescent="0.35">
      <c r="A437" s="35"/>
      <c r="B437" s="36"/>
      <c r="C437" s="36"/>
      <c r="D437" s="37"/>
    </row>
    <row r="438" spans="1:4" x14ac:dyDescent="0.35">
      <c r="A438" s="35"/>
      <c r="B438" s="36"/>
      <c r="C438" s="36"/>
      <c r="D438" s="37"/>
    </row>
    <row r="439" spans="1:4" x14ac:dyDescent="0.35">
      <c r="A439" s="35"/>
      <c r="B439" s="36"/>
      <c r="C439" s="36"/>
      <c r="D439" s="37"/>
    </row>
    <row r="440" spans="1:4" x14ac:dyDescent="0.35">
      <c r="A440" s="35"/>
      <c r="B440" s="36"/>
      <c r="C440" s="36"/>
      <c r="D440" s="37"/>
    </row>
    <row r="441" spans="1:4" x14ac:dyDescent="0.35">
      <c r="A441" s="35"/>
      <c r="B441" s="36"/>
      <c r="C441" s="36"/>
      <c r="D441" s="37"/>
    </row>
    <row r="442" spans="1:4" x14ac:dyDescent="0.35">
      <c r="A442" s="35"/>
      <c r="B442" s="36"/>
      <c r="C442" s="36"/>
      <c r="D442" s="37"/>
    </row>
    <row r="443" spans="1:4" x14ac:dyDescent="0.35">
      <c r="A443" s="35"/>
      <c r="B443" s="36"/>
      <c r="C443" s="36"/>
      <c r="D443" s="37"/>
    </row>
    <row r="444" spans="1:4" x14ac:dyDescent="0.35">
      <c r="A444" s="35"/>
      <c r="B444" s="36"/>
      <c r="C444" s="36"/>
      <c r="D444" s="37"/>
    </row>
    <row r="445" spans="1:4" x14ac:dyDescent="0.35">
      <c r="A445" s="35"/>
      <c r="B445" s="36"/>
      <c r="C445" s="36"/>
      <c r="D445" s="37"/>
    </row>
    <row r="446" spans="1:4" x14ac:dyDescent="0.35">
      <c r="A446" s="35"/>
      <c r="B446" s="36"/>
      <c r="C446" s="36"/>
      <c r="D446" s="37"/>
    </row>
    <row r="447" spans="1:4" x14ac:dyDescent="0.35">
      <c r="A447" s="35"/>
      <c r="B447" s="36"/>
      <c r="C447" s="36"/>
      <c r="D447" s="37"/>
    </row>
    <row r="448" spans="1:4" x14ac:dyDescent="0.35">
      <c r="A448" s="35"/>
      <c r="B448" s="36"/>
      <c r="C448" s="36"/>
      <c r="D448" s="37"/>
    </row>
    <row r="449" spans="1:4" x14ac:dyDescent="0.35">
      <c r="A449" s="35"/>
      <c r="B449" s="36"/>
      <c r="C449" s="36"/>
      <c r="D449" s="37"/>
    </row>
    <row r="450" spans="1:4" x14ac:dyDescent="0.35">
      <c r="A450" s="35"/>
      <c r="B450" s="36"/>
      <c r="C450" s="36"/>
      <c r="D450" s="37"/>
    </row>
    <row r="451" spans="1:4" x14ac:dyDescent="0.35">
      <c r="A451" s="35"/>
      <c r="B451" s="36"/>
      <c r="C451" s="36"/>
      <c r="D451" s="37"/>
    </row>
    <row r="452" spans="1:4" x14ac:dyDescent="0.35">
      <c r="A452" s="35"/>
      <c r="B452" s="36"/>
      <c r="C452" s="36"/>
      <c r="D452" s="37"/>
    </row>
    <row r="453" spans="1:4" x14ac:dyDescent="0.35">
      <c r="A453" s="35"/>
      <c r="B453" s="36"/>
      <c r="C453" s="36"/>
      <c r="D453" s="37"/>
    </row>
    <row r="454" spans="1:4" x14ac:dyDescent="0.35">
      <c r="A454" s="35"/>
      <c r="B454" s="36"/>
      <c r="C454" s="36"/>
      <c r="D454" s="37"/>
    </row>
    <row r="455" spans="1:4" x14ac:dyDescent="0.35">
      <c r="A455" s="35"/>
      <c r="B455" s="36"/>
      <c r="C455" s="36"/>
      <c r="D455" s="37"/>
    </row>
    <row r="456" spans="1:4" x14ac:dyDescent="0.35">
      <c r="A456" s="35"/>
      <c r="B456" s="36"/>
      <c r="C456" s="36"/>
      <c r="D456" s="37"/>
    </row>
    <row r="457" spans="1:4" x14ac:dyDescent="0.35">
      <c r="A457" s="35"/>
      <c r="B457" s="36"/>
      <c r="C457" s="36"/>
      <c r="D457" s="37"/>
    </row>
    <row r="458" spans="1:4" x14ac:dyDescent="0.35">
      <c r="A458" s="35"/>
      <c r="B458" s="36"/>
      <c r="C458" s="36"/>
      <c r="D458" s="37"/>
    </row>
    <row r="459" spans="1:4" x14ac:dyDescent="0.35">
      <c r="A459" s="35"/>
      <c r="B459" s="36"/>
      <c r="C459" s="36"/>
      <c r="D459" s="37"/>
    </row>
    <row r="460" spans="1:4" x14ac:dyDescent="0.35">
      <c r="A460" s="35"/>
      <c r="B460" s="36"/>
      <c r="C460" s="36"/>
      <c r="D460" s="37"/>
    </row>
    <row r="461" spans="1:4" x14ac:dyDescent="0.35">
      <c r="A461" s="35"/>
      <c r="B461" s="36"/>
      <c r="C461" s="36"/>
      <c r="D461" s="37"/>
    </row>
    <row r="462" spans="1:4" x14ac:dyDescent="0.35">
      <c r="A462" s="35"/>
      <c r="B462" s="36"/>
      <c r="C462" s="36"/>
      <c r="D462" s="37"/>
    </row>
    <row r="463" spans="1:4" x14ac:dyDescent="0.35">
      <c r="A463" s="35"/>
      <c r="B463" s="36"/>
      <c r="C463" s="36"/>
      <c r="D463" s="37"/>
    </row>
    <row r="464" spans="1:4" x14ac:dyDescent="0.35">
      <c r="A464" s="35"/>
      <c r="B464" s="36"/>
      <c r="C464" s="36"/>
      <c r="D464" s="37"/>
    </row>
    <row r="465" spans="1:4" x14ac:dyDescent="0.35">
      <c r="A465" s="35"/>
      <c r="B465" s="36"/>
      <c r="C465" s="36"/>
      <c r="D465" s="37"/>
    </row>
    <row r="466" spans="1:4" x14ac:dyDescent="0.35">
      <c r="A466" s="35"/>
      <c r="B466" s="36"/>
      <c r="C466" s="36"/>
      <c r="D466" s="37"/>
    </row>
    <row r="467" spans="1:4" x14ac:dyDescent="0.35">
      <c r="A467" s="35"/>
      <c r="B467" s="36"/>
      <c r="C467" s="36"/>
      <c r="D467" s="37"/>
    </row>
    <row r="468" spans="1:4" x14ac:dyDescent="0.35">
      <c r="A468" s="35"/>
      <c r="B468" s="36"/>
      <c r="C468" s="36"/>
      <c r="D468" s="37"/>
    </row>
    <row r="469" spans="1:4" x14ac:dyDescent="0.35">
      <c r="A469" s="35"/>
      <c r="B469" s="36"/>
      <c r="C469" s="36"/>
      <c r="D469" s="37"/>
    </row>
    <row r="470" spans="1:4" x14ac:dyDescent="0.35">
      <c r="A470" s="35"/>
      <c r="B470" s="36"/>
      <c r="C470" s="36"/>
      <c r="D470" s="37"/>
    </row>
    <row r="471" spans="1:4" x14ac:dyDescent="0.35">
      <c r="A471" s="35"/>
      <c r="B471" s="36"/>
      <c r="C471" s="36"/>
      <c r="D471" s="37"/>
    </row>
    <row r="472" spans="1:4" x14ac:dyDescent="0.35">
      <c r="A472" s="35"/>
      <c r="B472" s="36"/>
      <c r="C472" s="36"/>
      <c r="D472" s="37"/>
    </row>
    <row r="473" spans="1:4" x14ac:dyDescent="0.35">
      <c r="A473" s="35"/>
      <c r="B473" s="36"/>
      <c r="C473" s="36"/>
      <c r="D473" s="37"/>
    </row>
    <row r="474" spans="1:4" x14ac:dyDescent="0.35">
      <c r="A474" s="35"/>
      <c r="B474" s="36"/>
      <c r="C474" s="36"/>
      <c r="D474" s="37"/>
    </row>
    <row r="475" spans="1:4" x14ac:dyDescent="0.35">
      <c r="A475" s="35"/>
      <c r="B475" s="36"/>
      <c r="C475" s="36"/>
      <c r="D475" s="37"/>
    </row>
    <row r="476" spans="1:4" x14ac:dyDescent="0.35">
      <c r="A476" s="35"/>
      <c r="B476" s="36"/>
      <c r="C476" s="36"/>
      <c r="D476" s="37"/>
    </row>
    <row r="477" spans="1:4" x14ac:dyDescent="0.35">
      <c r="A477" s="35"/>
      <c r="B477" s="36"/>
      <c r="C477" s="36"/>
      <c r="D477" s="37"/>
    </row>
    <row r="478" spans="1:4" x14ac:dyDescent="0.35">
      <c r="A478" s="35"/>
      <c r="B478" s="36"/>
      <c r="C478" s="36"/>
      <c r="D478" s="37"/>
    </row>
    <row r="479" spans="1:4" x14ac:dyDescent="0.35">
      <c r="A479" s="35"/>
      <c r="B479" s="36"/>
      <c r="C479" s="36"/>
      <c r="D479" s="37"/>
    </row>
    <row r="480" spans="1:4" x14ac:dyDescent="0.35">
      <c r="A480" s="35"/>
      <c r="B480" s="36"/>
      <c r="C480" s="36"/>
      <c r="D480" s="37"/>
    </row>
    <row r="481" spans="1:4" x14ac:dyDescent="0.35">
      <c r="A481" s="35"/>
      <c r="B481" s="36"/>
      <c r="C481" s="36"/>
      <c r="D481" s="37"/>
    </row>
    <row r="482" spans="1:4" x14ac:dyDescent="0.35">
      <c r="A482" s="35"/>
      <c r="B482" s="36"/>
      <c r="C482" s="36"/>
      <c r="D482" s="37"/>
    </row>
    <row r="483" spans="1:4" x14ac:dyDescent="0.35">
      <c r="A483" s="35"/>
      <c r="B483" s="36"/>
      <c r="C483" s="36"/>
      <c r="D483" s="37"/>
    </row>
    <row r="484" spans="1:4" x14ac:dyDescent="0.35">
      <c r="A484" s="35"/>
      <c r="B484" s="36"/>
      <c r="C484" s="36"/>
      <c r="D484" s="37"/>
    </row>
    <row r="485" spans="1:4" x14ac:dyDescent="0.35">
      <c r="A485" s="35"/>
      <c r="B485" s="36"/>
      <c r="C485" s="36"/>
      <c r="D485" s="37"/>
    </row>
    <row r="486" spans="1:4" x14ac:dyDescent="0.35">
      <c r="A486" s="35"/>
      <c r="B486" s="36"/>
      <c r="C486" s="36"/>
      <c r="D486" s="37"/>
    </row>
    <row r="487" spans="1:4" x14ac:dyDescent="0.35">
      <c r="A487" s="35"/>
      <c r="B487" s="36"/>
      <c r="C487" s="36"/>
      <c r="D487" s="37"/>
    </row>
    <row r="488" spans="1:4" x14ac:dyDescent="0.35">
      <c r="A488" s="35"/>
      <c r="B488" s="36"/>
      <c r="C488" s="36"/>
      <c r="D488" s="37"/>
    </row>
    <row r="489" spans="1:4" x14ac:dyDescent="0.35">
      <c r="A489" s="35"/>
      <c r="B489" s="36"/>
      <c r="C489" s="36"/>
      <c r="D489" s="37"/>
    </row>
    <row r="490" spans="1:4" x14ac:dyDescent="0.35">
      <c r="A490" s="35"/>
      <c r="B490" s="36"/>
      <c r="C490" s="36"/>
      <c r="D490" s="37"/>
    </row>
    <row r="491" spans="1:4" x14ac:dyDescent="0.35">
      <c r="A491" s="35"/>
      <c r="B491" s="36"/>
      <c r="C491" s="36"/>
      <c r="D491" s="37"/>
    </row>
    <row r="492" spans="1:4" x14ac:dyDescent="0.35">
      <c r="A492" s="35"/>
      <c r="B492" s="36"/>
      <c r="C492" s="36"/>
      <c r="D492" s="37"/>
    </row>
    <row r="493" spans="1:4" x14ac:dyDescent="0.35">
      <c r="A493" s="35"/>
      <c r="B493" s="36"/>
      <c r="C493" s="36"/>
      <c r="D493" s="37"/>
    </row>
    <row r="494" spans="1:4" x14ac:dyDescent="0.35">
      <c r="A494" s="35"/>
      <c r="B494" s="36"/>
      <c r="C494" s="36"/>
      <c r="D494" s="37"/>
    </row>
    <row r="495" spans="1:4" x14ac:dyDescent="0.35">
      <c r="A495" s="35"/>
      <c r="B495" s="36"/>
      <c r="C495" s="36"/>
      <c r="D495" s="37"/>
    </row>
    <row r="496" spans="1:4" x14ac:dyDescent="0.35">
      <c r="A496" s="35"/>
      <c r="B496" s="36"/>
      <c r="C496" s="36"/>
      <c r="D496" s="37"/>
    </row>
    <row r="497" spans="1:4" x14ac:dyDescent="0.35">
      <c r="A497" s="35"/>
      <c r="B497" s="36"/>
      <c r="C497" s="36"/>
      <c r="D497" s="37"/>
    </row>
    <row r="498" spans="1:4" x14ac:dyDescent="0.35">
      <c r="A498" s="35"/>
      <c r="B498" s="36"/>
      <c r="C498" s="36"/>
      <c r="D498" s="37"/>
    </row>
    <row r="499" spans="1:4" x14ac:dyDescent="0.35">
      <c r="A499" s="35"/>
      <c r="B499" s="36"/>
      <c r="C499" s="36"/>
      <c r="D499" s="37"/>
    </row>
    <row r="500" spans="1:4" x14ac:dyDescent="0.35">
      <c r="A500" s="35"/>
      <c r="B500" s="36"/>
      <c r="C500" s="36"/>
      <c r="D500" s="37"/>
    </row>
    <row r="501" spans="1:4" x14ac:dyDescent="0.35">
      <c r="A501" s="35"/>
      <c r="B501" s="36"/>
      <c r="C501" s="36"/>
      <c r="D501" s="37"/>
    </row>
    <row r="502" spans="1:4" x14ac:dyDescent="0.35">
      <c r="A502" s="35"/>
      <c r="B502" s="36"/>
      <c r="C502" s="36"/>
      <c r="D502" s="37"/>
    </row>
    <row r="503" spans="1:4" x14ac:dyDescent="0.35">
      <c r="A503" s="35"/>
      <c r="B503" s="36"/>
      <c r="C503" s="36"/>
      <c r="D503" s="37"/>
    </row>
    <row r="504" spans="1:4" x14ac:dyDescent="0.35">
      <c r="A504" s="35"/>
      <c r="B504" s="36"/>
      <c r="C504" s="36"/>
      <c r="D504" s="37"/>
    </row>
    <row r="505" spans="1:4" x14ac:dyDescent="0.35">
      <c r="A505" s="35"/>
      <c r="B505" s="36"/>
      <c r="C505" s="36"/>
      <c r="D505" s="37"/>
    </row>
    <row r="506" spans="1:4" x14ac:dyDescent="0.35">
      <c r="A506" s="35"/>
      <c r="B506" s="36"/>
      <c r="C506" s="36"/>
      <c r="D506" s="37"/>
    </row>
    <row r="507" spans="1:4" x14ac:dyDescent="0.35">
      <c r="A507" s="35"/>
      <c r="B507" s="36"/>
      <c r="C507" s="36"/>
      <c r="D507" s="37"/>
    </row>
    <row r="508" spans="1:4" x14ac:dyDescent="0.35">
      <c r="A508" s="35"/>
      <c r="B508" s="36"/>
      <c r="C508" s="36"/>
      <c r="D508" s="37"/>
    </row>
    <row r="509" spans="1:4" x14ac:dyDescent="0.35">
      <c r="A509" s="35"/>
      <c r="B509" s="36"/>
      <c r="C509" s="36"/>
      <c r="D509" s="37"/>
    </row>
    <row r="510" spans="1:4" x14ac:dyDescent="0.35">
      <c r="A510" s="35"/>
      <c r="B510" s="36"/>
      <c r="C510" s="36"/>
      <c r="D510" s="37"/>
    </row>
    <row r="511" spans="1:4" x14ac:dyDescent="0.35">
      <c r="A511" s="35"/>
      <c r="B511" s="36"/>
      <c r="C511" s="36"/>
      <c r="D511" s="37"/>
    </row>
    <row r="512" spans="1:4" x14ac:dyDescent="0.35">
      <c r="A512" s="35"/>
      <c r="B512" s="36"/>
      <c r="C512" s="36"/>
      <c r="D512" s="37"/>
    </row>
    <row r="513" spans="1:4" x14ac:dyDescent="0.35">
      <c r="A513" s="35"/>
      <c r="B513" s="36"/>
      <c r="C513" s="36"/>
      <c r="D513" s="37"/>
    </row>
    <row r="514" spans="1:4" x14ac:dyDescent="0.35">
      <c r="A514" s="35"/>
      <c r="B514" s="36"/>
      <c r="C514" s="36"/>
      <c r="D514" s="37"/>
    </row>
    <row r="515" spans="1:4" x14ac:dyDescent="0.35">
      <c r="A515" s="35"/>
      <c r="B515" s="36"/>
      <c r="C515" s="36"/>
      <c r="D515" s="37"/>
    </row>
    <row r="516" spans="1:4" x14ac:dyDescent="0.35">
      <c r="A516" s="35"/>
      <c r="B516" s="36"/>
      <c r="C516" s="36"/>
      <c r="D516" s="37"/>
    </row>
    <row r="517" spans="1:4" x14ac:dyDescent="0.35">
      <c r="A517" s="35"/>
      <c r="B517" s="36"/>
      <c r="C517" s="36"/>
      <c r="D517" s="37"/>
    </row>
    <row r="518" spans="1:4" x14ac:dyDescent="0.35">
      <c r="A518" s="35"/>
      <c r="B518" s="36"/>
      <c r="C518" s="36"/>
      <c r="D518" s="37"/>
    </row>
    <row r="519" spans="1:4" x14ac:dyDescent="0.35">
      <c r="A519" s="35"/>
      <c r="B519" s="36"/>
      <c r="C519" s="36"/>
      <c r="D519" s="37"/>
    </row>
    <row r="520" spans="1:4" x14ac:dyDescent="0.35">
      <c r="A520" s="35"/>
      <c r="B520" s="36"/>
      <c r="C520" s="36"/>
      <c r="D520" s="37"/>
    </row>
    <row r="521" spans="1:4" x14ac:dyDescent="0.35">
      <c r="A521" s="35"/>
      <c r="B521" s="36"/>
      <c r="C521" s="36"/>
      <c r="D521" s="37"/>
    </row>
    <row r="522" spans="1:4" x14ac:dyDescent="0.35">
      <c r="A522" s="35"/>
      <c r="B522" s="36"/>
      <c r="C522" s="36"/>
      <c r="D522" s="37"/>
    </row>
    <row r="523" spans="1:4" x14ac:dyDescent="0.35">
      <c r="A523" s="35"/>
      <c r="B523" s="36"/>
      <c r="C523" s="36"/>
      <c r="D523" s="37"/>
    </row>
    <row r="524" spans="1:4" x14ac:dyDescent="0.35">
      <c r="A524" s="35"/>
      <c r="B524" s="36"/>
      <c r="C524" s="36"/>
      <c r="D524" s="37"/>
    </row>
    <row r="525" spans="1:4" x14ac:dyDescent="0.35">
      <c r="A525" s="35"/>
      <c r="B525" s="36"/>
      <c r="C525" s="36"/>
      <c r="D525" s="37"/>
    </row>
    <row r="526" spans="1:4" x14ac:dyDescent="0.35">
      <c r="A526" s="35"/>
      <c r="B526" s="36"/>
      <c r="C526" s="36"/>
      <c r="D526" s="37"/>
    </row>
    <row r="527" spans="1:4" x14ac:dyDescent="0.35">
      <c r="A527" s="35"/>
      <c r="B527" s="36"/>
      <c r="C527" s="36"/>
      <c r="D527" s="37"/>
    </row>
    <row r="528" spans="1:4" x14ac:dyDescent="0.35">
      <c r="A528" s="35"/>
      <c r="B528" s="36"/>
      <c r="C528" s="36"/>
      <c r="D528" s="37"/>
    </row>
    <row r="529" spans="1:4" x14ac:dyDescent="0.35">
      <c r="A529" s="35"/>
      <c r="B529" s="36"/>
      <c r="C529" s="36"/>
      <c r="D529" s="37"/>
    </row>
    <row r="530" spans="1:4" x14ac:dyDescent="0.35">
      <c r="A530" s="35"/>
      <c r="B530" s="36"/>
      <c r="C530" s="36"/>
      <c r="D530" s="37"/>
    </row>
    <row r="531" spans="1:4" x14ac:dyDescent="0.35">
      <c r="A531" s="35"/>
      <c r="B531" s="36"/>
      <c r="C531" s="36"/>
      <c r="D531" s="37"/>
    </row>
    <row r="532" spans="1:4" x14ac:dyDescent="0.35">
      <c r="A532" s="35"/>
      <c r="B532" s="36"/>
      <c r="C532" s="36"/>
      <c r="D532" s="37"/>
    </row>
    <row r="533" spans="1:4" x14ac:dyDescent="0.35">
      <c r="A533" s="35"/>
      <c r="B533" s="36"/>
      <c r="C533" s="36"/>
      <c r="D533" s="37"/>
    </row>
    <row r="534" spans="1:4" x14ac:dyDescent="0.35">
      <c r="A534" s="35"/>
      <c r="B534" s="36"/>
      <c r="C534" s="36"/>
      <c r="D534" s="37"/>
    </row>
    <row r="535" spans="1:4" x14ac:dyDescent="0.35">
      <c r="A535" s="35"/>
      <c r="B535" s="36"/>
      <c r="C535" s="36"/>
      <c r="D535" s="37"/>
    </row>
    <row r="536" spans="1:4" x14ac:dyDescent="0.35">
      <c r="A536" s="35"/>
      <c r="B536" s="36"/>
      <c r="C536" s="36"/>
      <c r="D536" s="37"/>
    </row>
    <row r="537" spans="1:4" x14ac:dyDescent="0.35">
      <c r="A537" s="35"/>
      <c r="B537" s="36"/>
      <c r="C537" s="36"/>
      <c r="D537" s="37"/>
    </row>
    <row r="538" spans="1:4" x14ac:dyDescent="0.35">
      <c r="A538" s="35"/>
      <c r="B538" s="36"/>
      <c r="C538" s="36"/>
      <c r="D538" s="37"/>
    </row>
    <row r="539" spans="1:4" x14ac:dyDescent="0.35">
      <c r="A539" s="35"/>
      <c r="B539" s="36"/>
      <c r="C539" s="36"/>
      <c r="D539" s="37"/>
    </row>
    <row r="540" spans="1:4" x14ac:dyDescent="0.35">
      <c r="A540" s="35"/>
      <c r="B540" s="36"/>
      <c r="C540" s="36"/>
      <c r="D540" s="37"/>
    </row>
    <row r="541" spans="1:4" x14ac:dyDescent="0.35">
      <c r="A541" s="35"/>
      <c r="B541" s="36"/>
      <c r="C541" s="36"/>
      <c r="D541" s="37"/>
    </row>
    <row r="542" spans="1:4" x14ac:dyDescent="0.35">
      <c r="A542" s="35"/>
      <c r="B542" s="36"/>
      <c r="C542" s="36"/>
      <c r="D542" s="37"/>
    </row>
    <row r="543" spans="1:4" x14ac:dyDescent="0.35">
      <c r="A543" s="35"/>
      <c r="B543" s="36"/>
      <c r="C543" s="36"/>
      <c r="D543" s="37"/>
    </row>
    <row r="544" spans="1:4" x14ac:dyDescent="0.35">
      <c r="A544" s="35"/>
      <c r="B544" s="36"/>
      <c r="C544" s="36"/>
      <c r="D544" s="37"/>
    </row>
    <row r="545" spans="1:4" x14ac:dyDescent="0.35">
      <c r="A545" s="35"/>
      <c r="B545" s="36"/>
      <c r="C545" s="36"/>
      <c r="D545" s="37"/>
    </row>
    <row r="546" spans="1:4" x14ac:dyDescent="0.35">
      <c r="A546" s="35"/>
      <c r="B546" s="36"/>
      <c r="C546" s="36"/>
      <c r="D546" s="37"/>
    </row>
    <row r="547" spans="1:4" x14ac:dyDescent="0.35">
      <c r="A547" s="35"/>
      <c r="B547" s="36"/>
      <c r="C547" s="36"/>
      <c r="D547" s="37"/>
    </row>
    <row r="548" spans="1:4" x14ac:dyDescent="0.35">
      <c r="A548" s="35"/>
      <c r="B548" s="36"/>
      <c r="C548" s="36"/>
      <c r="D548" s="37"/>
    </row>
    <row r="549" spans="1:4" x14ac:dyDescent="0.35">
      <c r="A549" s="35"/>
      <c r="B549" s="36"/>
      <c r="C549" s="36"/>
      <c r="D549" s="37"/>
    </row>
    <row r="550" spans="1:4" x14ac:dyDescent="0.35">
      <c r="A550" s="35"/>
      <c r="B550" s="36"/>
      <c r="C550" s="36"/>
      <c r="D550" s="37"/>
    </row>
    <row r="551" spans="1:4" x14ac:dyDescent="0.35">
      <c r="A551" s="35"/>
      <c r="B551" s="36"/>
      <c r="C551" s="36"/>
      <c r="D551" s="37"/>
    </row>
    <row r="552" spans="1:4" x14ac:dyDescent="0.35">
      <c r="A552" s="35"/>
      <c r="B552" s="36"/>
      <c r="C552" s="36"/>
      <c r="D552" s="37"/>
    </row>
    <row r="553" spans="1:4" x14ac:dyDescent="0.35">
      <c r="A553" s="35"/>
      <c r="B553" s="36"/>
      <c r="C553" s="36"/>
      <c r="D553" s="37"/>
    </row>
    <row r="554" spans="1:4" x14ac:dyDescent="0.35">
      <c r="A554" s="35"/>
      <c r="B554" s="36"/>
      <c r="C554" s="36"/>
      <c r="D554" s="37"/>
    </row>
    <row r="555" spans="1:4" x14ac:dyDescent="0.35">
      <c r="A555" s="35"/>
      <c r="B555" s="36"/>
      <c r="C555" s="36"/>
      <c r="D555" s="37"/>
    </row>
    <row r="556" spans="1:4" x14ac:dyDescent="0.35">
      <c r="A556" s="35"/>
      <c r="B556" s="36"/>
      <c r="C556" s="36"/>
      <c r="D556" s="37"/>
    </row>
    <row r="557" spans="1:4" x14ac:dyDescent="0.35">
      <c r="A557" s="35"/>
      <c r="B557" s="36"/>
      <c r="C557" s="36"/>
      <c r="D557" s="37"/>
    </row>
    <row r="558" spans="1:4" x14ac:dyDescent="0.35">
      <c r="A558" s="35"/>
      <c r="B558" s="36"/>
      <c r="C558" s="36"/>
      <c r="D558" s="37"/>
    </row>
    <row r="559" spans="1:4" x14ac:dyDescent="0.35">
      <c r="A559" s="35"/>
      <c r="B559" s="36"/>
      <c r="C559" s="36"/>
      <c r="D559" s="37"/>
    </row>
    <row r="560" spans="1:4" x14ac:dyDescent="0.35">
      <c r="A560" s="35"/>
      <c r="B560" s="36"/>
      <c r="C560" s="36"/>
      <c r="D560" s="37"/>
    </row>
    <row r="561" spans="1:4" x14ac:dyDescent="0.35">
      <c r="A561" s="35"/>
      <c r="B561" s="36"/>
      <c r="C561" s="36"/>
      <c r="D561" s="37"/>
    </row>
    <row r="562" spans="1:4" x14ac:dyDescent="0.35">
      <c r="A562" s="35"/>
      <c r="B562" s="36"/>
      <c r="C562" s="36"/>
      <c r="D562" s="37"/>
    </row>
    <row r="563" spans="1:4" x14ac:dyDescent="0.35">
      <c r="A563" s="35"/>
      <c r="B563" s="36"/>
      <c r="C563" s="36"/>
      <c r="D563" s="37"/>
    </row>
    <row r="564" spans="1:4" x14ac:dyDescent="0.35">
      <c r="A564" s="35"/>
      <c r="B564" s="36"/>
      <c r="C564" s="36"/>
      <c r="D564" s="37"/>
    </row>
    <row r="565" spans="1:4" x14ac:dyDescent="0.35">
      <c r="A565" s="35"/>
      <c r="B565" s="36"/>
      <c r="C565" s="36"/>
      <c r="D565" s="37"/>
    </row>
    <row r="566" spans="1:4" x14ac:dyDescent="0.35">
      <c r="A566" s="35"/>
      <c r="B566" s="36"/>
      <c r="C566" s="36"/>
      <c r="D566" s="37"/>
    </row>
    <row r="567" spans="1:4" x14ac:dyDescent="0.35">
      <c r="A567" s="35"/>
      <c r="B567" s="36"/>
      <c r="C567" s="36"/>
      <c r="D567" s="37"/>
    </row>
    <row r="568" spans="1:4" x14ac:dyDescent="0.35">
      <c r="A568" s="35"/>
      <c r="B568" s="36"/>
      <c r="C568" s="36"/>
      <c r="D568" s="37"/>
    </row>
    <row r="569" spans="1:4" x14ac:dyDescent="0.35">
      <c r="A569" s="35"/>
      <c r="B569" s="36"/>
      <c r="C569" s="36"/>
      <c r="D569" s="37"/>
    </row>
    <row r="570" spans="1:4" x14ac:dyDescent="0.35">
      <c r="A570" s="35"/>
      <c r="B570" s="36"/>
      <c r="C570" s="36"/>
      <c r="D570" s="37"/>
    </row>
    <row r="571" spans="1:4" x14ac:dyDescent="0.35">
      <c r="A571" s="35"/>
      <c r="B571" s="36"/>
      <c r="C571" s="36"/>
      <c r="D571" s="37"/>
    </row>
    <row r="572" spans="1:4" x14ac:dyDescent="0.35">
      <c r="A572" s="35"/>
      <c r="B572" s="36"/>
      <c r="C572" s="36"/>
      <c r="D572" s="37"/>
    </row>
    <row r="573" spans="1:4" x14ac:dyDescent="0.35">
      <c r="A573" s="35"/>
      <c r="B573" s="36"/>
      <c r="C573" s="36"/>
      <c r="D573" s="37"/>
    </row>
    <row r="574" spans="1:4" x14ac:dyDescent="0.35">
      <c r="A574" s="35"/>
      <c r="B574" s="36"/>
      <c r="C574" s="36"/>
      <c r="D574" s="37"/>
    </row>
    <row r="575" spans="1:4" x14ac:dyDescent="0.35">
      <c r="A575" s="35"/>
      <c r="B575" s="36"/>
      <c r="C575" s="36"/>
      <c r="D575" s="37"/>
    </row>
    <row r="576" spans="1:4" x14ac:dyDescent="0.35">
      <c r="A576" s="35"/>
      <c r="B576" s="36"/>
      <c r="C576" s="36"/>
      <c r="D576" s="37"/>
    </row>
    <row r="577" spans="1:4" x14ac:dyDescent="0.35">
      <c r="A577" s="35"/>
      <c r="B577" s="36"/>
      <c r="C577" s="36"/>
      <c r="D577" s="37"/>
    </row>
    <row r="578" spans="1:4" x14ac:dyDescent="0.35">
      <c r="A578" s="35"/>
      <c r="B578" s="36"/>
      <c r="C578" s="36"/>
      <c r="D578" s="37"/>
    </row>
    <row r="579" spans="1:4" x14ac:dyDescent="0.35">
      <c r="A579" s="35"/>
      <c r="B579" s="36"/>
      <c r="C579" s="36"/>
      <c r="D579" s="37"/>
    </row>
    <row r="580" spans="1:4" x14ac:dyDescent="0.35">
      <c r="A580" s="35"/>
      <c r="B580" s="36"/>
      <c r="C580" s="36"/>
      <c r="D580" s="37"/>
    </row>
    <row r="581" spans="1:4" x14ac:dyDescent="0.35">
      <c r="A581" s="35"/>
      <c r="B581" s="36"/>
      <c r="C581" s="36"/>
      <c r="D581" s="37"/>
    </row>
    <row r="582" spans="1:4" x14ac:dyDescent="0.35">
      <c r="A582" s="35"/>
      <c r="B582" s="36"/>
      <c r="C582" s="36"/>
      <c r="D582" s="37"/>
    </row>
    <row r="583" spans="1:4" x14ac:dyDescent="0.35">
      <c r="A583" s="35"/>
      <c r="B583" s="36"/>
      <c r="C583" s="36"/>
      <c r="D583" s="37"/>
    </row>
    <row r="584" spans="1:4" x14ac:dyDescent="0.35">
      <c r="A584" s="35"/>
      <c r="B584" s="36"/>
      <c r="C584" s="36"/>
      <c r="D584" s="37"/>
    </row>
    <row r="585" spans="1:4" x14ac:dyDescent="0.35">
      <c r="A585" s="35"/>
      <c r="B585" s="36"/>
      <c r="C585" s="36"/>
      <c r="D585" s="37"/>
    </row>
    <row r="586" spans="1:4" x14ac:dyDescent="0.35">
      <c r="A586" s="35"/>
      <c r="B586" s="36"/>
      <c r="C586" s="36"/>
      <c r="D586" s="37"/>
    </row>
    <row r="587" spans="1:4" x14ac:dyDescent="0.35">
      <c r="A587" s="35"/>
      <c r="B587" s="36"/>
      <c r="C587" s="36"/>
      <c r="D587" s="37"/>
    </row>
    <row r="588" spans="1:4" x14ac:dyDescent="0.35">
      <c r="A588" s="35"/>
      <c r="B588" s="36"/>
      <c r="C588" s="36"/>
      <c r="D588" s="37"/>
    </row>
    <row r="589" spans="1:4" x14ac:dyDescent="0.35">
      <c r="A589" s="35"/>
      <c r="B589" s="36"/>
      <c r="C589" s="36"/>
      <c r="D589" s="37"/>
    </row>
    <row r="590" spans="1:4" x14ac:dyDescent="0.35">
      <c r="A590" s="35"/>
      <c r="B590" s="36"/>
      <c r="C590" s="36"/>
      <c r="D590" s="37"/>
    </row>
    <row r="591" spans="1:4" x14ac:dyDescent="0.35">
      <c r="A591" s="35"/>
      <c r="B591" s="36"/>
      <c r="C591" s="36"/>
      <c r="D591" s="37"/>
    </row>
    <row r="592" spans="1:4" x14ac:dyDescent="0.35">
      <c r="A592" s="35"/>
      <c r="B592" s="36"/>
      <c r="C592" s="36"/>
      <c r="D592" s="37"/>
    </row>
    <row r="593" spans="1:4" x14ac:dyDescent="0.35">
      <c r="A593" s="35"/>
      <c r="B593" s="36"/>
      <c r="C593" s="36"/>
      <c r="D593" s="37"/>
    </row>
    <row r="594" spans="1:4" x14ac:dyDescent="0.35">
      <c r="A594" s="35"/>
      <c r="B594" s="36"/>
      <c r="C594" s="36"/>
      <c r="D594" s="37"/>
    </row>
    <row r="595" spans="1:4" x14ac:dyDescent="0.35">
      <c r="A595" s="35"/>
      <c r="B595" s="36"/>
      <c r="C595" s="36"/>
      <c r="D595" s="37"/>
    </row>
    <row r="596" spans="1:4" x14ac:dyDescent="0.35">
      <c r="A596" s="35"/>
      <c r="B596" s="36"/>
      <c r="C596" s="36"/>
      <c r="D596" s="37"/>
    </row>
    <row r="597" spans="1:4" x14ac:dyDescent="0.35">
      <c r="A597" s="35"/>
      <c r="B597" s="36"/>
      <c r="C597" s="36"/>
      <c r="D597" s="37"/>
    </row>
    <row r="598" spans="1:4" x14ac:dyDescent="0.35">
      <c r="A598" s="35"/>
      <c r="B598" s="36"/>
      <c r="C598" s="36"/>
      <c r="D598" s="37"/>
    </row>
    <row r="599" spans="1:4" x14ac:dyDescent="0.35">
      <c r="A599" s="35"/>
      <c r="B599" s="36"/>
      <c r="C599" s="36"/>
      <c r="D599" s="37"/>
    </row>
    <row r="600" spans="1:4" x14ac:dyDescent="0.35">
      <c r="A600" s="35"/>
      <c r="B600" s="36"/>
      <c r="C600" s="36"/>
      <c r="D600" s="37"/>
    </row>
    <row r="601" spans="1:4" x14ac:dyDescent="0.35">
      <c r="A601" s="35"/>
      <c r="B601" s="36"/>
      <c r="C601" s="36"/>
      <c r="D601" s="37"/>
    </row>
    <row r="602" spans="1:4" x14ac:dyDescent="0.35">
      <c r="A602" s="35"/>
      <c r="B602" s="36"/>
      <c r="C602" s="36"/>
      <c r="D602" s="37"/>
    </row>
    <row r="603" spans="1:4" x14ac:dyDescent="0.35">
      <c r="A603" s="35"/>
      <c r="B603" s="36"/>
      <c r="C603" s="36"/>
      <c r="D603" s="37"/>
    </row>
    <row r="604" spans="1:4" x14ac:dyDescent="0.35">
      <c r="A604" s="35"/>
      <c r="B604" s="36"/>
      <c r="C604" s="36"/>
      <c r="D604" s="37"/>
    </row>
    <row r="605" spans="1:4" x14ac:dyDescent="0.35">
      <c r="A605" s="35"/>
      <c r="B605" s="36"/>
      <c r="C605" s="36"/>
      <c r="D605" s="37"/>
    </row>
    <row r="606" spans="1:4" x14ac:dyDescent="0.35">
      <c r="A606" s="35"/>
      <c r="B606" s="36"/>
      <c r="C606" s="36"/>
      <c r="D606" s="37"/>
    </row>
    <row r="607" spans="1:4" x14ac:dyDescent="0.35">
      <c r="A607" s="35"/>
      <c r="B607" s="36"/>
      <c r="C607" s="36"/>
      <c r="D607" s="37"/>
    </row>
    <row r="608" spans="1:4" x14ac:dyDescent="0.35">
      <c r="A608" s="35"/>
      <c r="B608" s="36"/>
      <c r="C608" s="36"/>
      <c r="D608" s="37"/>
    </row>
    <row r="609" spans="1:4" x14ac:dyDescent="0.35">
      <c r="A609" s="35"/>
      <c r="B609" s="36"/>
      <c r="C609" s="36"/>
      <c r="D609" s="37"/>
    </row>
    <row r="610" spans="1:4" x14ac:dyDescent="0.35">
      <c r="A610" s="35"/>
      <c r="B610" s="36"/>
      <c r="C610" s="36"/>
      <c r="D610" s="37"/>
    </row>
    <row r="611" spans="1:4" x14ac:dyDescent="0.35">
      <c r="A611" s="35"/>
      <c r="B611" s="36"/>
      <c r="C611" s="36"/>
      <c r="D611" s="37"/>
    </row>
    <row r="612" spans="1:4" x14ac:dyDescent="0.35">
      <c r="A612" s="35"/>
      <c r="B612" s="36"/>
      <c r="C612" s="36"/>
      <c r="D612" s="37"/>
    </row>
    <row r="613" spans="1:4" x14ac:dyDescent="0.35">
      <c r="A613" s="35"/>
      <c r="B613" s="36"/>
      <c r="C613" s="36"/>
      <c r="D613" s="37"/>
    </row>
    <row r="614" spans="1:4" x14ac:dyDescent="0.35">
      <c r="A614" s="35"/>
      <c r="B614" s="36"/>
      <c r="C614" s="36"/>
      <c r="D614" s="37"/>
    </row>
    <row r="615" spans="1:4" x14ac:dyDescent="0.35">
      <c r="A615" s="35"/>
      <c r="B615" s="36"/>
      <c r="C615" s="36"/>
      <c r="D615" s="37"/>
    </row>
    <row r="616" spans="1:4" x14ac:dyDescent="0.35">
      <c r="A616" s="35"/>
      <c r="B616" s="36"/>
      <c r="C616" s="36"/>
      <c r="D616" s="37"/>
    </row>
    <row r="617" spans="1:4" x14ac:dyDescent="0.35">
      <c r="A617" s="35"/>
      <c r="B617" s="36"/>
      <c r="C617" s="36"/>
      <c r="D617" s="37"/>
    </row>
    <row r="618" spans="1:4" x14ac:dyDescent="0.35">
      <c r="A618" s="35"/>
      <c r="B618" s="36"/>
      <c r="C618" s="36"/>
      <c r="D618" s="37"/>
    </row>
    <row r="619" spans="1:4" x14ac:dyDescent="0.35">
      <c r="A619" s="35"/>
      <c r="B619" s="36"/>
      <c r="C619" s="36"/>
      <c r="D619" s="37"/>
    </row>
    <row r="620" spans="1:4" x14ac:dyDescent="0.35">
      <c r="A620" s="35"/>
      <c r="B620" s="36"/>
      <c r="C620" s="36"/>
      <c r="D620" s="37"/>
    </row>
    <row r="621" spans="1:4" x14ac:dyDescent="0.35">
      <c r="A621" s="35"/>
      <c r="B621" s="36"/>
      <c r="C621" s="36"/>
      <c r="D621" s="37"/>
    </row>
    <row r="622" spans="1:4" x14ac:dyDescent="0.35">
      <c r="A622" s="35"/>
      <c r="B622" s="36"/>
      <c r="C622" s="36"/>
      <c r="D622" s="37"/>
    </row>
    <row r="623" spans="1:4" x14ac:dyDescent="0.35">
      <c r="A623" s="35"/>
      <c r="B623" s="36"/>
      <c r="C623" s="36"/>
      <c r="D623" s="37"/>
    </row>
    <row r="624" spans="1:4" x14ac:dyDescent="0.35">
      <c r="A624" s="35"/>
      <c r="B624" s="36"/>
      <c r="C624" s="36"/>
      <c r="D624" s="37"/>
    </row>
    <row r="625" spans="1:4" x14ac:dyDescent="0.35">
      <c r="A625" s="35"/>
      <c r="B625" s="36"/>
      <c r="C625" s="36"/>
      <c r="D625" s="37"/>
    </row>
    <row r="626" spans="1:4" x14ac:dyDescent="0.35">
      <c r="A626" s="35"/>
      <c r="B626" s="36"/>
      <c r="C626" s="36"/>
      <c r="D626" s="37"/>
    </row>
    <row r="627" spans="1:4" x14ac:dyDescent="0.35">
      <c r="A627" s="35"/>
      <c r="B627" s="36"/>
      <c r="C627" s="36"/>
      <c r="D627" s="37"/>
    </row>
    <row r="628" spans="1:4" x14ac:dyDescent="0.35">
      <c r="A628" s="35"/>
      <c r="B628" s="36"/>
      <c r="C628" s="36"/>
      <c r="D628" s="37"/>
    </row>
    <row r="629" spans="1:4" x14ac:dyDescent="0.35">
      <c r="A629" s="35"/>
      <c r="B629" s="36"/>
      <c r="C629" s="36"/>
      <c r="D629" s="37"/>
    </row>
    <row r="630" spans="1:4" x14ac:dyDescent="0.35">
      <c r="A630" s="35"/>
      <c r="B630" s="36"/>
      <c r="C630" s="36"/>
      <c r="D630" s="37"/>
    </row>
    <row r="631" spans="1:4" x14ac:dyDescent="0.35">
      <c r="A631" s="35"/>
      <c r="B631" s="36"/>
      <c r="C631" s="36"/>
      <c r="D631" s="37"/>
    </row>
    <row r="632" spans="1:4" x14ac:dyDescent="0.35">
      <c r="A632" s="35"/>
      <c r="B632" s="36"/>
      <c r="C632" s="36"/>
      <c r="D632" s="37"/>
    </row>
    <row r="633" spans="1:4" x14ac:dyDescent="0.35">
      <c r="A633" s="35"/>
      <c r="B633" s="36"/>
      <c r="C633" s="36"/>
      <c r="D633" s="37"/>
    </row>
    <row r="634" spans="1:4" x14ac:dyDescent="0.35">
      <c r="A634" s="35"/>
      <c r="B634" s="36"/>
      <c r="C634" s="36"/>
      <c r="D634" s="37"/>
    </row>
    <row r="635" spans="1:4" x14ac:dyDescent="0.35">
      <c r="A635" s="35"/>
      <c r="B635" s="36"/>
      <c r="C635" s="36"/>
      <c r="D635" s="37"/>
    </row>
    <row r="636" spans="1:4" x14ac:dyDescent="0.35">
      <c r="A636" s="35"/>
      <c r="B636" s="36"/>
      <c r="C636" s="36"/>
      <c r="D636" s="37"/>
    </row>
    <row r="637" spans="1:4" x14ac:dyDescent="0.35">
      <c r="A637" s="35"/>
      <c r="B637" s="36"/>
      <c r="C637" s="36"/>
      <c r="D637" s="37"/>
    </row>
    <row r="638" spans="1:4" x14ac:dyDescent="0.35">
      <c r="A638" s="35"/>
      <c r="B638" s="36"/>
      <c r="C638" s="36"/>
      <c r="D638" s="37"/>
    </row>
    <row r="639" spans="1:4" x14ac:dyDescent="0.35">
      <c r="A639" s="35"/>
      <c r="B639" s="36"/>
      <c r="C639" s="36"/>
      <c r="D639" s="37"/>
    </row>
    <row r="640" spans="1:4" x14ac:dyDescent="0.35">
      <c r="A640" s="35"/>
      <c r="B640" s="36"/>
      <c r="C640" s="36"/>
      <c r="D640" s="37"/>
    </row>
    <row r="641" spans="1:4" x14ac:dyDescent="0.35">
      <c r="A641" s="35"/>
      <c r="B641" s="36"/>
      <c r="C641" s="36"/>
      <c r="D641" s="37"/>
    </row>
    <row r="642" spans="1:4" x14ac:dyDescent="0.35">
      <c r="A642" s="35"/>
      <c r="B642" s="36"/>
      <c r="C642" s="36"/>
      <c r="D642" s="37"/>
    </row>
    <row r="643" spans="1:4" x14ac:dyDescent="0.35">
      <c r="A643" s="35"/>
      <c r="B643" s="36"/>
      <c r="C643" s="36"/>
      <c r="D643" s="37"/>
    </row>
    <row r="644" spans="1:4" x14ac:dyDescent="0.35">
      <c r="A644" s="35"/>
      <c r="B644" s="36"/>
      <c r="C644" s="36"/>
      <c r="D644" s="37"/>
    </row>
    <row r="645" spans="1:4" x14ac:dyDescent="0.35">
      <c r="A645" s="35"/>
      <c r="B645" s="36"/>
      <c r="C645" s="36"/>
      <c r="D645" s="37"/>
    </row>
    <row r="646" spans="1:4" x14ac:dyDescent="0.35">
      <c r="A646" s="35"/>
      <c r="B646" s="36"/>
      <c r="C646" s="36"/>
      <c r="D646" s="37"/>
    </row>
    <row r="647" spans="1:4" x14ac:dyDescent="0.35">
      <c r="A647" s="35"/>
      <c r="B647" s="36"/>
      <c r="C647" s="36"/>
      <c r="D647" s="37"/>
    </row>
    <row r="648" spans="1:4" x14ac:dyDescent="0.35">
      <c r="A648" s="35"/>
      <c r="B648" s="36"/>
      <c r="C648" s="36"/>
      <c r="D648" s="37"/>
    </row>
    <row r="649" spans="1:4" x14ac:dyDescent="0.35">
      <c r="A649" s="35"/>
      <c r="B649" s="36"/>
      <c r="C649" s="36"/>
      <c r="D649" s="37"/>
    </row>
    <row r="650" spans="1:4" x14ac:dyDescent="0.35">
      <c r="A650" s="35"/>
      <c r="B650" s="36"/>
      <c r="C650" s="36"/>
      <c r="D650" s="37"/>
    </row>
    <row r="651" spans="1:4" x14ac:dyDescent="0.35">
      <c r="A651" s="35"/>
      <c r="B651" s="36"/>
      <c r="C651" s="36"/>
      <c r="D651" s="37"/>
    </row>
    <row r="652" spans="1:4" x14ac:dyDescent="0.35">
      <c r="A652" s="35"/>
      <c r="B652" s="36"/>
      <c r="C652" s="36"/>
      <c r="D652" s="37"/>
    </row>
    <row r="653" spans="1:4" x14ac:dyDescent="0.35">
      <c r="A653" s="35"/>
      <c r="B653" s="36"/>
      <c r="C653" s="36"/>
      <c r="D653" s="37"/>
    </row>
    <row r="654" spans="1:4" x14ac:dyDescent="0.35">
      <c r="A654" s="35"/>
      <c r="B654" s="36"/>
      <c r="C654" s="36"/>
      <c r="D654" s="37"/>
    </row>
    <row r="655" spans="1:4" x14ac:dyDescent="0.35">
      <c r="A655" s="35"/>
      <c r="B655" s="36"/>
      <c r="C655" s="36"/>
      <c r="D655" s="37"/>
    </row>
    <row r="656" spans="1:4" x14ac:dyDescent="0.35">
      <c r="A656" s="35"/>
      <c r="B656" s="36"/>
      <c r="C656" s="36"/>
      <c r="D656" s="37"/>
    </row>
    <row r="657" spans="1:4" x14ac:dyDescent="0.35">
      <c r="A657" s="35"/>
      <c r="B657" s="36"/>
      <c r="C657" s="36"/>
      <c r="D657" s="37"/>
    </row>
    <row r="658" spans="1:4" x14ac:dyDescent="0.35">
      <c r="A658" s="35"/>
      <c r="B658" s="36"/>
      <c r="C658" s="36"/>
      <c r="D658" s="37"/>
    </row>
    <row r="659" spans="1:4" x14ac:dyDescent="0.35">
      <c r="A659" s="35"/>
      <c r="B659" s="36"/>
      <c r="C659" s="36"/>
      <c r="D659" s="37"/>
    </row>
    <row r="660" spans="1:4" x14ac:dyDescent="0.35">
      <c r="A660" s="35"/>
      <c r="B660" s="36"/>
      <c r="C660" s="36"/>
      <c r="D660" s="37"/>
    </row>
    <row r="661" spans="1:4" x14ac:dyDescent="0.35">
      <c r="A661" s="35"/>
      <c r="B661" s="36"/>
      <c r="C661" s="36"/>
      <c r="D661" s="37"/>
    </row>
    <row r="662" spans="1:4" x14ac:dyDescent="0.35">
      <c r="A662" s="35"/>
      <c r="B662" s="36"/>
      <c r="C662" s="36"/>
      <c r="D662" s="37"/>
    </row>
    <row r="663" spans="1:4" x14ac:dyDescent="0.35">
      <c r="A663" s="35"/>
      <c r="B663" s="36"/>
      <c r="C663" s="36"/>
      <c r="D663" s="37"/>
    </row>
    <row r="664" spans="1:4" x14ac:dyDescent="0.35">
      <c r="A664" s="35"/>
      <c r="B664" s="36"/>
      <c r="C664" s="36"/>
      <c r="D664" s="37"/>
    </row>
    <row r="665" spans="1:4" x14ac:dyDescent="0.35">
      <c r="A665" s="35"/>
      <c r="B665" s="36"/>
      <c r="C665" s="36"/>
      <c r="D665" s="37"/>
    </row>
    <row r="666" spans="1:4" x14ac:dyDescent="0.35">
      <c r="A666" s="35"/>
      <c r="B666" s="36"/>
      <c r="C666" s="36"/>
      <c r="D666" s="37"/>
    </row>
    <row r="667" spans="1:4" x14ac:dyDescent="0.35">
      <c r="A667" s="35"/>
      <c r="B667" s="36"/>
      <c r="C667" s="36"/>
      <c r="D667" s="37"/>
    </row>
    <row r="668" spans="1:4" x14ac:dyDescent="0.35">
      <c r="A668" s="35"/>
      <c r="B668" s="36"/>
      <c r="C668" s="36"/>
      <c r="D668" s="37"/>
    </row>
    <row r="669" spans="1:4" x14ac:dyDescent="0.35">
      <c r="A669" s="35"/>
      <c r="B669" s="36"/>
      <c r="C669" s="36"/>
      <c r="D669" s="37"/>
    </row>
    <row r="670" spans="1:4" x14ac:dyDescent="0.35">
      <c r="A670" s="35"/>
      <c r="B670" s="36"/>
      <c r="C670" s="36"/>
      <c r="D670" s="37"/>
    </row>
    <row r="671" spans="1:4" x14ac:dyDescent="0.35">
      <c r="A671" s="35"/>
      <c r="B671" s="36"/>
      <c r="C671" s="36"/>
      <c r="D671" s="37"/>
    </row>
    <row r="672" spans="1:4" x14ac:dyDescent="0.35">
      <c r="A672" s="35"/>
      <c r="B672" s="36"/>
      <c r="C672" s="36"/>
      <c r="D672" s="37"/>
    </row>
    <row r="673" spans="1:4" x14ac:dyDescent="0.35">
      <c r="A673" s="35"/>
      <c r="B673" s="36"/>
      <c r="C673" s="36"/>
      <c r="D673" s="37"/>
    </row>
    <row r="674" spans="1:4" x14ac:dyDescent="0.35">
      <c r="A674" s="35"/>
      <c r="B674" s="36"/>
      <c r="C674" s="36"/>
      <c r="D674" s="37"/>
    </row>
    <row r="675" spans="1:4" x14ac:dyDescent="0.35">
      <c r="A675" s="35"/>
      <c r="B675" s="36"/>
      <c r="C675" s="36"/>
      <c r="D675" s="37"/>
    </row>
    <row r="676" spans="1:4" x14ac:dyDescent="0.35">
      <c r="A676" s="35"/>
      <c r="B676" s="36"/>
      <c r="C676" s="36"/>
      <c r="D676" s="37"/>
    </row>
    <row r="677" spans="1:4" x14ac:dyDescent="0.35">
      <c r="A677" s="35"/>
      <c r="B677" s="36"/>
      <c r="C677" s="36"/>
      <c r="D677" s="37"/>
    </row>
    <row r="678" spans="1:4" x14ac:dyDescent="0.35">
      <c r="A678" s="35"/>
      <c r="B678" s="36"/>
      <c r="C678" s="36"/>
      <c r="D678" s="37"/>
    </row>
    <row r="679" spans="1:4" x14ac:dyDescent="0.35">
      <c r="A679" s="35"/>
      <c r="B679" s="36"/>
      <c r="C679" s="36"/>
      <c r="D679" s="37"/>
    </row>
    <row r="680" spans="1:4" x14ac:dyDescent="0.35">
      <c r="A680" s="35"/>
      <c r="B680" s="36"/>
      <c r="C680" s="36"/>
      <c r="D680" s="37"/>
    </row>
    <row r="681" spans="1:4" x14ac:dyDescent="0.35">
      <c r="A681" s="35"/>
      <c r="B681" s="36"/>
      <c r="C681" s="36"/>
      <c r="D681" s="37"/>
    </row>
    <row r="682" spans="1:4" x14ac:dyDescent="0.35">
      <c r="A682" s="35"/>
      <c r="B682" s="36"/>
      <c r="C682" s="36"/>
      <c r="D682" s="37"/>
    </row>
    <row r="683" spans="1:4" x14ac:dyDescent="0.35">
      <c r="A683" s="35"/>
      <c r="B683" s="36"/>
      <c r="C683" s="36"/>
      <c r="D683" s="37"/>
    </row>
    <row r="684" spans="1:4" x14ac:dyDescent="0.35">
      <c r="A684" s="35"/>
      <c r="B684" s="36"/>
      <c r="C684" s="36"/>
      <c r="D684" s="37"/>
    </row>
    <row r="685" spans="1:4" x14ac:dyDescent="0.35">
      <c r="A685" s="35"/>
      <c r="B685" s="36"/>
      <c r="C685" s="36"/>
      <c r="D685" s="37"/>
    </row>
    <row r="686" spans="1:4" x14ac:dyDescent="0.35">
      <c r="A686" s="35"/>
      <c r="B686" s="36"/>
      <c r="C686" s="36"/>
      <c r="D686" s="37"/>
    </row>
    <row r="687" spans="1:4" x14ac:dyDescent="0.35">
      <c r="A687" s="35"/>
      <c r="B687" s="36"/>
      <c r="C687" s="36"/>
      <c r="D687" s="37"/>
    </row>
    <row r="688" spans="1:4" x14ac:dyDescent="0.35">
      <c r="A688" s="35"/>
      <c r="B688" s="36"/>
      <c r="C688" s="36"/>
      <c r="D688" s="37"/>
    </row>
    <row r="689" spans="1:4" x14ac:dyDescent="0.35">
      <c r="A689" s="35"/>
      <c r="B689" s="36"/>
      <c r="C689" s="36"/>
      <c r="D689" s="37"/>
    </row>
    <row r="690" spans="1:4" x14ac:dyDescent="0.35">
      <c r="A690" s="35"/>
      <c r="B690" s="36"/>
      <c r="C690" s="36"/>
      <c r="D690" s="37"/>
    </row>
    <row r="691" spans="1:4" x14ac:dyDescent="0.35">
      <c r="A691" s="35"/>
      <c r="B691" s="36"/>
      <c r="C691" s="36"/>
      <c r="D691" s="37"/>
    </row>
    <row r="692" spans="1:4" x14ac:dyDescent="0.35">
      <c r="A692" s="35"/>
      <c r="B692" s="36"/>
      <c r="C692" s="36"/>
      <c r="D692" s="37"/>
    </row>
    <row r="693" spans="1:4" x14ac:dyDescent="0.35">
      <c r="A693" s="35"/>
      <c r="B693" s="36"/>
      <c r="C693" s="36"/>
      <c r="D693" s="37"/>
    </row>
    <row r="694" spans="1:4" x14ac:dyDescent="0.35">
      <c r="A694" s="35"/>
      <c r="B694" s="36"/>
      <c r="C694" s="36"/>
      <c r="D694" s="37"/>
    </row>
    <row r="695" spans="1:4" x14ac:dyDescent="0.35">
      <c r="A695" s="35"/>
      <c r="B695" s="36"/>
      <c r="C695" s="36"/>
      <c r="D695" s="37"/>
    </row>
    <row r="696" spans="1:4" x14ac:dyDescent="0.35">
      <c r="A696" s="35"/>
      <c r="B696" s="36"/>
      <c r="C696" s="36"/>
      <c r="D696" s="37"/>
    </row>
    <row r="697" spans="1:4" x14ac:dyDescent="0.35">
      <c r="A697" s="35"/>
      <c r="B697" s="36"/>
      <c r="C697" s="36"/>
      <c r="D697" s="37"/>
    </row>
    <row r="698" spans="1:4" x14ac:dyDescent="0.35">
      <c r="A698" s="35"/>
      <c r="B698" s="36"/>
      <c r="C698" s="36"/>
      <c r="D698" s="37"/>
    </row>
    <row r="699" spans="1:4" x14ac:dyDescent="0.35">
      <c r="A699" s="35"/>
      <c r="B699" s="36"/>
      <c r="C699" s="36"/>
      <c r="D699" s="37"/>
    </row>
    <row r="700" spans="1:4" x14ac:dyDescent="0.35">
      <c r="A700" s="35"/>
      <c r="B700" s="36"/>
      <c r="C700" s="36"/>
      <c r="D700" s="37"/>
    </row>
    <row r="701" spans="1:4" x14ac:dyDescent="0.35">
      <c r="A701" s="35"/>
      <c r="B701" s="36"/>
      <c r="C701" s="36"/>
      <c r="D701" s="37"/>
    </row>
    <row r="702" spans="1:4" x14ac:dyDescent="0.35">
      <c r="A702" s="35"/>
      <c r="B702" s="36"/>
      <c r="C702" s="36"/>
      <c r="D702" s="37"/>
    </row>
    <row r="703" spans="1:4" x14ac:dyDescent="0.35">
      <c r="A703" s="35"/>
      <c r="B703" s="36"/>
      <c r="C703" s="36"/>
      <c r="D703" s="37"/>
    </row>
    <row r="704" spans="1:4" x14ac:dyDescent="0.35">
      <c r="A704" s="35"/>
      <c r="B704" s="36"/>
      <c r="C704" s="36"/>
      <c r="D704" s="37"/>
    </row>
    <row r="705" spans="1:4" x14ac:dyDescent="0.35">
      <c r="A705" s="35"/>
      <c r="B705" s="36"/>
      <c r="C705" s="36"/>
      <c r="D705" s="37"/>
    </row>
    <row r="706" spans="1:4" x14ac:dyDescent="0.35">
      <c r="A706" s="35"/>
      <c r="B706" s="36"/>
      <c r="C706" s="36"/>
      <c r="D706" s="37"/>
    </row>
    <row r="707" spans="1:4" x14ac:dyDescent="0.35">
      <c r="A707" s="35"/>
      <c r="B707" s="36"/>
      <c r="C707" s="36"/>
      <c r="D707" s="37"/>
    </row>
    <row r="708" spans="1:4" x14ac:dyDescent="0.35">
      <c r="A708" s="35"/>
      <c r="B708" s="36"/>
      <c r="C708" s="36"/>
      <c r="D708" s="37"/>
    </row>
    <row r="709" spans="1:4" x14ac:dyDescent="0.35">
      <c r="A709" s="35"/>
      <c r="B709" s="36"/>
      <c r="C709" s="36"/>
      <c r="D709" s="37"/>
    </row>
    <row r="710" spans="1:4" x14ac:dyDescent="0.35">
      <c r="A710" s="35"/>
      <c r="B710" s="36"/>
      <c r="C710" s="36"/>
      <c r="D710" s="37"/>
    </row>
    <row r="711" spans="1:4" x14ac:dyDescent="0.35">
      <c r="A711" s="35"/>
      <c r="B711" s="36"/>
      <c r="C711" s="36"/>
      <c r="D711" s="37"/>
    </row>
    <row r="712" spans="1:4" x14ac:dyDescent="0.35">
      <c r="A712" s="35"/>
      <c r="B712" s="36"/>
      <c r="C712" s="36"/>
      <c r="D712" s="37"/>
    </row>
    <row r="713" spans="1:4" x14ac:dyDescent="0.35">
      <c r="A713" s="35"/>
      <c r="B713" s="36"/>
      <c r="C713" s="36"/>
      <c r="D713" s="37"/>
    </row>
    <row r="714" spans="1:4" x14ac:dyDescent="0.35">
      <c r="A714" s="35"/>
      <c r="B714" s="36"/>
      <c r="C714" s="36"/>
      <c r="D714" s="37"/>
    </row>
    <row r="715" spans="1:4" x14ac:dyDescent="0.35">
      <c r="A715" s="35"/>
      <c r="B715" s="36"/>
      <c r="C715" s="36"/>
      <c r="D715" s="37"/>
    </row>
    <row r="716" spans="1:4" x14ac:dyDescent="0.35">
      <c r="A716" s="35"/>
      <c r="B716" s="36"/>
      <c r="C716" s="36"/>
      <c r="D716" s="37"/>
    </row>
    <row r="717" spans="1:4" x14ac:dyDescent="0.35">
      <c r="A717" s="35"/>
      <c r="B717" s="36"/>
      <c r="C717" s="36"/>
      <c r="D717" s="37"/>
    </row>
    <row r="718" spans="1:4" x14ac:dyDescent="0.35">
      <c r="A718" s="35"/>
      <c r="B718" s="36"/>
      <c r="C718" s="36"/>
      <c r="D718" s="37"/>
    </row>
    <row r="719" spans="1:4" x14ac:dyDescent="0.35">
      <c r="A719" s="35"/>
      <c r="B719" s="36"/>
      <c r="C719" s="36"/>
      <c r="D719" s="37"/>
    </row>
    <row r="720" spans="1:4" x14ac:dyDescent="0.35">
      <c r="A720" s="35"/>
      <c r="B720" s="36"/>
      <c r="C720" s="36"/>
      <c r="D720" s="37"/>
    </row>
    <row r="721" spans="1:4" x14ac:dyDescent="0.35">
      <c r="A721" s="35"/>
      <c r="B721" s="36"/>
      <c r="C721" s="36"/>
      <c r="D721" s="37"/>
    </row>
    <row r="722" spans="1:4" x14ac:dyDescent="0.35">
      <c r="A722" s="35"/>
      <c r="B722" s="36"/>
      <c r="C722" s="36"/>
      <c r="D722" s="37"/>
    </row>
    <row r="723" spans="1:4" x14ac:dyDescent="0.35">
      <c r="A723" s="35"/>
      <c r="B723" s="36"/>
      <c r="C723" s="36"/>
      <c r="D723" s="37"/>
    </row>
    <row r="724" spans="1:4" x14ac:dyDescent="0.35">
      <c r="A724" s="35"/>
      <c r="B724" s="36"/>
      <c r="C724" s="36"/>
      <c r="D724" s="37"/>
    </row>
    <row r="725" spans="1:4" x14ac:dyDescent="0.35">
      <c r="A725" s="35"/>
      <c r="B725" s="36"/>
      <c r="C725" s="36"/>
      <c r="D725" s="37"/>
    </row>
    <row r="726" spans="1:4" x14ac:dyDescent="0.35">
      <c r="A726" s="35"/>
      <c r="B726" s="36"/>
      <c r="C726" s="36"/>
      <c r="D726" s="37"/>
    </row>
    <row r="727" spans="1:4" x14ac:dyDescent="0.35">
      <c r="A727" s="35"/>
      <c r="B727" s="36"/>
      <c r="C727" s="36"/>
      <c r="D727" s="37"/>
    </row>
    <row r="728" spans="1:4" x14ac:dyDescent="0.35">
      <c r="A728" s="35"/>
      <c r="B728" s="36"/>
      <c r="C728" s="36"/>
      <c r="D728" s="37"/>
    </row>
    <row r="729" spans="1:4" x14ac:dyDescent="0.35">
      <c r="A729" s="35"/>
      <c r="B729" s="36"/>
      <c r="C729" s="36"/>
      <c r="D729" s="37"/>
    </row>
    <row r="730" spans="1:4" x14ac:dyDescent="0.35">
      <c r="A730" s="35"/>
      <c r="B730" s="36"/>
      <c r="C730" s="36"/>
      <c r="D730" s="37"/>
    </row>
    <row r="731" spans="1:4" x14ac:dyDescent="0.35">
      <c r="A731" s="35"/>
      <c r="B731" s="36"/>
      <c r="C731" s="36"/>
      <c r="D731" s="37"/>
    </row>
    <row r="732" spans="1:4" x14ac:dyDescent="0.35">
      <c r="A732" s="35"/>
      <c r="B732" s="36"/>
      <c r="C732" s="36"/>
      <c r="D732" s="37"/>
    </row>
    <row r="733" spans="1:4" x14ac:dyDescent="0.35">
      <c r="A733" s="35"/>
      <c r="B733" s="36"/>
      <c r="C733" s="36"/>
      <c r="D733" s="37"/>
    </row>
    <row r="734" spans="1:4" x14ac:dyDescent="0.35">
      <c r="A734" s="35"/>
      <c r="B734" s="36"/>
      <c r="C734" s="36"/>
      <c r="D734" s="37"/>
    </row>
    <row r="735" spans="1:4" x14ac:dyDescent="0.35">
      <c r="A735" s="35"/>
      <c r="B735" s="36"/>
      <c r="C735" s="36"/>
      <c r="D735" s="37"/>
    </row>
    <row r="736" spans="1:4" x14ac:dyDescent="0.35">
      <c r="A736" s="35"/>
      <c r="B736" s="36"/>
      <c r="C736" s="36"/>
      <c r="D736" s="37"/>
    </row>
    <row r="737" spans="1:4" x14ac:dyDescent="0.35">
      <c r="A737" s="35"/>
      <c r="B737" s="36"/>
      <c r="C737" s="36"/>
      <c r="D737" s="37"/>
    </row>
    <row r="738" spans="1:4" x14ac:dyDescent="0.35">
      <c r="A738" s="35"/>
      <c r="B738" s="36"/>
      <c r="C738" s="36"/>
      <c r="D738" s="37"/>
    </row>
    <row r="739" spans="1:4" x14ac:dyDescent="0.35">
      <c r="A739" s="35"/>
      <c r="B739" s="36"/>
      <c r="C739" s="36"/>
      <c r="D739" s="37"/>
    </row>
    <row r="740" spans="1:4" x14ac:dyDescent="0.35">
      <c r="A740" s="35"/>
      <c r="B740" s="36"/>
      <c r="C740" s="36"/>
      <c r="D740" s="37"/>
    </row>
    <row r="741" spans="1:4" x14ac:dyDescent="0.35">
      <c r="A741" s="35"/>
      <c r="B741" s="36"/>
      <c r="C741" s="36"/>
      <c r="D741" s="37"/>
    </row>
    <row r="742" spans="1:4" x14ac:dyDescent="0.35">
      <c r="A742" s="35"/>
      <c r="B742" s="36"/>
      <c r="C742" s="36"/>
      <c r="D742" s="37"/>
    </row>
    <row r="743" spans="1:4" x14ac:dyDescent="0.35">
      <c r="A743" s="35"/>
      <c r="B743" s="36"/>
      <c r="C743" s="36"/>
      <c r="D743" s="37"/>
    </row>
    <row r="744" spans="1:4" x14ac:dyDescent="0.35">
      <c r="A744" s="35"/>
      <c r="B744" s="36"/>
      <c r="C744" s="36"/>
      <c r="D744" s="37"/>
    </row>
    <row r="745" spans="1:4" x14ac:dyDescent="0.35">
      <c r="A745" s="35"/>
      <c r="B745" s="36"/>
      <c r="C745" s="36"/>
      <c r="D745" s="37"/>
    </row>
    <row r="746" spans="1:4" x14ac:dyDescent="0.35">
      <c r="A746" s="35"/>
      <c r="B746" s="36"/>
      <c r="C746" s="36"/>
      <c r="D746" s="37"/>
    </row>
    <row r="747" spans="1:4" x14ac:dyDescent="0.35">
      <c r="A747" s="35"/>
      <c r="B747" s="36"/>
      <c r="C747" s="36"/>
      <c r="D747" s="37"/>
    </row>
    <row r="748" spans="1:4" x14ac:dyDescent="0.35">
      <c r="A748" s="35"/>
      <c r="B748" s="36"/>
      <c r="C748" s="36"/>
      <c r="D748" s="37"/>
    </row>
    <row r="749" spans="1:4" x14ac:dyDescent="0.35">
      <c r="A749" s="35"/>
      <c r="B749" s="36"/>
      <c r="C749" s="36"/>
      <c r="D749" s="37"/>
    </row>
    <row r="750" spans="1:4" x14ac:dyDescent="0.35">
      <c r="A750" s="35"/>
      <c r="B750" s="36"/>
      <c r="C750" s="36"/>
      <c r="D750" s="37"/>
    </row>
    <row r="751" spans="1:4" x14ac:dyDescent="0.35">
      <c r="A751" s="35"/>
      <c r="B751" s="36"/>
      <c r="C751" s="36"/>
      <c r="D751" s="37"/>
    </row>
    <row r="752" spans="1:4" x14ac:dyDescent="0.35">
      <c r="A752" s="35"/>
      <c r="B752" s="36"/>
      <c r="C752" s="36"/>
      <c r="D752" s="37"/>
    </row>
    <row r="753" spans="1:4" x14ac:dyDescent="0.35">
      <c r="A753" s="35"/>
      <c r="B753" s="36"/>
      <c r="C753" s="36"/>
      <c r="D753" s="37"/>
    </row>
    <row r="754" spans="1:4" x14ac:dyDescent="0.35">
      <c r="A754" s="35"/>
      <c r="B754" s="36"/>
      <c r="C754" s="36"/>
      <c r="D754" s="37"/>
    </row>
    <row r="755" spans="1:4" x14ac:dyDescent="0.35">
      <c r="A755" s="35"/>
      <c r="B755" s="36"/>
      <c r="C755" s="36"/>
      <c r="D755" s="37"/>
    </row>
    <row r="756" spans="1:4" x14ac:dyDescent="0.35">
      <c r="A756" s="35"/>
      <c r="B756" s="36"/>
      <c r="C756" s="36"/>
      <c r="D756" s="37"/>
    </row>
    <row r="757" spans="1:4" x14ac:dyDescent="0.35">
      <c r="A757" s="35"/>
      <c r="B757" s="36"/>
      <c r="C757" s="36"/>
      <c r="D757" s="37"/>
    </row>
    <row r="758" spans="1:4" x14ac:dyDescent="0.35">
      <c r="A758" s="35"/>
      <c r="B758" s="36"/>
      <c r="C758" s="36"/>
      <c r="D758" s="37"/>
    </row>
    <row r="759" spans="1:4" x14ac:dyDescent="0.35">
      <c r="A759" s="35"/>
      <c r="B759" s="36"/>
      <c r="C759" s="36"/>
      <c r="D759" s="37"/>
    </row>
    <row r="760" spans="1:4" x14ac:dyDescent="0.35">
      <c r="A760" s="35"/>
      <c r="B760" s="36"/>
      <c r="C760" s="36"/>
      <c r="D760" s="37"/>
    </row>
    <row r="761" spans="1:4" x14ac:dyDescent="0.35">
      <c r="A761" s="35"/>
      <c r="B761" s="36"/>
      <c r="C761" s="36"/>
      <c r="D761" s="37"/>
    </row>
    <row r="762" spans="1:4" x14ac:dyDescent="0.35">
      <c r="A762" s="35"/>
      <c r="B762" s="36"/>
      <c r="C762" s="36"/>
      <c r="D762" s="37"/>
    </row>
    <row r="763" spans="1:4" x14ac:dyDescent="0.35">
      <c r="A763" s="35"/>
      <c r="B763" s="36"/>
      <c r="C763" s="36"/>
      <c r="D763" s="37"/>
    </row>
    <row r="764" spans="1:4" x14ac:dyDescent="0.35">
      <c r="A764" s="35"/>
      <c r="B764" s="36"/>
      <c r="C764" s="36"/>
      <c r="D764" s="37"/>
    </row>
    <row r="765" spans="1:4" x14ac:dyDescent="0.35">
      <c r="A765" s="35"/>
      <c r="B765" s="36"/>
      <c r="C765" s="36"/>
      <c r="D765" s="37"/>
    </row>
    <row r="766" spans="1:4" x14ac:dyDescent="0.35">
      <c r="A766" s="35"/>
      <c r="B766" s="36"/>
      <c r="C766" s="36"/>
      <c r="D766" s="37"/>
    </row>
    <row r="767" spans="1:4" x14ac:dyDescent="0.35">
      <c r="A767" s="35"/>
      <c r="B767" s="36"/>
      <c r="C767" s="36"/>
      <c r="D767" s="37"/>
    </row>
    <row r="768" spans="1:4" x14ac:dyDescent="0.35">
      <c r="A768" s="35"/>
      <c r="B768" s="36"/>
      <c r="C768" s="36"/>
      <c r="D768" s="37"/>
    </row>
    <row r="769" spans="1:4" x14ac:dyDescent="0.35">
      <c r="A769" s="35"/>
      <c r="B769" s="36"/>
      <c r="C769" s="36"/>
      <c r="D769" s="37"/>
    </row>
    <row r="770" spans="1:4" x14ac:dyDescent="0.35">
      <c r="A770" s="35"/>
      <c r="B770" s="36"/>
      <c r="C770" s="36"/>
      <c r="D770" s="37"/>
    </row>
    <row r="771" spans="1:4" x14ac:dyDescent="0.35">
      <c r="A771" s="35"/>
      <c r="B771" s="36"/>
      <c r="C771" s="36"/>
      <c r="D771" s="37"/>
    </row>
    <row r="772" spans="1:4" x14ac:dyDescent="0.35">
      <c r="A772" s="35"/>
      <c r="B772" s="36"/>
      <c r="C772" s="36"/>
      <c r="D772" s="37"/>
    </row>
    <row r="773" spans="1:4" x14ac:dyDescent="0.35">
      <c r="A773" s="35"/>
      <c r="B773" s="36"/>
      <c r="C773" s="36"/>
      <c r="D773" s="37"/>
    </row>
    <row r="774" spans="1:4" x14ac:dyDescent="0.35">
      <c r="A774" s="35"/>
      <c r="B774" s="36"/>
      <c r="C774" s="36"/>
      <c r="D774" s="37"/>
    </row>
    <row r="775" spans="1:4" x14ac:dyDescent="0.35">
      <c r="A775" s="35"/>
      <c r="B775" s="36"/>
      <c r="C775" s="36"/>
      <c r="D775" s="37"/>
    </row>
    <row r="776" spans="1:4" x14ac:dyDescent="0.35">
      <c r="A776" s="35"/>
      <c r="B776" s="36"/>
      <c r="C776" s="36"/>
      <c r="D776" s="37"/>
    </row>
    <row r="777" spans="1:4" x14ac:dyDescent="0.35">
      <c r="A777" s="35"/>
      <c r="B777" s="36"/>
      <c r="C777" s="36"/>
      <c r="D777" s="37"/>
    </row>
    <row r="778" spans="1:4" x14ac:dyDescent="0.35">
      <c r="A778" s="35"/>
      <c r="B778" s="36"/>
      <c r="C778" s="36"/>
      <c r="D778" s="37"/>
    </row>
    <row r="779" spans="1:4" x14ac:dyDescent="0.35">
      <c r="A779" s="35"/>
      <c r="B779" s="36"/>
      <c r="C779" s="36"/>
      <c r="D779" s="37"/>
    </row>
    <row r="780" spans="1:4" x14ac:dyDescent="0.35">
      <c r="A780" s="35"/>
      <c r="B780" s="36"/>
      <c r="C780" s="36"/>
      <c r="D780" s="37"/>
    </row>
    <row r="781" spans="1:4" x14ac:dyDescent="0.35">
      <c r="A781" s="35"/>
      <c r="B781" s="36"/>
      <c r="C781" s="36"/>
      <c r="D781" s="37"/>
    </row>
    <row r="782" spans="1:4" x14ac:dyDescent="0.35">
      <c r="A782" s="35"/>
      <c r="B782" s="36"/>
      <c r="C782" s="36"/>
      <c r="D782" s="37"/>
    </row>
    <row r="783" spans="1:4" x14ac:dyDescent="0.35">
      <c r="A783" s="35"/>
      <c r="B783" s="36"/>
      <c r="C783" s="36"/>
      <c r="D783" s="37"/>
    </row>
    <row r="784" spans="1:4" x14ac:dyDescent="0.35">
      <c r="A784" s="35"/>
      <c r="B784" s="36"/>
      <c r="C784" s="36"/>
      <c r="D784" s="37"/>
    </row>
    <row r="785" spans="1:4" x14ac:dyDescent="0.35">
      <c r="A785" s="35"/>
      <c r="B785" s="36"/>
      <c r="C785" s="36"/>
      <c r="D785" s="37"/>
    </row>
    <row r="786" spans="1:4" x14ac:dyDescent="0.35">
      <c r="A786" s="35"/>
      <c r="B786" s="36"/>
      <c r="C786" s="36"/>
      <c r="D786" s="37"/>
    </row>
    <row r="787" spans="1:4" x14ac:dyDescent="0.35">
      <c r="A787" s="35"/>
      <c r="B787" s="36"/>
      <c r="C787" s="36"/>
      <c r="D787" s="37"/>
    </row>
    <row r="788" spans="1:4" x14ac:dyDescent="0.35">
      <c r="A788" s="35"/>
      <c r="B788" s="36"/>
      <c r="C788" s="36"/>
      <c r="D788" s="37"/>
    </row>
    <row r="789" spans="1:4" x14ac:dyDescent="0.35">
      <c r="A789" s="35"/>
      <c r="B789" s="36"/>
      <c r="C789" s="36"/>
      <c r="D789" s="37"/>
    </row>
    <row r="790" spans="1:4" x14ac:dyDescent="0.35">
      <c r="A790" s="35"/>
      <c r="B790" s="36"/>
      <c r="C790" s="36"/>
      <c r="D790" s="37"/>
    </row>
    <row r="791" spans="1:4" x14ac:dyDescent="0.35">
      <c r="A791" s="35"/>
      <c r="B791" s="36"/>
      <c r="C791" s="36"/>
      <c r="D791" s="37"/>
    </row>
    <row r="792" spans="1:4" x14ac:dyDescent="0.35">
      <c r="A792" s="35"/>
      <c r="B792" s="36"/>
      <c r="C792" s="36"/>
      <c r="D792" s="37"/>
    </row>
    <row r="793" spans="1:4" x14ac:dyDescent="0.35">
      <c r="A793" s="35"/>
      <c r="B793" s="36"/>
      <c r="C793" s="36"/>
      <c r="D793" s="37"/>
    </row>
    <row r="794" spans="1:4" x14ac:dyDescent="0.35">
      <c r="A794" s="35"/>
      <c r="B794" s="36"/>
      <c r="C794" s="36"/>
      <c r="D794" s="37"/>
    </row>
    <row r="795" spans="1:4" x14ac:dyDescent="0.35">
      <c r="A795" s="35"/>
      <c r="B795" s="36"/>
      <c r="C795" s="36"/>
      <c r="D795" s="37"/>
    </row>
    <row r="796" spans="1:4" x14ac:dyDescent="0.35">
      <c r="A796" s="35"/>
      <c r="B796" s="36"/>
      <c r="C796" s="36"/>
      <c r="D796" s="37"/>
    </row>
    <row r="797" spans="1:4" x14ac:dyDescent="0.35">
      <c r="A797" s="35"/>
      <c r="B797" s="36"/>
      <c r="C797" s="36"/>
      <c r="D797" s="37"/>
    </row>
    <row r="798" spans="1:4" x14ac:dyDescent="0.35">
      <c r="A798" s="35"/>
      <c r="B798" s="36"/>
      <c r="C798" s="36"/>
      <c r="D798" s="37"/>
    </row>
    <row r="799" spans="1:4" x14ac:dyDescent="0.35">
      <c r="A799" s="35"/>
      <c r="B799" s="36"/>
      <c r="C799" s="36"/>
      <c r="D799" s="37"/>
    </row>
    <row r="800" spans="1:4" x14ac:dyDescent="0.35">
      <c r="A800" s="35"/>
      <c r="B800" s="36"/>
      <c r="C800" s="36"/>
      <c r="D800" s="37"/>
    </row>
    <row r="801" spans="1:4" x14ac:dyDescent="0.35">
      <c r="A801" s="35"/>
      <c r="B801" s="36"/>
      <c r="C801" s="36"/>
      <c r="D801" s="37"/>
    </row>
    <row r="802" spans="1:4" x14ac:dyDescent="0.35">
      <c r="A802" s="35"/>
      <c r="B802" s="36"/>
      <c r="C802" s="36"/>
      <c r="D802" s="37"/>
    </row>
    <row r="803" spans="1:4" x14ac:dyDescent="0.35">
      <c r="A803" s="35"/>
      <c r="B803" s="36"/>
      <c r="C803" s="36"/>
      <c r="D803" s="37"/>
    </row>
    <row r="804" spans="1:4" x14ac:dyDescent="0.35">
      <c r="A804" s="35"/>
      <c r="B804" s="36"/>
      <c r="C804" s="36"/>
      <c r="D804" s="37"/>
    </row>
    <row r="805" spans="1:4" x14ac:dyDescent="0.35">
      <c r="A805" s="35"/>
      <c r="B805" s="36"/>
      <c r="C805" s="36"/>
      <c r="D805" s="37"/>
    </row>
    <row r="806" spans="1:4" x14ac:dyDescent="0.35">
      <c r="A806" s="35"/>
      <c r="B806" s="36"/>
      <c r="C806" s="36"/>
      <c r="D806" s="37"/>
    </row>
    <row r="807" spans="1:4" x14ac:dyDescent="0.35">
      <c r="A807" s="35"/>
      <c r="B807" s="36"/>
      <c r="C807" s="36"/>
      <c r="D807" s="37"/>
    </row>
    <row r="808" spans="1:4" x14ac:dyDescent="0.35">
      <c r="A808" s="35"/>
      <c r="B808" s="36"/>
      <c r="C808" s="36"/>
      <c r="D808" s="37"/>
    </row>
    <row r="809" spans="1:4" x14ac:dyDescent="0.35">
      <c r="A809" s="35"/>
      <c r="B809" s="36"/>
      <c r="C809" s="36"/>
      <c r="D809" s="37"/>
    </row>
    <row r="810" spans="1:4" x14ac:dyDescent="0.35">
      <c r="A810" s="35"/>
      <c r="B810" s="36"/>
      <c r="C810" s="36"/>
      <c r="D810" s="37"/>
    </row>
    <row r="811" spans="1:4" x14ac:dyDescent="0.35">
      <c r="A811" s="35"/>
      <c r="B811" s="36"/>
      <c r="C811" s="36"/>
      <c r="D811" s="37"/>
    </row>
    <row r="812" spans="1:4" x14ac:dyDescent="0.35">
      <c r="A812" s="35"/>
      <c r="B812" s="36"/>
      <c r="C812" s="36"/>
      <c r="D812" s="37"/>
    </row>
    <row r="813" spans="1:4" x14ac:dyDescent="0.35">
      <c r="A813" s="35"/>
      <c r="B813" s="36"/>
      <c r="C813" s="36"/>
      <c r="D813" s="37"/>
    </row>
    <row r="814" spans="1:4" x14ac:dyDescent="0.35">
      <c r="A814" s="35"/>
      <c r="B814" s="36"/>
      <c r="C814" s="36"/>
      <c r="D814" s="37"/>
    </row>
    <row r="815" spans="1:4" x14ac:dyDescent="0.35">
      <c r="A815" s="35"/>
      <c r="B815" s="36"/>
      <c r="C815" s="36"/>
      <c r="D815" s="37"/>
    </row>
    <row r="816" spans="1:4" x14ac:dyDescent="0.35">
      <c r="A816" s="35"/>
      <c r="B816" s="36"/>
      <c r="C816" s="36"/>
      <c r="D816" s="37"/>
    </row>
    <row r="817" spans="1:4" x14ac:dyDescent="0.35">
      <c r="A817" s="35"/>
      <c r="B817" s="36"/>
      <c r="C817" s="36"/>
      <c r="D817" s="37"/>
    </row>
    <row r="818" spans="1:4" x14ac:dyDescent="0.35">
      <c r="A818" s="35"/>
      <c r="B818" s="36"/>
      <c r="C818" s="36"/>
      <c r="D818" s="37"/>
    </row>
    <row r="819" spans="1:4" x14ac:dyDescent="0.35">
      <c r="A819" s="35"/>
      <c r="B819" s="36"/>
      <c r="C819" s="36"/>
      <c r="D819" s="37"/>
    </row>
    <row r="820" spans="1:4" x14ac:dyDescent="0.35">
      <c r="A820" s="35"/>
      <c r="B820" s="36"/>
      <c r="C820" s="36"/>
      <c r="D820" s="37"/>
    </row>
    <row r="821" spans="1:4" x14ac:dyDescent="0.35">
      <c r="A821" s="35"/>
      <c r="B821" s="36"/>
      <c r="C821" s="36"/>
      <c r="D821" s="37"/>
    </row>
    <row r="822" spans="1:4" x14ac:dyDescent="0.35">
      <c r="A822" s="35"/>
      <c r="B822" s="36"/>
      <c r="C822" s="36"/>
      <c r="D822" s="37"/>
    </row>
    <row r="823" spans="1:4" x14ac:dyDescent="0.35">
      <c r="A823" s="35"/>
      <c r="B823" s="36"/>
      <c r="C823" s="36"/>
      <c r="D823" s="37"/>
    </row>
    <row r="824" spans="1:4" x14ac:dyDescent="0.35">
      <c r="A824" s="35"/>
      <c r="B824" s="36"/>
      <c r="C824" s="36"/>
      <c r="D824" s="37"/>
    </row>
    <row r="825" spans="1:4" x14ac:dyDescent="0.35">
      <c r="A825" s="35"/>
      <c r="B825" s="36"/>
      <c r="C825" s="36"/>
      <c r="D825" s="37"/>
    </row>
    <row r="826" spans="1:4" x14ac:dyDescent="0.35">
      <c r="A826" s="35"/>
      <c r="B826" s="36"/>
      <c r="C826" s="36"/>
      <c r="D826" s="37"/>
    </row>
    <row r="827" spans="1:4" x14ac:dyDescent="0.35">
      <c r="A827" s="35"/>
      <c r="B827" s="36"/>
      <c r="C827" s="36"/>
      <c r="D827" s="37"/>
    </row>
    <row r="828" spans="1:4" x14ac:dyDescent="0.35">
      <c r="A828" s="35"/>
      <c r="B828" s="36"/>
      <c r="C828" s="36"/>
      <c r="D828" s="37"/>
    </row>
    <row r="829" spans="1:4" x14ac:dyDescent="0.35">
      <c r="A829" s="35"/>
      <c r="B829" s="36"/>
      <c r="C829" s="36"/>
      <c r="D829" s="37"/>
    </row>
    <row r="830" spans="1:4" x14ac:dyDescent="0.35">
      <c r="A830" s="35"/>
      <c r="B830" s="36"/>
      <c r="C830" s="36"/>
      <c r="D830" s="37"/>
    </row>
    <row r="831" spans="1:4" x14ac:dyDescent="0.35">
      <c r="A831" s="35"/>
      <c r="B831" s="36"/>
      <c r="C831" s="36"/>
      <c r="D831" s="37"/>
    </row>
    <row r="832" spans="1:4" x14ac:dyDescent="0.35">
      <c r="A832" s="35"/>
      <c r="B832" s="36"/>
      <c r="C832" s="36"/>
      <c r="D832" s="37"/>
    </row>
    <row r="833" spans="1:4" x14ac:dyDescent="0.35">
      <c r="A833" s="35"/>
      <c r="B833" s="36"/>
      <c r="C833" s="36"/>
      <c r="D833" s="37"/>
    </row>
    <row r="834" spans="1:4" x14ac:dyDescent="0.35">
      <c r="A834" s="35"/>
      <c r="B834" s="36"/>
      <c r="C834" s="36"/>
      <c r="D834" s="37"/>
    </row>
    <row r="835" spans="1:4" x14ac:dyDescent="0.35">
      <c r="A835" s="35"/>
      <c r="B835" s="36"/>
      <c r="C835" s="36"/>
      <c r="D835" s="37"/>
    </row>
    <row r="836" spans="1:4" x14ac:dyDescent="0.35">
      <c r="A836" s="35"/>
      <c r="B836" s="36"/>
      <c r="C836" s="36"/>
      <c r="D836" s="37"/>
    </row>
    <row r="837" spans="1:4" x14ac:dyDescent="0.35">
      <c r="A837" s="35"/>
      <c r="B837" s="36"/>
      <c r="C837" s="36"/>
      <c r="D837" s="37"/>
    </row>
    <row r="838" spans="1:4" x14ac:dyDescent="0.35">
      <c r="A838" s="35"/>
      <c r="B838" s="36"/>
      <c r="C838" s="36"/>
      <c r="D838" s="37"/>
    </row>
    <row r="839" spans="1:4" x14ac:dyDescent="0.35">
      <c r="A839" s="35"/>
      <c r="B839" s="36"/>
      <c r="C839" s="36"/>
      <c r="D839" s="37"/>
    </row>
    <row r="840" spans="1:4" x14ac:dyDescent="0.35">
      <c r="A840" s="35"/>
      <c r="B840" s="36"/>
      <c r="C840" s="36"/>
      <c r="D840" s="37"/>
    </row>
    <row r="841" spans="1:4" x14ac:dyDescent="0.35">
      <c r="A841" s="35"/>
      <c r="B841" s="36"/>
      <c r="C841" s="36"/>
      <c r="D841" s="37"/>
    </row>
    <row r="842" spans="1:4" x14ac:dyDescent="0.35">
      <c r="A842" s="11"/>
      <c r="B842" s="12"/>
      <c r="C842" s="12"/>
      <c r="D842" s="13"/>
    </row>
    <row r="843" spans="1:4" x14ac:dyDescent="0.35">
      <c r="A843" s="11"/>
      <c r="B843" s="12"/>
      <c r="C843" s="12"/>
      <c r="D843" s="13"/>
    </row>
    <row r="844" spans="1:4" x14ac:dyDescent="0.35">
      <c r="A844" s="11"/>
      <c r="B844" s="12"/>
      <c r="C844" s="12"/>
      <c r="D844" s="13"/>
    </row>
    <row r="845" spans="1:4" x14ac:dyDescent="0.35">
      <c r="A845" s="11"/>
      <c r="B845" s="12"/>
      <c r="C845" s="12"/>
      <c r="D845" s="13"/>
    </row>
    <row r="846" spans="1:4" x14ac:dyDescent="0.35">
      <c r="A846" s="11"/>
      <c r="B846" s="12"/>
      <c r="C846" s="12"/>
      <c r="D846" s="13"/>
    </row>
    <row r="847" spans="1:4" x14ac:dyDescent="0.35">
      <c r="A847" s="11"/>
      <c r="B847" s="12"/>
      <c r="C847" s="12"/>
      <c r="D847" s="13"/>
    </row>
    <row r="848" spans="1:4" x14ac:dyDescent="0.35">
      <c r="A848" s="11"/>
      <c r="B848" s="12"/>
      <c r="C848" s="12"/>
      <c r="D848" s="13"/>
    </row>
    <row r="849" spans="1:4" x14ac:dyDescent="0.35">
      <c r="A849" s="11"/>
      <c r="B849" s="12"/>
      <c r="C849" s="12"/>
      <c r="D849" s="13"/>
    </row>
    <row r="850" spans="1:4" x14ac:dyDescent="0.35">
      <c r="A850" s="11"/>
      <c r="B850" s="12"/>
      <c r="C850" s="12"/>
      <c r="D850" s="13"/>
    </row>
    <row r="851" spans="1:4" x14ac:dyDescent="0.35">
      <c r="A851" s="11"/>
      <c r="B851" s="12"/>
      <c r="C851" s="12"/>
      <c r="D851" s="13"/>
    </row>
    <row r="852" spans="1:4" x14ac:dyDescent="0.35">
      <c r="A852" s="11"/>
      <c r="B852" s="12"/>
      <c r="C852" s="12"/>
      <c r="D852" s="13"/>
    </row>
    <row r="853" spans="1:4" x14ac:dyDescent="0.35">
      <c r="A853" s="11"/>
      <c r="B853" s="12"/>
      <c r="C853" s="12"/>
      <c r="D853" s="13"/>
    </row>
    <row r="854" spans="1:4" x14ac:dyDescent="0.35">
      <c r="A854" s="11"/>
      <c r="B854" s="12"/>
      <c r="C854" s="12"/>
      <c r="D854" s="13"/>
    </row>
    <row r="855" spans="1:4" x14ac:dyDescent="0.35">
      <c r="A855" s="11"/>
      <c r="B855" s="12"/>
      <c r="C855" s="12"/>
      <c r="D855" s="13"/>
    </row>
    <row r="856" spans="1:4" x14ac:dyDescent="0.35">
      <c r="A856" s="11"/>
      <c r="B856" s="12"/>
      <c r="C856" s="12"/>
      <c r="D856" s="13"/>
    </row>
    <row r="857" spans="1:4" x14ac:dyDescent="0.35">
      <c r="A857" s="11"/>
      <c r="B857" s="12"/>
      <c r="C857" s="12"/>
      <c r="D857" s="13"/>
    </row>
    <row r="858" spans="1:4" x14ac:dyDescent="0.35">
      <c r="A858" s="11"/>
      <c r="B858" s="12"/>
      <c r="C858" s="12"/>
      <c r="D858" s="13"/>
    </row>
    <row r="859" spans="1:4" x14ac:dyDescent="0.35">
      <c r="A859" s="11"/>
      <c r="B859" s="12"/>
      <c r="C859" s="12"/>
      <c r="D859" s="13"/>
    </row>
    <row r="860" spans="1:4" x14ac:dyDescent="0.35">
      <c r="A860" s="11"/>
      <c r="B860" s="12"/>
      <c r="C860" s="12"/>
      <c r="D860" s="13"/>
    </row>
    <row r="861" spans="1:4" x14ac:dyDescent="0.35">
      <c r="A861" s="11"/>
      <c r="B861" s="12"/>
      <c r="C861" s="12"/>
      <c r="D861" s="13"/>
    </row>
    <row r="862" spans="1:4" x14ac:dyDescent="0.35">
      <c r="A862" s="11"/>
      <c r="B862" s="12"/>
      <c r="C862" s="12"/>
      <c r="D862" s="13"/>
    </row>
    <row r="863" spans="1:4" x14ac:dyDescent="0.35">
      <c r="A863" s="11"/>
      <c r="B863" s="12"/>
      <c r="C863" s="12"/>
      <c r="D863" s="13"/>
    </row>
    <row r="864" spans="1:4" x14ac:dyDescent="0.35">
      <c r="A864" s="11"/>
      <c r="B864" s="12"/>
      <c r="C864" s="12"/>
      <c r="D864" s="13"/>
    </row>
    <row r="865" spans="1:4" x14ac:dyDescent="0.35">
      <c r="A865" s="11"/>
      <c r="B865" s="12"/>
      <c r="C865" s="12"/>
      <c r="D865" s="13"/>
    </row>
    <row r="866" spans="1:4" x14ac:dyDescent="0.35">
      <c r="A866" s="11"/>
      <c r="B866" s="12"/>
      <c r="C866" s="12"/>
      <c r="D866" s="13"/>
    </row>
    <row r="867" spans="1:4" x14ac:dyDescent="0.35">
      <c r="A867" s="11"/>
      <c r="B867" s="12"/>
      <c r="C867" s="12"/>
      <c r="D867" s="13"/>
    </row>
    <row r="868" spans="1:4" x14ac:dyDescent="0.35">
      <c r="A868" s="11"/>
      <c r="B868" s="12"/>
      <c r="C868" s="12"/>
      <c r="D868" s="13"/>
    </row>
    <row r="869" spans="1:4" x14ac:dyDescent="0.35">
      <c r="A869" s="11"/>
      <c r="B869" s="12"/>
      <c r="C869" s="12"/>
      <c r="D869" s="13"/>
    </row>
    <row r="870" spans="1:4" x14ac:dyDescent="0.35">
      <c r="A870" s="11"/>
      <c r="B870" s="12"/>
      <c r="C870" s="12"/>
      <c r="D870" s="13"/>
    </row>
    <row r="871" spans="1:4" x14ac:dyDescent="0.35">
      <c r="A871" s="11"/>
      <c r="B871" s="12"/>
      <c r="C871" s="12"/>
      <c r="D871" s="13"/>
    </row>
    <row r="872" spans="1:4" x14ac:dyDescent="0.35">
      <c r="A872" s="11"/>
      <c r="B872" s="12"/>
      <c r="C872" s="12"/>
      <c r="D872" s="13"/>
    </row>
    <row r="873" spans="1:4" x14ac:dyDescent="0.35">
      <c r="A873" s="11"/>
      <c r="B873" s="12"/>
      <c r="C873" s="12"/>
      <c r="D873" s="13"/>
    </row>
    <row r="874" spans="1:4" x14ac:dyDescent="0.35">
      <c r="A874" s="11"/>
      <c r="B874" s="12"/>
      <c r="C874" s="12"/>
      <c r="D874" s="13"/>
    </row>
    <row r="875" spans="1:4" x14ac:dyDescent="0.35">
      <c r="A875" s="11"/>
      <c r="B875" s="12"/>
      <c r="C875" s="12"/>
      <c r="D875" s="13"/>
    </row>
    <row r="876" spans="1:4" x14ac:dyDescent="0.35">
      <c r="A876" s="11"/>
      <c r="B876" s="12"/>
      <c r="C876" s="12"/>
      <c r="D876" s="13"/>
    </row>
    <row r="877" spans="1:4" x14ac:dyDescent="0.35">
      <c r="A877" s="11"/>
      <c r="B877" s="12"/>
      <c r="C877" s="12"/>
      <c r="D877" s="13"/>
    </row>
    <row r="878" spans="1:4" x14ac:dyDescent="0.35">
      <c r="A878" s="11"/>
      <c r="B878" s="12"/>
      <c r="C878" s="12"/>
      <c r="D878" s="13"/>
    </row>
    <row r="879" spans="1:4" x14ac:dyDescent="0.35">
      <c r="A879" s="11"/>
      <c r="B879" s="12"/>
      <c r="C879" s="12"/>
      <c r="D879" s="13"/>
    </row>
    <row r="880" spans="1:4" x14ac:dyDescent="0.35">
      <c r="A880" s="11"/>
      <c r="B880" s="12"/>
      <c r="C880" s="12"/>
      <c r="D880" s="13"/>
    </row>
    <row r="881" spans="1:4" x14ac:dyDescent="0.35">
      <c r="A881" s="11"/>
      <c r="B881" s="12"/>
      <c r="C881" s="12"/>
      <c r="D881" s="13"/>
    </row>
    <row r="882" spans="1:4" x14ac:dyDescent="0.35">
      <c r="A882" s="11"/>
      <c r="B882" s="12"/>
      <c r="C882" s="12"/>
      <c r="D882" s="13"/>
    </row>
    <row r="883" spans="1:4" x14ac:dyDescent="0.35">
      <c r="A883" s="11"/>
      <c r="B883" s="12"/>
      <c r="C883" s="12"/>
      <c r="D883" s="13"/>
    </row>
    <row r="884" spans="1:4" x14ac:dyDescent="0.35">
      <c r="A884" s="11"/>
      <c r="B884" s="12"/>
      <c r="C884" s="12"/>
      <c r="D884" s="13"/>
    </row>
    <row r="885" spans="1:4" x14ac:dyDescent="0.35">
      <c r="A885" s="11"/>
      <c r="B885" s="12"/>
      <c r="C885" s="12"/>
      <c r="D885" s="13"/>
    </row>
    <row r="886" spans="1:4" x14ac:dyDescent="0.35">
      <c r="A886" s="11"/>
      <c r="B886" s="12"/>
      <c r="C886" s="12"/>
      <c r="D886" s="13"/>
    </row>
    <row r="887" spans="1:4" x14ac:dyDescent="0.35">
      <c r="A887" s="11"/>
      <c r="B887" s="12"/>
      <c r="C887" s="12"/>
      <c r="D887" s="13"/>
    </row>
    <row r="888" spans="1:4" x14ac:dyDescent="0.35">
      <c r="A888" s="11"/>
      <c r="B888" s="12"/>
      <c r="C888" s="12"/>
      <c r="D888" s="13"/>
    </row>
    <row r="889" spans="1:4" x14ac:dyDescent="0.35">
      <c r="A889" s="11"/>
      <c r="B889" s="12"/>
      <c r="C889" s="12"/>
      <c r="D889" s="13"/>
    </row>
    <row r="890" spans="1:4" x14ac:dyDescent="0.35">
      <c r="A890" s="11"/>
      <c r="B890" s="12"/>
      <c r="C890" s="12"/>
      <c r="D890" s="13"/>
    </row>
    <row r="891" spans="1:4" x14ac:dyDescent="0.35">
      <c r="A891" s="11"/>
      <c r="B891" s="12"/>
      <c r="C891" s="12"/>
      <c r="D891" s="13"/>
    </row>
    <row r="892" spans="1:4" x14ac:dyDescent="0.35">
      <c r="A892" s="11"/>
      <c r="B892" s="12"/>
      <c r="C892" s="12"/>
      <c r="D892" s="13"/>
    </row>
    <row r="893" spans="1:4" x14ac:dyDescent="0.35">
      <c r="A893" s="11"/>
      <c r="B893" s="12"/>
      <c r="C893" s="12"/>
      <c r="D893" s="13"/>
    </row>
    <row r="894" spans="1:4" x14ac:dyDescent="0.35">
      <c r="A894" s="11"/>
      <c r="B894" s="12"/>
      <c r="C894" s="12"/>
      <c r="D894" s="13"/>
    </row>
    <row r="895" spans="1:4" x14ac:dyDescent="0.35">
      <c r="A895" s="11"/>
      <c r="B895" s="12"/>
      <c r="C895" s="12"/>
      <c r="D895" s="13"/>
    </row>
    <row r="896" spans="1:4" x14ac:dyDescent="0.35">
      <c r="A896" s="11"/>
      <c r="B896" s="12"/>
      <c r="C896" s="12"/>
      <c r="D896" s="13"/>
    </row>
    <row r="897" spans="1:4" x14ac:dyDescent="0.35">
      <c r="A897" s="11"/>
      <c r="B897" s="12"/>
      <c r="C897" s="12"/>
      <c r="D897" s="13"/>
    </row>
    <row r="898" spans="1:4" x14ac:dyDescent="0.35">
      <c r="A898" s="11"/>
      <c r="B898" s="12"/>
      <c r="C898" s="12"/>
      <c r="D898" s="13"/>
    </row>
    <row r="899" spans="1:4" x14ac:dyDescent="0.35">
      <c r="A899" s="11"/>
      <c r="B899" s="12"/>
      <c r="C899" s="12"/>
      <c r="D899" s="13"/>
    </row>
    <row r="900" spans="1:4" x14ac:dyDescent="0.35">
      <c r="A900" s="11"/>
      <c r="B900" s="12"/>
      <c r="C900" s="12"/>
      <c r="D900" s="13"/>
    </row>
    <row r="901" spans="1:4" x14ac:dyDescent="0.35">
      <c r="A901" s="11"/>
      <c r="B901" s="12"/>
      <c r="C901" s="12"/>
      <c r="D901" s="13"/>
    </row>
    <row r="902" spans="1:4" x14ac:dyDescent="0.35">
      <c r="A902" s="11"/>
      <c r="B902" s="12"/>
      <c r="C902" s="12"/>
      <c r="D902" s="13"/>
    </row>
    <row r="903" spans="1:4" x14ac:dyDescent="0.35">
      <c r="A903" s="11"/>
      <c r="B903" s="12"/>
      <c r="C903" s="12"/>
      <c r="D903" s="13"/>
    </row>
    <row r="904" spans="1:4" x14ac:dyDescent="0.35">
      <c r="A904" s="11"/>
      <c r="B904" s="12"/>
      <c r="C904" s="12"/>
      <c r="D904" s="13"/>
    </row>
    <row r="905" spans="1:4" x14ac:dyDescent="0.35">
      <c r="A905" s="11"/>
      <c r="B905" s="12"/>
      <c r="C905" s="12"/>
      <c r="D905" s="13"/>
    </row>
    <row r="906" spans="1:4" x14ac:dyDescent="0.35">
      <c r="A906" s="11"/>
      <c r="B906" s="12"/>
      <c r="C906" s="12"/>
      <c r="D906" s="13"/>
    </row>
    <row r="907" spans="1:4" x14ac:dyDescent="0.35">
      <c r="A907" s="11"/>
      <c r="B907" s="12"/>
      <c r="C907" s="12"/>
      <c r="D907" s="13"/>
    </row>
    <row r="908" spans="1:4" x14ac:dyDescent="0.35">
      <c r="A908" s="11"/>
      <c r="B908" s="12"/>
      <c r="C908" s="12"/>
      <c r="D908" s="13"/>
    </row>
    <row r="909" spans="1:4" x14ac:dyDescent="0.35">
      <c r="A909" s="11"/>
      <c r="B909" s="12"/>
      <c r="C909" s="12"/>
      <c r="D909" s="13"/>
    </row>
    <row r="910" spans="1:4" x14ac:dyDescent="0.35">
      <c r="A910" s="11"/>
      <c r="B910" s="12"/>
      <c r="C910" s="12"/>
      <c r="D910" s="13"/>
    </row>
    <row r="911" spans="1:4" x14ac:dyDescent="0.35">
      <c r="A911" s="11"/>
      <c r="B911" s="12"/>
      <c r="C911" s="12"/>
      <c r="D911" s="13"/>
    </row>
    <row r="912" spans="1:4" x14ac:dyDescent="0.35">
      <c r="A912" s="11"/>
      <c r="B912" s="12"/>
      <c r="C912" s="12"/>
      <c r="D912" s="13"/>
    </row>
    <row r="913" spans="1:4" x14ac:dyDescent="0.35">
      <c r="A913" s="11"/>
      <c r="B913" s="12"/>
      <c r="C913" s="12"/>
      <c r="D913" s="13"/>
    </row>
    <row r="914" spans="1:4" x14ac:dyDescent="0.35">
      <c r="A914" s="11"/>
      <c r="B914" s="12"/>
      <c r="C914" s="12"/>
      <c r="D914" s="13"/>
    </row>
    <row r="915" spans="1:4" x14ac:dyDescent="0.35">
      <c r="A915" s="11"/>
      <c r="B915" s="12"/>
      <c r="C915" s="12"/>
      <c r="D915" s="13"/>
    </row>
    <row r="916" spans="1:4" x14ac:dyDescent="0.35">
      <c r="A916" s="11"/>
      <c r="B916" s="12"/>
      <c r="C916" s="12"/>
      <c r="D916" s="13"/>
    </row>
    <row r="917" spans="1:4" x14ac:dyDescent="0.35">
      <c r="A917" s="11"/>
      <c r="B917" s="12"/>
      <c r="C917" s="12"/>
      <c r="D917" s="13"/>
    </row>
    <row r="918" spans="1:4" x14ac:dyDescent="0.35">
      <c r="A918" s="11"/>
      <c r="B918" s="12"/>
      <c r="C918" s="12"/>
      <c r="D918" s="13"/>
    </row>
    <row r="919" spans="1:4" x14ac:dyDescent="0.35">
      <c r="A919" s="11"/>
      <c r="B919" s="12"/>
      <c r="C919" s="12"/>
      <c r="D919" s="13"/>
    </row>
    <row r="920" spans="1:4" x14ac:dyDescent="0.35">
      <c r="A920" s="11"/>
      <c r="B920" s="12"/>
      <c r="C920" s="12"/>
      <c r="D920" s="13"/>
    </row>
    <row r="921" spans="1:4" x14ac:dyDescent="0.35">
      <c r="A921" s="11"/>
      <c r="B921" s="12"/>
      <c r="C921" s="12"/>
      <c r="D921" s="13"/>
    </row>
    <row r="922" spans="1:4" x14ac:dyDescent="0.35">
      <c r="A922" s="11"/>
      <c r="B922" s="12"/>
      <c r="C922" s="12"/>
      <c r="D922" s="13"/>
    </row>
    <row r="923" spans="1:4" x14ac:dyDescent="0.35">
      <c r="A923" s="11"/>
      <c r="B923" s="12"/>
      <c r="C923" s="12"/>
      <c r="D923" s="13"/>
    </row>
    <row r="924" spans="1:4" x14ac:dyDescent="0.35">
      <c r="A924" s="11"/>
      <c r="B924" s="12"/>
      <c r="C924" s="12"/>
      <c r="D924" s="13"/>
    </row>
    <row r="925" spans="1:4" x14ac:dyDescent="0.35">
      <c r="A925" s="11"/>
      <c r="B925" s="12"/>
      <c r="C925" s="12"/>
      <c r="D925" s="13"/>
    </row>
    <row r="926" spans="1:4" x14ac:dyDescent="0.35">
      <c r="A926" s="11"/>
      <c r="B926" s="12"/>
      <c r="C926" s="12"/>
      <c r="D926" s="13"/>
    </row>
    <row r="927" spans="1:4" x14ac:dyDescent="0.35">
      <c r="A927" s="11"/>
      <c r="B927" s="12"/>
      <c r="C927" s="12"/>
      <c r="D927" s="13"/>
    </row>
    <row r="928" spans="1:4" x14ac:dyDescent="0.35">
      <c r="A928" s="11"/>
      <c r="B928" s="12"/>
      <c r="C928" s="12"/>
      <c r="D928" s="13"/>
    </row>
    <row r="929" spans="1:4" x14ac:dyDescent="0.35">
      <c r="A929" s="11"/>
      <c r="B929" s="12"/>
      <c r="C929" s="12"/>
      <c r="D929" s="13"/>
    </row>
    <row r="930" spans="1:4" x14ac:dyDescent="0.35">
      <c r="A930" s="11"/>
      <c r="B930" s="12"/>
      <c r="C930" s="12"/>
      <c r="D930" s="13"/>
    </row>
    <row r="931" spans="1:4" x14ac:dyDescent="0.35">
      <c r="A931" s="11"/>
      <c r="B931" s="12"/>
      <c r="C931" s="12"/>
      <c r="D931" s="13"/>
    </row>
    <row r="932" spans="1:4" x14ac:dyDescent="0.35">
      <c r="A932" s="11"/>
      <c r="B932" s="12"/>
      <c r="C932" s="12"/>
      <c r="D932" s="13"/>
    </row>
    <row r="933" spans="1:4" x14ac:dyDescent="0.35">
      <c r="A933" s="11"/>
      <c r="B933" s="12"/>
      <c r="C933" s="12"/>
      <c r="D933" s="13"/>
    </row>
    <row r="934" spans="1:4" x14ac:dyDescent="0.35">
      <c r="A934" s="11"/>
      <c r="B934" s="12"/>
      <c r="C934" s="12"/>
      <c r="D934" s="13"/>
    </row>
    <row r="935" spans="1:4" x14ac:dyDescent="0.35">
      <c r="A935" s="11"/>
      <c r="B935" s="12"/>
      <c r="C935" s="12"/>
      <c r="D935" s="13"/>
    </row>
    <row r="936" spans="1:4" x14ac:dyDescent="0.35">
      <c r="A936" s="11"/>
      <c r="B936" s="12"/>
      <c r="C936" s="12"/>
      <c r="D936" s="13"/>
    </row>
    <row r="937" spans="1:4" x14ac:dyDescent="0.35">
      <c r="A937" s="11"/>
      <c r="B937" s="12"/>
      <c r="C937" s="12"/>
      <c r="D937" s="13"/>
    </row>
    <row r="938" spans="1:4" x14ac:dyDescent="0.35">
      <c r="A938" s="11"/>
      <c r="B938" s="12"/>
      <c r="C938" s="12"/>
      <c r="D938" s="13"/>
    </row>
    <row r="939" spans="1:4" x14ac:dyDescent="0.35">
      <c r="A939" s="11"/>
      <c r="B939" s="12"/>
      <c r="C939" s="12"/>
      <c r="D939" s="13"/>
    </row>
    <row r="940" spans="1:4" x14ac:dyDescent="0.35">
      <c r="A940" s="11"/>
      <c r="B940" s="12"/>
      <c r="C940" s="12"/>
      <c r="D940" s="13"/>
    </row>
    <row r="941" spans="1:4" x14ac:dyDescent="0.35">
      <c r="A941" s="11"/>
      <c r="B941" s="12"/>
      <c r="C941" s="12"/>
      <c r="D941" s="13"/>
    </row>
    <row r="942" spans="1:4" x14ac:dyDescent="0.35">
      <c r="A942" s="11"/>
      <c r="B942" s="12"/>
      <c r="C942" s="12"/>
      <c r="D942" s="13"/>
    </row>
    <row r="943" spans="1:4" x14ac:dyDescent="0.35">
      <c r="A943" s="11"/>
      <c r="B943" s="12"/>
      <c r="C943" s="12"/>
      <c r="D943" s="13"/>
    </row>
    <row r="944" spans="1:4" x14ac:dyDescent="0.35">
      <c r="A944" s="11"/>
      <c r="B944" s="12"/>
      <c r="C944" s="12"/>
      <c r="D944" s="13"/>
    </row>
    <row r="945" spans="1:4" x14ac:dyDescent="0.35">
      <c r="A945" s="11"/>
      <c r="B945" s="12"/>
      <c r="C945" s="12"/>
      <c r="D945" s="13"/>
    </row>
    <row r="946" spans="1:4" x14ac:dyDescent="0.35">
      <c r="A946" s="11"/>
      <c r="B946" s="12"/>
      <c r="C946" s="12"/>
      <c r="D946" s="13"/>
    </row>
    <row r="947" spans="1:4" x14ac:dyDescent="0.35">
      <c r="A947" s="11"/>
      <c r="B947" s="12"/>
      <c r="C947" s="12"/>
      <c r="D947" s="13"/>
    </row>
    <row r="948" spans="1:4" x14ac:dyDescent="0.35">
      <c r="A948" s="11"/>
      <c r="B948" s="12"/>
      <c r="C948" s="12"/>
      <c r="D948" s="13"/>
    </row>
    <row r="949" spans="1:4" x14ac:dyDescent="0.35">
      <c r="A949" s="11"/>
      <c r="B949" s="12"/>
      <c r="C949" s="12"/>
      <c r="D949" s="13"/>
    </row>
    <row r="950" spans="1:4" x14ac:dyDescent="0.35">
      <c r="A950" s="11"/>
      <c r="B950" s="12"/>
      <c r="C950" s="12"/>
      <c r="D950" s="13"/>
    </row>
    <row r="951" spans="1:4" x14ac:dyDescent="0.35">
      <c r="A951" s="11"/>
      <c r="B951" s="12"/>
      <c r="C951" s="12"/>
      <c r="D951" s="13"/>
    </row>
    <row r="952" spans="1:4" x14ac:dyDescent="0.35">
      <c r="A952" s="11"/>
      <c r="B952" s="12"/>
      <c r="C952" s="12"/>
      <c r="D952" s="13"/>
    </row>
    <row r="953" spans="1:4" x14ac:dyDescent="0.35">
      <c r="A953" s="11"/>
      <c r="B953" s="12"/>
      <c r="C953" s="12"/>
      <c r="D953" s="13"/>
    </row>
    <row r="954" spans="1:4" x14ac:dyDescent="0.35">
      <c r="A954" s="11"/>
      <c r="B954" s="12"/>
      <c r="C954" s="12"/>
      <c r="D954" s="13"/>
    </row>
    <row r="955" spans="1:4" x14ac:dyDescent="0.35">
      <c r="A955" s="11"/>
      <c r="B955" s="12"/>
      <c r="C955" s="12"/>
      <c r="D955" s="13"/>
    </row>
    <row r="956" spans="1:4" x14ac:dyDescent="0.35">
      <c r="A956" s="11"/>
      <c r="B956" s="12"/>
      <c r="C956" s="12"/>
      <c r="D956" s="13"/>
    </row>
    <row r="957" spans="1:4" x14ac:dyDescent="0.35">
      <c r="A957" s="11"/>
      <c r="B957" s="12"/>
      <c r="C957" s="12"/>
      <c r="D957" s="13"/>
    </row>
    <row r="958" spans="1:4" x14ac:dyDescent="0.35">
      <c r="A958" s="11"/>
      <c r="B958" s="12"/>
      <c r="C958" s="12"/>
      <c r="D958" s="13"/>
    </row>
    <row r="959" spans="1:4" x14ac:dyDescent="0.35">
      <c r="A959" s="11"/>
      <c r="B959" s="12"/>
      <c r="C959" s="12"/>
      <c r="D959" s="13"/>
    </row>
    <row r="960" spans="1:4" x14ac:dyDescent="0.35">
      <c r="A960" s="11"/>
      <c r="B960" s="12"/>
      <c r="C960" s="12"/>
      <c r="D960" s="13"/>
    </row>
    <row r="961" spans="1:4" x14ac:dyDescent="0.35">
      <c r="A961" s="11"/>
      <c r="B961" s="12"/>
      <c r="C961" s="12"/>
      <c r="D961" s="13"/>
    </row>
    <row r="962" spans="1:4" x14ac:dyDescent="0.35">
      <c r="A962" s="11"/>
      <c r="B962" s="12"/>
      <c r="C962" s="12"/>
      <c r="D962" s="13"/>
    </row>
    <row r="963" spans="1:4" x14ac:dyDescent="0.35">
      <c r="A963" s="11"/>
      <c r="B963" s="12"/>
      <c r="C963" s="12"/>
      <c r="D963" s="13"/>
    </row>
    <row r="964" spans="1:4" x14ac:dyDescent="0.35">
      <c r="A964" s="11"/>
      <c r="B964" s="12"/>
      <c r="C964" s="12"/>
      <c r="D964" s="13"/>
    </row>
    <row r="965" spans="1:4" x14ac:dyDescent="0.35">
      <c r="A965" s="11"/>
      <c r="B965" s="12"/>
      <c r="C965" s="12"/>
      <c r="D965" s="13"/>
    </row>
    <row r="966" spans="1:4" x14ac:dyDescent="0.35">
      <c r="A966" s="11"/>
      <c r="B966" s="12"/>
      <c r="C966" s="12"/>
      <c r="D966" s="13"/>
    </row>
    <row r="967" spans="1:4" x14ac:dyDescent="0.35">
      <c r="A967" s="11"/>
      <c r="B967" s="12"/>
      <c r="C967" s="12"/>
      <c r="D967" s="13"/>
    </row>
    <row r="968" spans="1:4" x14ac:dyDescent="0.35">
      <c r="A968" s="11"/>
      <c r="B968" s="12"/>
      <c r="C968" s="12"/>
      <c r="D968" s="13"/>
    </row>
    <row r="969" spans="1:4" x14ac:dyDescent="0.35">
      <c r="A969" s="11"/>
      <c r="B969" s="12"/>
      <c r="C969" s="12"/>
      <c r="D969" s="13"/>
    </row>
    <row r="970" spans="1:4" x14ac:dyDescent="0.35">
      <c r="A970" s="11"/>
      <c r="B970" s="12"/>
      <c r="C970" s="12"/>
      <c r="D970" s="13"/>
    </row>
    <row r="971" spans="1:4" x14ac:dyDescent="0.35">
      <c r="A971" s="11"/>
      <c r="B971" s="12"/>
      <c r="C971" s="12"/>
      <c r="D971" s="13"/>
    </row>
    <row r="972" spans="1:4" x14ac:dyDescent="0.35">
      <c r="A972" s="11"/>
      <c r="B972" s="12"/>
      <c r="C972" s="12"/>
      <c r="D972" s="13"/>
    </row>
    <row r="973" spans="1:4" x14ac:dyDescent="0.35">
      <c r="A973" s="11"/>
      <c r="B973" s="12"/>
      <c r="C973" s="12"/>
      <c r="D973" s="13"/>
    </row>
    <row r="974" spans="1:4" x14ac:dyDescent="0.35">
      <c r="A974" s="11"/>
      <c r="B974" s="12"/>
      <c r="C974" s="12"/>
      <c r="D974" s="13"/>
    </row>
    <row r="975" spans="1:4" x14ac:dyDescent="0.35">
      <c r="A975" s="11"/>
      <c r="B975" s="12"/>
      <c r="C975" s="12"/>
      <c r="D975" s="13"/>
    </row>
    <row r="976" spans="1:4" x14ac:dyDescent="0.35">
      <c r="A976" s="11"/>
      <c r="B976" s="12"/>
      <c r="C976" s="12"/>
      <c r="D976" s="13"/>
    </row>
    <row r="977" spans="1:4" x14ac:dyDescent="0.35">
      <c r="A977" s="11"/>
      <c r="B977" s="12"/>
      <c r="C977" s="12"/>
      <c r="D977" s="13"/>
    </row>
    <row r="978" spans="1:4" x14ac:dyDescent="0.35">
      <c r="A978" s="11"/>
      <c r="B978" s="12"/>
      <c r="C978" s="12"/>
      <c r="D978" s="13"/>
    </row>
    <row r="979" spans="1:4" x14ac:dyDescent="0.35">
      <c r="A979" s="11"/>
      <c r="B979" s="12"/>
      <c r="C979" s="12"/>
      <c r="D979" s="13"/>
    </row>
    <row r="980" spans="1:4" x14ac:dyDescent="0.35">
      <c r="A980" s="11"/>
      <c r="B980" s="12"/>
      <c r="C980" s="12"/>
      <c r="D980" s="13"/>
    </row>
    <row r="981" spans="1:4" x14ac:dyDescent="0.35">
      <c r="A981" s="11"/>
      <c r="B981" s="12"/>
      <c r="C981" s="12"/>
      <c r="D981" s="13"/>
    </row>
    <row r="982" spans="1:4" x14ac:dyDescent="0.35">
      <c r="A982" s="11"/>
      <c r="B982" s="12"/>
      <c r="C982" s="12"/>
      <c r="D982" s="13"/>
    </row>
    <row r="983" spans="1:4" x14ac:dyDescent="0.35">
      <c r="A983" s="11"/>
      <c r="B983" s="12"/>
      <c r="C983" s="12"/>
      <c r="D983" s="13"/>
    </row>
    <row r="984" spans="1:4" x14ac:dyDescent="0.35">
      <c r="A984" s="11"/>
      <c r="B984" s="12"/>
      <c r="C984" s="12"/>
      <c r="D984" s="13"/>
    </row>
    <row r="985" spans="1:4" x14ac:dyDescent="0.35">
      <c r="A985" s="11"/>
      <c r="B985" s="12"/>
      <c r="C985" s="12"/>
      <c r="D985" s="13"/>
    </row>
    <row r="986" spans="1:4" x14ac:dyDescent="0.35">
      <c r="A986" s="11"/>
      <c r="B986" s="12"/>
      <c r="C986" s="12"/>
      <c r="D986" s="13"/>
    </row>
    <row r="987" spans="1:4" x14ac:dyDescent="0.35">
      <c r="A987" s="11"/>
      <c r="B987" s="12"/>
      <c r="C987" s="12"/>
      <c r="D987" s="13"/>
    </row>
    <row r="988" spans="1:4" x14ac:dyDescent="0.35">
      <c r="A988" s="11"/>
      <c r="B988" s="12"/>
      <c r="C988" s="12"/>
      <c r="D988" s="13"/>
    </row>
    <row r="989" spans="1:4" x14ac:dyDescent="0.35">
      <c r="A989" s="11"/>
      <c r="B989" s="12"/>
      <c r="C989" s="12"/>
      <c r="D989" s="13"/>
    </row>
    <row r="990" spans="1:4" x14ac:dyDescent="0.35">
      <c r="A990" s="11"/>
      <c r="B990" s="12"/>
      <c r="C990" s="12"/>
      <c r="D990" s="13"/>
    </row>
    <row r="991" spans="1:4" x14ac:dyDescent="0.35">
      <c r="A991" s="11"/>
      <c r="B991" s="12"/>
      <c r="C991" s="12"/>
      <c r="D991" s="13"/>
    </row>
    <row r="992" spans="1:4" x14ac:dyDescent="0.35">
      <c r="A992" s="11"/>
      <c r="B992" s="12"/>
      <c r="C992" s="12"/>
      <c r="D992" s="13"/>
    </row>
    <row r="993" spans="1:4" x14ac:dyDescent="0.35">
      <c r="A993" s="11"/>
      <c r="B993" s="12"/>
      <c r="C993" s="12"/>
      <c r="D993" s="13"/>
    </row>
    <row r="994" spans="1:4" x14ac:dyDescent="0.35">
      <c r="A994" s="11"/>
      <c r="B994" s="12"/>
      <c r="C994" s="12"/>
      <c r="D994" s="13"/>
    </row>
    <row r="995" spans="1:4" x14ac:dyDescent="0.35">
      <c r="A995" s="11"/>
      <c r="B995" s="12"/>
      <c r="C995" s="12"/>
      <c r="D995" s="13"/>
    </row>
  </sheetData>
  <sheetProtection formatCells="0" selectLockedCells="1" selectUnlockedCells="1"/>
  <mergeCells count="1">
    <mergeCell ref="A1:D1"/>
  </mergeCells>
  <conditionalFormatting sqref="B1 B3:B1048576">
    <cfRule type="containsText" dxfId="3" priority="5" operator="containsText" text="OBS">
      <formula>NOT(ISERROR(SEARCH("OBS",B1)))</formula>
    </cfRule>
  </conditionalFormatting>
  <conditionalFormatting sqref="B1 B3:B1048576">
    <cfRule type="containsText" dxfId="2" priority="1" operator="containsText" text="REH">
      <formula>NOT(ISERROR(SEARCH("REH",B1)))</formula>
    </cfRule>
    <cfRule type="containsText" dxfId="1" priority="2" operator="containsText" text="FRL">
      <formula>NOT(ISERROR(SEARCH("FRL",B1)))</formula>
    </cfRule>
    <cfRule type="containsText" dxfId="0" priority="3" operator="containsText" text="REK">
      <formula>NOT(ISERROR(SEARCH("REK",B1)))</formula>
    </cfRule>
  </conditionalFormatting>
  <hyperlinks>
    <hyperlink ref="D128" r:id="rId1" display="http://www.1177.se/" xr:uid="{938ABC48-400D-FA40-AE26-EA23DEEB95B1}"/>
  </hyperlinks>
  <pageMargins left="0.7" right="0.7" top="0.75" bottom="0.75" header="0.3" footer="0.3"/>
  <pageSetup paperSize="9"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2002-CE3C-2C47-BB4E-ADAD21143D8B}">
  <sheetPr>
    <tabColor theme="6"/>
    <pageSetUpPr fitToPage="1"/>
  </sheetPr>
  <dimension ref="A1:D38"/>
  <sheetViews>
    <sheetView zoomScale="90" zoomScaleNormal="90" workbookViewId="0">
      <selection activeCell="B37" sqref="B4:B37"/>
    </sheetView>
  </sheetViews>
  <sheetFormatPr defaultColWidth="8.6328125" defaultRowHeight="26" x14ac:dyDescent="0.6"/>
  <cols>
    <col min="1" max="1" width="87.6328125" style="101" customWidth="1"/>
    <col min="2" max="2" width="18.453125" style="115" bestFit="1" customWidth="1"/>
    <col min="3" max="3" width="100.453125" style="102" customWidth="1"/>
    <col min="4" max="4" width="18.81640625" style="109" customWidth="1"/>
    <col min="5" max="16384" width="8.6328125" style="101"/>
  </cols>
  <sheetData>
    <row r="1" spans="1:4" ht="26.5" thickBot="1" x14ac:dyDescent="0.65">
      <c r="A1" s="108"/>
      <c r="B1" s="113"/>
      <c r="C1" s="107" t="s">
        <v>110</v>
      </c>
    </row>
    <row r="2" spans="1:4" ht="34" thickBot="1" x14ac:dyDescent="0.4">
      <c r="A2" s="127" t="s">
        <v>108</v>
      </c>
      <c r="B2" s="127"/>
      <c r="C2" s="127"/>
      <c r="D2" s="127"/>
    </row>
    <row r="3" spans="1:4" ht="27" thickTop="1" thickBot="1" x14ac:dyDescent="0.4">
      <c r="A3" s="138" t="s">
        <v>81</v>
      </c>
      <c r="B3" s="116" t="s">
        <v>83</v>
      </c>
      <c r="C3" s="117" t="s">
        <v>53</v>
      </c>
      <c r="D3" s="118" t="s">
        <v>109</v>
      </c>
    </row>
    <row r="4" spans="1:4" ht="26.5" thickTop="1" x14ac:dyDescent="0.6">
      <c r="A4" s="140" t="s">
        <v>107</v>
      </c>
      <c r="B4" s="132" t="s">
        <v>16</v>
      </c>
      <c r="C4" s="133" t="s">
        <v>17</v>
      </c>
      <c r="D4" s="110">
        <v>0.65</v>
      </c>
    </row>
    <row r="5" spans="1:4" x14ac:dyDescent="0.6">
      <c r="A5" s="141" t="s">
        <v>107</v>
      </c>
      <c r="B5" s="132" t="s">
        <v>13</v>
      </c>
      <c r="C5" s="133" t="s">
        <v>4</v>
      </c>
      <c r="D5" s="111">
        <v>0.52</v>
      </c>
    </row>
    <row r="6" spans="1:4" x14ac:dyDescent="0.6">
      <c r="A6" s="141" t="s">
        <v>107</v>
      </c>
      <c r="B6" s="114" t="s">
        <v>14</v>
      </c>
      <c r="C6" s="105" t="s">
        <v>15</v>
      </c>
      <c r="D6" s="111">
        <v>0.52</v>
      </c>
    </row>
    <row r="7" spans="1:4" x14ac:dyDescent="0.6">
      <c r="A7" s="141" t="s">
        <v>107</v>
      </c>
      <c r="B7" s="114" t="s">
        <v>11</v>
      </c>
      <c r="C7" s="105" t="s">
        <v>12</v>
      </c>
      <c r="D7" s="111">
        <v>0.48</v>
      </c>
    </row>
    <row r="8" spans="1:4" x14ac:dyDescent="0.6">
      <c r="A8" s="141" t="s">
        <v>107</v>
      </c>
      <c r="B8" s="114" t="s">
        <v>5</v>
      </c>
      <c r="C8" s="105" t="s">
        <v>6</v>
      </c>
      <c r="D8" s="111">
        <v>0.37</v>
      </c>
    </row>
    <row r="9" spans="1:4" x14ac:dyDescent="0.6">
      <c r="A9" s="141" t="s">
        <v>107</v>
      </c>
      <c r="B9" s="134" t="s">
        <v>112</v>
      </c>
      <c r="C9" s="133" t="s">
        <v>113</v>
      </c>
      <c r="D9" s="125"/>
    </row>
    <row r="10" spans="1:4" x14ac:dyDescent="0.6">
      <c r="A10" s="141" t="s">
        <v>107</v>
      </c>
      <c r="B10" s="124" t="s">
        <v>114</v>
      </c>
      <c r="C10" s="105" t="s">
        <v>116</v>
      </c>
      <c r="D10" s="125"/>
    </row>
    <row r="11" spans="1:4" x14ac:dyDescent="0.6">
      <c r="A11" s="141" t="s">
        <v>107</v>
      </c>
      <c r="B11" s="134" t="s">
        <v>115</v>
      </c>
      <c r="C11" s="133" t="s">
        <v>117</v>
      </c>
      <c r="D11" s="125"/>
    </row>
    <row r="12" spans="1:4" x14ac:dyDescent="0.6">
      <c r="A12" s="141" t="s">
        <v>107</v>
      </c>
      <c r="B12" s="114" t="s">
        <v>7</v>
      </c>
      <c r="C12" s="105" t="s">
        <v>8</v>
      </c>
      <c r="D12" s="111"/>
    </row>
    <row r="13" spans="1:4" ht="26.5" thickBot="1" x14ac:dyDescent="0.65">
      <c r="A13" s="142" t="s">
        <v>107</v>
      </c>
      <c r="B13" s="132" t="s">
        <v>3</v>
      </c>
      <c r="C13" s="105" t="s">
        <v>0</v>
      </c>
      <c r="D13" s="111"/>
    </row>
    <row r="14" spans="1:4" ht="53" thickTop="1" thickBot="1" x14ac:dyDescent="0.65">
      <c r="A14" s="148" t="s">
        <v>106</v>
      </c>
      <c r="B14" s="135" t="s">
        <v>32</v>
      </c>
      <c r="C14" s="106" t="s">
        <v>59</v>
      </c>
      <c r="D14" s="110">
        <v>0.09</v>
      </c>
    </row>
    <row r="15" spans="1:4" ht="27" thickTop="1" thickBot="1" x14ac:dyDescent="0.65">
      <c r="A15" s="139" t="s">
        <v>101</v>
      </c>
      <c r="B15" s="136" t="s">
        <v>62</v>
      </c>
      <c r="C15" s="103" t="s">
        <v>63</v>
      </c>
      <c r="D15" s="112">
        <v>0.84</v>
      </c>
    </row>
    <row r="16" spans="1:4" ht="26.5" thickTop="1" x14ac:dyDescent="0.6">
      <c r="A16" s="140" t="s">
        <v>104</v>
      </c>
      <c r="B16" s="114" t="s">
        <v>26</v>
      </c>
      <c r="C16" s="105" t="s">
        <v>27</v>
      </c>
      <c r="D16" s="110">
        <v>0.59</v>
      </c>
    </row>
    <row r="17" spans="1:4" x14ac:dyDescent="0.6">
      <c r="A17" s="141" t="s">
        <v>104</v>
      </c>
      <c r="B17" s="114" t="s">
        <v>28</v>
      </c>
      <c r="C17" s="105" t="s">
        <v>29</v>
      </c>
      <c r="D17" s="111">
        <v>0.53</v>
      </c>
    </row>
    <row r="18" spans="1:4" x14ac:dyDescent="0.6">
      <c r="A18" s="141" t="s">
        <v>104</v>
      </c>
      <c r="B18" s="132" t="s">
        <v>30</v>
      </c>
      <c r="C18" s="133" t="s">
        <v>31</v>
      </c>
      <c r="D18" s="111">
        <v>0.46</v>
      </c>
    </row>
    <row r="19" spans="1:4" ht="26.5" thickBot="1" x14ac:dyDescent="0.65">
      <c r="A19" s="142" t="s">
        <v>104</v>
      </c>
      <c r="B19" s="137" t="s">
        <v>45</v>
      </c>
      <c r="C19" s="104" t="s">
        <v>51</v>
      </c>
      <c r="D19" s="112">
        <v>0.21</v>
      </c>
    </row>
    <row r="20" spans="1:4" x14ac:dyDescent="0.6">
      <c r="A20" s="143" t="s">
        <v>106</v>
      </c>
      <c r="B20" s="132" t="s">
        <v>56</v>
      </c>
      <c r="C20" s="133" t="s">
        <v>57</v>
      </c>
      <c r="D20" s="111">
        <v>0.46</v>
      </c>
    </row>
    <row r="21" spans="1:4" x14ac:dyDescent="0.6">
      <c r="A21" s="144" t="s">
        <v>106</v>
      </c>
      <c r="B21" s="132" t="s">
        <v>46</v>
      </c>
      <c r="C21" s="133" t="s">
        <v>58</v>
      </c>
      <c r="D21" s="111">
        <v>0.46</v>
      </c>
    </row>
    <row r="22" spans="1:4" x14ac:dyDescent="0.6">
      <c r="A22" s="144" t="s">
        <v>106</v>
      </c>
      <c r="B22" s="114" t="s">
        <v>20</v>
      </c>
      <c r="C22" s="105" t="s">
        <v>21</v>
      </c>
      <c r="D22" s="111">
        <v>0.26</v>
      </c>
    </row>
    <row r="23" spans="1:4" x14ac:dyDescent="0.6">
      <c r="A23" s="144" t="s">
        <v>106</v>
      </c>
      <c r="B23" s="114" t="s">
        <v>22</v>
      </c>
      <c r="C23" s="105" t="s">
        <v>23</v>
      </c>
      <c r="D23" s="111"/>
    </row>
    <row r="24" spans="1:4" x14ac:dyDescent="0.6">
      <c r="A24" s="144" t="s">
        <v>106</v>
      </c>
      <c r="B24" s="132" t="s">
        <v>54</v>
      </c>
      <c r="C24" s="133" t="s">
        <v>55</v>
      </c>
      <c r="D24" s="111"/>
    </row>
    <row r="25" spans="1:4" ht="26.5" thickBot="1" x14ac:dyDescent="0.65">
      <c r="A25" s="145" t="s">
        <v>106</v>
      </c>
      <c r="B25" s="137" t="s">
        <v>24</v>
      </c>
      <c r="C25" s="104" t="s">
        <v>25</v>
      </c>
      <c r="D25" s="112"/>
    </row>
    <row r="26" spans="1:4" ht="32" customHeight="1" thickTop="1" x14ac:dyDescent="0.6">
      <c r="A26" s="143" t="s">
        <v>105</v>
      </c>
      <c r="B26" s="135" t="s">
        <v>18</v>
      </c>
      <c r="C26" s="131" t="s">
        <v>19</v>
      </c>
      <c r="D26" s="111">
        <v>0.25</v>
      </c>
    </row>
    <row r="27" spans="1:4" ht="32" customHeight="1" x14ac:dyDescent="0.6">
      <c r="A27" s="144" t="s">
        <v>105</v>
      </c>
      <c r="B27" s="132" t="s">
        <v>118</v>
      </c>
      <c r="C27" s="133" t="s">
        <v>119</v>
      </c>
      <c r="D27" s="111"/>
    </row>
    <row r="28" spans="1:4" ht="32" customHeight="1" x14ac:dyDescent="0.6">
      <c r="A28" s="144" t="s">
        <v>105</v>
      </c>
      <c r="B28" s="132" t="s">
        <v>44</v>
      </c>
      <c r="C28" s="105" t="s">
        <v>64</v>
      </c>
      <c r="D28" s="111">
        <v>0.21</v>
      </c>
    </row>
    <row r="29" spans="1:4" ht="32" customHeight="1" x14ac:dyDescent="0.6">
      <c r="A29" s="144" t="s">
        <v>105</v>
      </c>
      <c r="B29" s="114" t="s">
        <v>39</v>
      </c>
      <c r="C29" s="105" t="s">
        <v>77</v>
      </c>
      <c r="D29" s="111">
        <v>0.37</v>
      </c>
    </row>
    <row r="30" spans="1:4" ht="32" customHeight="1" x14ac:dyDescent="0.6">
      <c r="A30" s="144" t="s">
        <v>105</v>
      </c>
      <c r="B30" s="132" t="s">
        <v>40</v>
      </c>
      <c r="C30" s="133" t="s">
        <v>41</v>
      </c>
      <c r="D30" s="111"/>
    </row>
    <row r="31" spans="1:4" ht="32" customHeight="1" thickBot="1" x14ac:dyDescent="0.65">
      <c r="A31" s="145" t="s">
        <v>105</v>
      </c>
      <c r="B31" s="137" t="s">
        <v>42</v>
      </c>
      <c r="C31" s="104" t="s">
        <v>43</v>
      </c>
      <c r="D31" s="111"/>
    </row>
    <row r="32" spans="1:4" x14ac:dyDescent="0.6">
      <c r="A32" s="146" t="s">
        <v>103</v>
      </c>
      <c r="B32" s="132" t="s">
        <v>76</v>
      </c>
      <c r="C32" s="133" t="s">
        <v>75</v>
      </c>
      <c r="D32" s="111">
        <v>0.35</v>
      </c>
    </row>
    <row r="33" spans="1:4" ht="26.5" thickBot="1" x14ac:dyDescent="0.65">
      <c r="A33" s="147" t="s">
        <v>103</v>
      </c>
      <c r="B33" s="137" t="s">
        <v>74</v>
      </c>
      <c r="C33" s="104" t="s">
        <v>73</v>
      </c>
      <c r="D33" s="111">
        <v>0.35</v>
      </c>
    </row>
    <row r="34" spans="1:4" x14ac:dyDescent="0.6">
      <c r="A34" s="140" t="s">
        <v>102</v>
      </c>
      <c r="B34" s="114" t="s">
        <v>33</v>
      </c>
      <c r="C34" s="105" t="s">
        <v>34</v>
      </c>
      <c r="D34" s="110">
        <v>0.17</v>
      </c>
    </row>
    <row r="35" spans="1:4" x14ac:dyDescent="0.6">
      <c r="A35" s="141" t="s">
        <v>102</v>
      </c>
      <c r="B35" s="114" t="s">
        <v>35</v>
      </c>
      <c r="C35" s="105" t="s">
        <v>36</v>
      </c>
      <c r="D35" s="111">
        <v>0.11</v>
      </c>
    </row>
    <row r="36" spans="1:4" x14ac:dyDescent="0.6">
      <c r="A36" s="141" t="s">
        <v>102</v>
      </c>
      <c r="B36" s="132" t="s">
        <v>37</v>
      </c>
      <c r="C36" s="133" t="s">
        <v>38</v>
      </c>
      <c r="D36" s="111">
        <v>0.31</v>
      </c>
    </row>
    <row r="37" spans="1:4" ht="26.5" thickBot="1" x14ac:dyDescent="0.65">
      <c r="A37" s="142" t="s">
        <v>102</v>
      </c>
      <c r="B37" s="137" t="s">
        <v>60</v>
      </c>
      <c r="C37" s="104" t="s">
        <v>61</v>
      </c>
      <c r="D37" s="112">
        <v>0.23</v>
      </c>
    </row>
    <row r="38" spans="1:4" ht="18.5" x14ac:dyDescent="0.35">
      <c r="A38" s="158"/>
      <c r="B38" s="158"/>
      <c r="C38" s="158"/>
      <c r="D38" s="158"/>
    </row>
  </sheetData>
  <mergeCells count="1">
    <mergeCell ref="A38:D38"/>
  </mergeCells>
  <pageMargins left="0.7" right="0.7" top="0.75" bottom="0.75" header="0.3" footer="0.3"/>
  <pageSetup paperSize="9" scale="42"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5</vt:i4>
      </vt:variant>
      <vt:variant>
        <vt:lpstr>Namngivna områden</vt:lpstr>
      </vt:variant>
      <vt:variant>
        <vt:i4>2</vt:i4>
      </vt:variant>
    </vt:vector>
  </HeadingPairs>
  <TitlesOfParts>
    <vt:vector size="7" baseType="lpstr">
      <vt:lpstr>Pilotdiagnoser</vt:lpstr>
      <vt:lpstr>Per diagnos</vt:lpstr>
      <vt:lpstr>Kopplingstabell</vt:lpstr>
      <vt:lpstr>OBS_REK</vt:lpstr>
      <vt:lpstr>SRS_DIAGNOSER</vt:lpstr>
      <vt:lpstr>OBS_REK!_Toc497097736</vt:lpstr>
      <vt:lpstr>SRS_DIAGNOSER!Utskriftsområde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Juréen Katarina</dc:creator>
  <cp:lastModifiedBy>Emelie Holmberg</cp:lastModifiedBy>
  <cp:lastPrinted>2017-10-26T11:56:22Z</cp:lastPrinted>
  <dcterms:created xsi:type="dcterms:W3CDTF">2017-06-05T13:25:42Z</dcterms:created>
  <dcterms:modified xsi:type="dcterms:W3CDTF">2019-07-03T12:30:11Z</dcterms:modified>
</cp:coreProperties>
</file>