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54231b1a12aa591a/Рабочий стол/"/>
    </mc:Choice>
  </mc:AlternateContent>
  <xr:revisionPtr revIDLastSave="3" documentId="11_AD4DF75460589B3ACB72849BBF5C6E885BDEDDA7" xr6:coauthVersionLast="47" xr6:coauthVersionMax="47" xr10:uidLastSave="{6D9F387F-6C54-467D-8630-D1FA692FFC96}"/>
  <bookViews>
    <workbookView xWindow="-108" yWindow="-108" windowWidth="23256" windowHeight="12456" xr2:uid="{00000000-000D-0000-FFFF-FFFF00000000}"/>
  </bookViews>
  <sheets>
    <sheet name="Метод Ньютона" sheetId="1" r:id="rId1"/>
    <sheet name="УМ Ньютона" sheetId="2" r:id="rId2"/>
    <sheet name="Метод секущих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8" i="1" s="1"/>
  <c r="H8" i="1" s="1"/>
  <c r="M9" i="3"/>
  <c r="M8" i="3"/>
  <c r="B8" i="3"/>
  <c r="C8" i="3" s="1"/>
  <c r="B5" i="3"/>
  <c r="B4" i="3"/>
  <c r="B3" i="3"/>
  <c r="A6" i="3"/>
  <c r="A7" i="3" s="1"/>
  <c r="A8" i="3" s="1"/>
  <c r="A9" i="3" s="1"/>
  <c r="A10" i="3" s="1"/>
  <c r="A11" i="3" s="1"/>
  <c r="A12" i="3" s="1"/>
  <c r="A5" i="3"/>
  <c r="A4" i="3"/>
  <c r="A3" i="3"/>
  <c r="M2" i="3"/>
  <c r="F2" i="3"/>
  <c r="C2" i="3"/>
  <c r="B13" i="2"/>
  <c r="C13" i="2" s="1"/>
  <c r="H13" i="2" s="1"/>
  <c r="B11" i="2"/>
  <c r="C11" i="2" s="1"/>
  <c r="H11" i="2" s="1"/>
  <c r="A13" i="2"/>
  <c r="A14" i="2" s="1"/>
  <c r="A15" i="2" s="1"/>
  <c r="D8" i="2"/>
  <c r="E8" i="2" s="1"/>
  <c r="F8" i="2"/>
  <c r="G8" i="2"/>
  <c r="H8" i="2"/>
  <c r="I8" i="2"/>
  <c r="D9" i="2"/>
  <c r="E9" i="2" s="1"/>
  <c r="F9" i="2"/>
  <c r="G9" i="2" s="1"/>
  <c r="H9" i="2"/>
  <c r="I9" i="2"/>
  <c r="D10" i="2"/>
  <c r="E10" i="2" s="1"/>
  <c r="F10" i="2"/>
  <c r="G10" i="2"/>
  <c r="H10" i="2"/>
  <c r="I10" i="2"/>
  <c r="C8" i="2"/>
  <c r="B4" i="2"/>
  <c r="B3" i="2"/>
  <c r="M2" i="2"/>
  <c r="A3" i="2"/>
  <c r="A4" i="2" s="1"/>
  <c r="A5" i="2" s="1"/>
  <c r="A6" i="2" s="1"/>
  <c r="A7" i="2" s="1"/>
  <c r="A8" i="2" s="1"/>
  <c r="A9" i="2" s="1"/>
  <c r="A10" i="2" s="1"/>
  <c r="A11" i="2" s="1"/>
  <c r="A12" i="2" s="1"/>
  <c r="F2" i="2"/>
  <c r="C2" i="2"/>
  <c r="D4" i="1"/>
  <c r="E4" i="1" s="1"/>
  <c r="D5" i="1"/>
  <c r="E5" i="1" s="1"/>
  <c r="D6" i="1"/>
  <c r="E6" i="1" s="1"/>
  <c r="D7" i="1"/>
  <c r="E7" i="1" s="1"/>
  <c r="D3" i="1"/>
  <c r="E3" i="1" s="1"/>
  <c r="F3" i="1"/>
  <c r="G3" i="1" s="1"/>
  <c r="H4" i="1"/>
  <c r="H5" i="1"/>
  <c r="H6" i="1"/>
  <c r="H7" i="1"/>
  <c r="H3" i="1"/>
  <c r="M6" i="1"/>
  <c r="B7" i="1" s="1"/>
  <c r="F5" i="1"/>
  <c r="G5" i="1" s="1"/>
  <c r="F6" i="1"/>
  <c r="G6" i="1" s="1"/>
  <c r="M4" i="1"/>
  <c r="F4" i="1"/>
  <c r="C4" i="1"/>
  <c r="B4" i="1"/>
  <c r="F2" i="1"/>
  <c r="M3" i="1"/>
  <c r="C3" i="1"/>
  <c r="B3" i="1"/>
  <c r="M2" i="1"/>
  <c r="C2" i="1"/>
  <c r="A4" i="1"/>
  <c r="A5" i="1" s="1"/>
  <c r="A6" i="1" s="1"/>
  <c r="A7" i="1" s="1"/>
  <c r="A8" i="1" s="1"/>
  <c r="A9" i="1" s="1"/>
  <c r="A10" i="1" s="1"/>
  <c r="A11" i="1" s="1"/>
  <c r="A12" i="1" s="1"/>
  <c r="A3" i="1"/>
  <c r="M8" i="1" l="1"/>
  <c r="F8" i="1"/>
  <c r="D8" i="1"/>
  <c r="E8" i="1" s="1"/>
  <c r="H8" i="3"/>
  <c r="B9" i="3"/>
  <c r="F8" i="3"/>
  <c r="D8" i="3"/>
  <c r="E8" i="3" s="1"/>
  <c r="F3" i="3"/>
  <c r="D3" i="3"/>
  <c r="E3" i="3" s="1"/>
  <c r="C3" i="3"/>
  <c r="H3" i="3" s="1"/>
  <c r="M3" i="3"/>
  <c r="D13" i="2"/>
  <c r="E13" i="2" s="1"/>
  <c r="F13" i="2"/>
  <c r="D11" i="2"/>
  <c r="E11" i="2" s="1"/>
  <c r="B12" i="2"/>
  <c r="F11" i="2"/>
  <c r="F3" i="2"/>
  <c r="I3" i="1"/>
  <c r="I4" i="1"/>
  <c r="G4" i="1"/>
  <c r="I6" i="1"/>
  <c r="I5" i="1"/>
  <c r="C7" i="1"/>
  <c r="M7" i="1"/>
  <c r="F7" i="1"/>
  <c r="G7" i="1" s="1"/>
  <c r="B5" i="1"/>
  <c r="G8" i="1" l="1"/>
  <c r="I8" i="1"/>
  <c r="G8" i="3"/>
  <c r="I8" i="3"/>
  <c r="F9" i="3"/>
  <c r="C9" i="3"/>
  <c r="H9" i="3" s="1"/>
  <c r="D9" i="3"/>
  <c r="E9" i="3" s="1"/>
  <c r="I3" i="3"/>
  <c r="G3" i="3"/>
  <c r="G13" i="2"/>
  <c r="I13" i="2"/>
  <c r="C12" i="2"/>
  <c r="H12" i="2" s="1"/>
  <c r="F12" i="2"/>
  <c r="D12" i="2"/>
  <c r="E12" i="2" s="1"/>
  <c r="G11" i="2"/>
  <c r="I11" i="2"/>
  <c r="D3" i="2"/>
  <c r="E3" i="2" s="1"/>
  <c r="C3" i="2"/>
  <c r="H3" i="2" s="1"/>
  <c r="G3" i="2"/>
  <c r="I3" i="2"/>
  <c r="I7" i="1"/>
  <c r="M5" i="1"/>
  <c r="C5" i="1"/>
  <c r="B6" i="1" s="1"/>
  <c r="G9" i="3" l="1"/>
  <c r="I9" i="3"/>
  <c r="F4" i="3"/>
  <c r="M4" i="3"/>
  <c r="C4" i="3"/>
  <c r="H4" i="3" s="1"/>
  <c r="D4" i="3"/>
  <c r="E4" i="3" s="1"/>
  <c r="I12" i="2"/>
  <c r="G12" i="2"/>
  <c r="C6" i="1"/>
  <c r="M5" i="3" l="1"/>
  <c r="F5" i="3"/>
  <c r="C5" i="3"/>
  <c r="D5" i="3"/>
  <c r="E5" i="3" s="1"/>
  <c r="G4" i="3"/>
  <c r="I4" i="3"/>
  <c r="D4" i="2"/>
  <c r="E4" i="2" s="1"/>
  <c r="F4" i="2"/>
  <c r="C4" i="2"/>
  <c r="B5" i="2" s="1"/>
  <c r="H5" i="3" l="1"/>
  <c r="B6" i="3"/>
  <c r="M6" i="3"/>
  <c r="C6" i="3"/>
  <c r="H6" i="3" s="1"/>
  <c r="F6" i="3"/>
  <c r="D6" i="3"/>
  <c r="E6" i="3" s="1"/>
  <c r="G5" i="3"/>
  <c r="I5" i="3"/>
  <c r="H4" i="2"/>
  <c r="I4" i="2"/>
  <c r="G4" i="2"/>
  <c r="B7" i="3" l="1"/>
  <c r="D7" i="3" s="1"/>
  <c r="E7" i="3" s="1"/>
  <c r="I6" i="3"/>
  <c r="G6" i="3"/>
  <c r="F7" i="3"/>
  <c r="C5" i="2"/>
  <c r="B6" i="2" s="1"/>
  <c r="F5" i="2"/>
  <c r="D5" i="2"/>
  <c r="E5" i="2" s="1"/>
  <c r="C7" i="3" l="1"/>
  <c r="H7" i="3" s="1"/>
  <c r="M7" i="3"/>
  <c r="G7" i="3"/>
  <c r="I7" i="3"/>
  <c r="I5" i="2"/>
  <c r="G5" i="2"/>
  <c r="H5" i="2"/>
  <c r="C6" i="2" l="1"/>
  <c r="F6" i="2"/>
  <c r="D6" i="2"/>
  <c r="E6" i="2" s="1"/>
  <c r="H6" i="2" l="1"/>
  <c r="B7" i="2"/>
  <c r="F7" i="2"/>
  <c r="D7" i="2"/>
  <c r="E7" i="2" s="1"/>
  <c r="G6" i="2"/>
  <c r="I6" i="2"/>
  <c r="C7" i="2" l="1"/>
  <c r="H7" i="2" s="1"/>
  <c r="G7" i="2"/>
  <c r="I7" i="2"/>
  <c r="B8" i="2" l="1"/>
  <c r="B9" i="2" s="1"/>
  <c r="C9" i="2" l="1"/>
  <c r="B10" i="2" s="1"/>
  <c r="C10" i="2" s="1"/>
</calcChain>
</file>

<file path=xl/sharedStrings.xml><?xml version="1.0" encoding="utf-8"?>
<sst xmlns="http://schemas.openxmlformats.org/spreadsheetml/2006/main" count="40" uniqueCount="17">
  <si>
    <t>n</t>
  </si>
  <si>
    <t>z</t>
  </si>
  <si>
    <t>xn</t>
  </si>
  <si>
    <t>fxn</t>
  </si>
  <si>
    <t>dxn</t>
  </si>
  <si>
    <t>dxn &lt; e?</t>
  </si>
  <si>
    <t>dn</t>
  </si>
  <si>
    <t>|fxn| &lt; e?</t>
  </si>
  <si>
    <t>dn &lt; (dn-1)^2?</t>
  </si>
  <si>
    <t>ɛ</t>
  </si>
  <si>
    <t>f'(xn)</t>
  </si>
  <si>
    <t>dn &lt; e?</t>
  </si>
  <si>
    <t>f'(x0)</t>
  </si>
  <si>
    <t>У метода Ньютона второй порядок сходимости, в связи с чем он сходится быстрее остальных</t>
  </si>
  <si>
    <t>У упрощённого метода Ньютона первый порядок сходимости, в связи с этим он сходится медленнее обычного</t>
  </si>
  <si>
    <t>Порядок сходимости для метода секущих равен</t>
  </si>
  <si>
    <t>поэтому он медленнее метода Ньютона, но быстрее УМ Ньютона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</si>
</sst>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Book Antiqua"/>
      <family val="1"/>
      <charset val="204"/>
    </font>
    <font>
      <sz val="11"/>
      <color theme="1"/>
      <name val="Book Antiqua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10762</xdr:colOff>
      <xdr:row>15</xdr:row>
      <xdr:rowOff>793</xdr:rowOff>
    </xdr:from>
    <xdr:ext cx="2122837" cy="6408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ED46B8A-8392-EAAF-2ED6-5700F84B5796}"/>
                </a:ext>
              </a:extLst>
            </xdr:cNvPr>
            <xdr:cNvSpPr txBox="1"/>
          </xdr:nvSpPr>
          <xdr:spPr>
            <a:xfrm>
              <a:off x="544162" y="2743993"/>
              <a:ext cx="2122837" cy="640816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′(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ru-RU" sz="20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ED46B8A-8392-EAAF-2ED6-5700F84B5796}"/>
                </a:ext>
              </a:extLst>
            </xdr:cNvPr>
            <xdr:cNvSpPr txBox="1"/>
          </xdr:nvSpPr>
          <xdr:spPr>
            <a:xfrm>
              <a:off x="544162" y="2743993"/>
              <a:ext cx="2122837" cy="640816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𝑥</a:t>
              </a:r>
              <a:r>
                <a:rPr lang="ru-RU" sz="2000" b="0" i="0">
                  <a:latin typeface="Cambria Math" panose="02040503050406030204" pitchFamily="18" charset="0"/>
                </a:rPr>
                <a:t>_(</a:t>
              </a:r>
              <a:r>
                <a:rPr lang="en-US" sz="2000" b="0" i="0">
                  <a:latin typeface="Cambria Math" panose="02040503050406030204" pitchFamily="18" charset="0"/>
                </a:rPr>
                <a:t>𝑛+1</a:t>
              </a:r>
              <a:r>
                <a:rPr lang="ru-RU" sz="2000" b="0" i="0">
                  <a:latin typeface="Cambria Math" panose="02040503050406030204" pitchFamily="18" charset="0"/>
                </a:rPr>
                <a:t>)</a:t>
              </a:r>
              <a:r>
                <a:rPr lang="en-US" sz="2000" b="0" i="0">
                  <a:latin typeface="Cambria Math" panose="02040503050406030204" pitchFamily="18" charset="0"/>
                </a:rPr>
                <a:t>=𝑥_𝑛−(𝑓(𝑥_𝑛))/(𝑓′(𝑥_𝑛))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</xdr:col>
      <xdr:colOff>205740</xdr:colOff>
      <xdr:row>9</xdr:row>
      <xdr:rowOff>83821</xdr:rowOff>
    </xdr:from>
    <xdr:ext cx="341376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2446C5F-7DEA-49B4-A51C-80F1E90E31DD}"/>
                </a:ext>
              </a:extLst>
            </xdr:cNvPr>
            <xdr:cNvSpPr txBox="1"/>
          </xdr:nvSpPr>
          <xdr:spPr>
            <a:xfrm>
              <a:off x="739140" y="1729741"/>
              <a:ext cx="3413760" cy="219163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b="0" i="1">
                        <a:latin typeface="Cambria Math" panose="02040503050406030204" pitchFamily="18" charset="0"/>
                      </a:rPr>
                      <m:t>Условие останова: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2446C5F-7DEA-49B4-A51C-80F1E90E31DD}"/>
                </a:ext>
              </a:extLst>
            </xdr:cNvPr>
            <xdr:cNvSpPr txBox="1"/>
          </xdr:nvSpPr>
          <xdr:spPr>
            <a:xfrm>
              <a:off x="739140" y="1729741"/>
              <a:ext cx="3413760" cy="219163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400" b="0" i="0">
                  <a:latin typeface="Cambria Math" panose="02040503050406030204" pitchFamily="18" charset="0"/>
                </a:rPr>
                <a:t>Условие останова:</a:t>
              </a:r>
              <a:r>
                <a:rPr lang="en-US" sz="1400" b="0" i="0">
                  <a:latin typeface="Cambria Math" panose="02040503050406030204" pitchFamily="18" charset="0"/>
                </a:rPr>
                <a:t> 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𝛿𝑥_𝑛=</a:t>
              </a:r>
              <a:r>
                <a:rPr lang="en-US" sz="1400" b="0" i="0">
                  <a:latin typeface="Cambria Math" panose="02040503050406030204" pitchFamily="18" charset="0"/>
                </a:rPr>
                <a:t>|𝑥_(𝑛−1)−𝑥_𝑛 |&lt;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3</xdr:col>
      <xdr:colOff>7620</xdr:colOff>
      <xdr:row>14</xdr:row>
      <xdr:rowOff>175261</xdr:rowOff>
    </xdr:from>
    <xdr:ext cx="1722120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5F01912-D061-42DA-8F45-90A46E256322}"/>
                </a:ext>
              </a:extLst>
            </xdr:cNvPr>
            <xdr:cNvSpPr txBox="1"/>
          </xdr:nvSpPr>
          <xdr:spPr>
            <a:xfrm>
              <a:off x="2933700" y="2735581"/>
              <a:ext cx="1722120" cy="313099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</m:d>
                  </m:oMath>
                </m:oMathPara>
              </a14:m>
              <a:endParaRPr lang="ru-RU" sz="20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5F01912-D061-42DA-8F45-90A46E256322}"/>
                </a:ext>
              </a:extLst>
            </xdr:cNvPr>
            <xdr:cNvSpPr txBox="1"/>
          </xdr:nvSpPr>
          <xdr:spPr>
            <a:xfrm>
              <a:off x="2933700" y="2735581"/>
              <a:ext cx="1722120" cy="313099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𝛿_</a:t>
              </a:r>
              <a:r>
                <a:rPr lang="en-US" sz="2000" b="0" i="0">
                  <a:latin typeface="Cambria Math" panose="02040503050406030204" pitchFamily="18" charset="0"/>
                </a:rPr>
                <a:t>𝑛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2000" b="0" i="0">
                  <a:latin typeface="Cambria Math" panose="02040503050406030204" pitchFamily="18" charset="0"/>
                </a:rPr>
                <a:t>|𝑥_𝑛−𝑧|</a:t>
              </a:r>
              <a:endParaRPr lang="ru-RU" sz="2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525780</xdr:colOff>
      <xdr:row>18</xdr:row>
      <xdr:rowOff>0</xdr:rowOff>
    </xdr:from>
    <xdr:ext cx="2122837" cy="6408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ED372EA-7F27-464D-9153-FA0F75497930}"/>
                </a:ext>
              </a:extLst>
            </xdr:cNvPr>
            <xdr:cNvSpPr txBox="1"/>
          </xdr:nvSpPr>
          <xdr:spPr>
            <a:xfrm>
              <a:off x="525780" y="3291840"/>
              <a:ext cx="2122837" cy="640816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′(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ru-RU" sz="20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ED372EA-7F27-464D-9153-FA0F75497930}"/>
                </a:ext>
              </a:extLst>
            </xdr:cNvPr>
            <xdr:cNvSpPr txBox="1"/>
          </xdr:nvSpPr>
          <xdr:spPr>
            <a:xfrm>
              <a:off x="525780" y="3291840"/>
              <a:ext cx="2122837" cy="640816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𝑥</a:t>
              </a:r>
              <a:r>
                <a:rPr lang="ru-RU" sz="2000" b="0" i="0">
                  <a:latin typeface="Cambria Math" panose="02040503050406030204" pitchFamily="18" charset="0"/>
                </a:rPr>
                <a:t>_(</a:t>
              </a:r>
              <a:r>
                <a:rPr lang="en-US" sz="2000" b="0" i="0">
                  <a:latin typeface="Cambria Math" panose="02040503050406030204" pitchFamily="18" charset="0"/>
                </a:rPr>
                <a:t>𝑛+1</a:t>
              </a:r>
              <a:r>
                <a:rPr lang="ru-RU" sz="2000" b="0" i="0">
                  <a:latin typeface="Cambria Math" panose="02040503050406030204" pitchFamily="18" charset="0"/>
                </a:rPr>
                <a:t>)</a:t>
              </a:r>
              <a:r>
                <a:rPr lang="en-US" sz="2000" b="0" i="0">
                  <a:latin typeface="Cambria Math" panose="02040503050406030204" pitchFamily="18" charset="0"/>
                </a:rPr>
                <a:t>=𝑥_𝑛−(𝑓(𝑥_𝑛))/(𝑓′(𝑥_0))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</xdr:col>
      <xdr:colOff>114300</xdr:colOff>
      <xdr:row>13</xdr:row>
      <xdr:rowOff>114300</xdr:rowOff>
    </xdr:from>
    <xdr:ext cx="341376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3EFEFBE-993A-4484-809C-317679CBE798}"/>
                </a:ext>
              </a:extLst>
            </xdr:cNvPr>
            <xdr:cNvSpPr txBox="1"/>
          </xdr:nvSpPr>
          <xdr:spPr>
            <a:xfrm>
              <a:off x="647700" y="2491740"/>
              <a:ext cx="3413760" cy="219163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b="0" i="1">
                        <a:latin typeface="Cambria Math" panose="02040503050406030204" pitchFamily="18" charset="0"/>
                      </a:rPr>
                      <m:t>Условие останова: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3EFEFBE-993A-4484-809C-317679CBE798}"/>
                </a:ext>
              </a:extLst>
            </xdr:cNvPr>
            <xdr:cNvSpPr txBox="1"/>
          </xdr:nvSpPr>
          <xdr:spPr>
            <a:xfrm>
              <a:off x="647700" y="2491740"/>
              <a:ext cx="3413760" cy="219163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400" b="0" i="0">
                  <a:latin typeface="Cambria Math" panose="02040503050406030204" pitchFamily="18" charset="0"/>
                </a:rPr>
                <a:t>Условие останова:</a:t>
              </a:r>
              <a:r>
                <a:rPr lang="en-US" sz="1400" b="0" i="0">
                  <a:latin typeface="Cambria Math" panose="02040503050406030204" pitchFamily="18" charset="0"/>
                </a:rPr>
                <a:t> 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𝛿𝑥_𝑛=</a:t>
              </a:r>
              <a:r>
                <a:rPr lang="en-US" sz="1400" b="0" i="0">
                  <a:latin typeface="Cambria Math" panose="02040503050406030204" pitchFamily="18" charset="0"/>
                </a:rPr>
                <a:t>|𝑥_(𝑛−1)−𝑥_𝑛 |&lt;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2</xdr:col>
      <xdr:colOff>1264920</xdr:colOff>
      <xdr:row>17</xdr:row>
      <xdr:rowOff>175260</xdr:rowOff>
    </xdr:from>
    <xdr:ext cx="1722120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1E2860D-BC19-41B1-A7CE-C62DFBBF8DAB}"/>
                </a:ext>
              </a:extLst>
            </xdr:cNvPr>
            <xdr:cNvSpPr txBox="1"/>
          </xdr:nvSpPr>
          <xdr:spPr>
            <a:xfrm>
              <a:off x="2918460" y="3284220"/>
              <a:ext cx="1722120" cy="313099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</m:d>
                  </m:oMath>
                </m:oMathPara>
              </a14:m>
              <a:endParaRPr lang="ru-RU" sz="20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1E2860D-BC19-41B1-A7CE-C62DFBBF8DAB}"/>
                </a:ext>
              </a:extLst>
            </xdr:cNvPr>
            <xdr:cNvSpPr txBox="1"/>
          </xdr:nvSpPr>
          <xdr:spPr>
            <a:xfrm>
              <a:off x="2918460" y="3284220"/>
              <a:ext cx="1722120" cy="313099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𝛿_</a:t>
              </a:r>
              <a:r>
                <a:rPr lang="en-US" sz="2000" b="0" i="0">
                  <a:latin typeface="Cambria Math" panose="02040503050406030204" pitchFamily="18" charset="0"/>
                </a:rPr>
                <a:t>𝑛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2000" b="0" i="0">
                  <a:latin typeface="Cambria Math" panose="02040503050406030204" pitchFamily="18" charset="0"/>
                </a:rPr>
                <a:t>|𝑥_𝑛−𝑧|</a:t>
              </a:r>
              <a:endParaRPr lang="ru-RU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1077563</xdr:colOff>
      <xdr:row>12</xdr:row>
      <xdr:rowOff>54133</xdr:rowOff>
    </xdr:from>
    <xdr:ext cx="1083438" cy="3567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9A26E62-DA6D-ED60-E63F-5D65E57E4EAD}"/>
                </a:ext>
              </a:extLst>
            </xdr:cNvPr>
            <xdr:cNvSpPr txBox="1"/>
          </xdr:nvSpPr>
          <xdr:spPr>
            <a:xfrm>
              <a:off x="4003643" y="2248693"/>
              <a:ext cx="1083438" cy="35670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5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≅1,6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9A26E62-DA6D-ED60-E63F-5D65E57E4EAD}"/>
                </a:ext>
              </a:extLst>
            </xdr:cNvPr>
            <xdr:cNvSpPr txBox="1"/>
          </xdr:nvSpPr>
          <xdr:spPr>
            <a:xfrm>
              <a:off x="4003643" y="2248693"/>
              <a:ext cx="1083438" cy="35670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𝑘=(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√5+1)/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≅1,6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15</xdr:row>
      <xdr:rowOff>0</xdr:rowOff>
    </xdr:from>
    <xdr:ext cx="3482340" cy="7010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DD92F0-0685-4639-916B-F04C7948D2A7}"/>
                </a:ext>
              </a:extLst>
            </xdr:cNvPr>
            <xdr:cNvSpPr txBox="1"/>
          </xdr:nvSpPr>
          <xdr:spPr>
            <a:xfrm>
              <a:off x="533400" y="2743200"/>
              <a:ext cx="3482340" cy="701040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)(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ru-RU" sz="20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DD92F0-0685-4639-916B-F04C7948D2A7}"/>
                </a:ext>
              </a:extLst>
            </xdr:cNvPr>
            <xdr:cNvSpPr txBox="1"/>
          </xdr:nvSpPr>
          <xdr:spPr>
            <a:xfrm>
              <a:off x="533400" y="2743200"/>
              <a:ext cx="3482340" cy="701040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𝑥</a:t>
              </a:r>
              <a:r>
                <a:rPr lang="ru-RU" sz="2000" b="0" i="0">
                  <a:latin typeface="Cambria Math" panose="02040503050406030204" pitchFamily="18" charset="0"/>
                </a:rPr>
                <a:t>_(</a:t>
              </a:r>
              <a:r>
                <a:rPr lang="en-US" sz="2000" b="0" i="0">
                  <a:latin typeface="Cambria Math" panose="02040503050406030204" pitchFamily="18" charset="0"/>
                </a:rPr>
                <a:t>𝑛+1</a:t>
              </a:r>
              <a:r>
                <a:rPr lang="ru-RU" sz="2000" b="0" i="0">
                  <a:latin typeface="Cambria Math" panose="02040503050406030204" pitchFamily="18" charset="0"/>
                </a:rPr>
                <a:t>)</a:t>
              </a:r>
              <a:r>
                <a:rPr lang="en-US" sz="2000" b="0" i="0">
                  <a:latin typeface="Cambria Math" panose="02040503050406030204" pitchFamily="18" charset="0"/>
                </a:rPr>
                <a:t>=𝑥_𝑛−(𝑓(𝑥_𝑛)(𝑥_𝑛−𝑥_(𝑛−1)))/(𝑓(𝑥_𝑛 )−𝑓(𝑥_(𝑛−1)))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</xdr:col>
      <xdr:colOff>114300</xdr:colOff>
      <xdr:row>10</xdr:row>
      <xdr:rowOff>53340</xdr:rowOff>
    </xdr:from>
    <xdr:ext cx="341376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206EF7D-E8EC-4679-A023-1624C2EF6E58}"/>
                </a:ext>
              </a:extLst>
            </xdr:cNvPr>
            <xdr:cNvSpPr txBox="1"/>
          </xdr:nvSpPr>
          <xdr:spPr>
            <a:xfrm>
              <a:off x="647700" y="1882140"/>
              <a:ext cx="3413760" cy="219163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b="0" i="1">
                        <a:latin typeface="Cambria Math" panose="02040503050406030204" pitchFamily="18" charset="0"/>
                      </a:rPr>
                      <m:t>Условие останова: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206EF7D-E8EC-4679-A023-1624C2EF6E58}"/>
                </a:ext>
              </a:extLst>
            </xdr:cNvPr>
            <xdr:cNvSpPr txBox="1"/>
          </xdr:nvSpPr>
          <xdr:spPr>
            <a:xfrm>
              <a:off x="647700" y="1882140"/>
              <a:ext cx="3413760" cy="219163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400" b="0" i="0">
                  <a:latin typeface="Cambria Math" panose="02040503050406030204" pitchFamily="18" charset="0"/>
                </a:rPr>
                <a:t>Условие останова:</a:t>
              </a:r>
              <a:r>
                <a:rPr lang="en-US" sz="1400" b="0" i="0">
                  <a:latin typeface="Cambria Math" panose="02040503050406030204" pitchFamily="18" charset="0"/>
                </a:rPr>
                <a:t> 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𝛿𝑥_𝑛=</a:t>
              </a:r>
              <a:r>
                <a:rPr lang="en-US" sz="1400" b="0" i="0">
                  <a:latin typeface="Cambria Math" panose="02040503050406030204" pitchFamily="18" charset="0"/>
                </a:rPr>
                <a:t>|𝑥_(𝑛−1)−𝑥_𝑛 |&lt;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4</xdr:col>
      <xdr:colOff>396240</xdr:colOff>
      <xdr:row>15</xdr:row>
      <xdr:rowOff>0</xdr:rowOff>
    </xdr:from>
    <xdr:ext cx="1722120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7F6F96E-6E40-4EC5-B735-DEB8D39FDF8E}"/>
                </a:ext>
              </a:extLst>
            </xdr:cNvPr>
            <xdr:cNvSpPr txBox="1"/>
          </xdr:nvSpPr>
          <xdr:spPr>
            <a:xfrm>
              <a:off x="4404360" y="2743200"/>
              <a:ext cx="1722120" cy="313099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</m:d>
                  </m:oMath>
                </m:oMathPara>
              </a14:m>
              <a:endParaRPr lang="ru-RU" sz="20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7F6F96E-6E40-4EC5-B735-DEB8D39FDF8E}"/>
                </a:ext>
              </a:extLst>
            </xdr:cNvPr>
            <xdr:cNvSpPr txBox="1"/>
          </xdr:nvSpPr>
          <xdr:spPr>
            <a:xfrm>
              <a:off x="4404360" y="2743200"/>
              <a:ext cx="1722120" cy="313099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𝛿_</a:t>
              </a:r>
              <a:r>
                <a:rPr lang="en-US" sz="2000" b="0" i="0">
                  <a:latin typeface="Cambria Math" panose="02040503050406030204" pitchFamily="18" charset="0"/>
                </a:rPr>
                <a:t>𝑛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2000" b="0" i="0">
                  <a:latin typeface="Cambria Math" panose="02040503050406030204" pitchFamily="18" charset="0"/>
                </a:rPr>
                <a:t>|𝑥_𝑛−𝑧|</a:t>
              </a:r>
              <a:endParaRPr lang="ru-RU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G18" sqref="G18"/>
    </sheetView>
  </sheetViews>
  <sheetFormatPr defaultRowHeight="14.4" x14ac:dyDescent="0.3"/>
  <cols>
    <col min="1" max="1" width="7.77734375" style="2" customWidth="1"/>
    <col min="2" max="2" width="16.33203125" style="2" customWidth="1"/>
    <col min="3" max="3" width="18.5546875" style="2" customWidth="1"/>
    <col min="4" max="5" width="15.77734375" style="2" customWidth="1"/>
    <col min="6" max="6" width="19.109375" style="2" customWidth="1"/>
    <col min="7" max="9" width="15.77734375" style="2" customWidth="1"/>
    <col min="10" max="10" width="8.88671875" style="2"/>
    <col min="11" max="11" width="12.33203125" style="2" customWidth="1"/>
    <col min="12" max="12" width="8.88671875" style="2"/>
    <col min="13" max="13" width="14.44140625" style="2" customWidth="1"/>
    <col min="14" max="16384" width="8.88671875" style="2"/>
  </cols>
  <sheetData>
    <row r="1" spans="1:13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7</v>
      </c>
      <c r="I1" s="1" t="s">
        <v>8</v>
      </c>
      <c r="K1" s="3" t="s">
        <v>1</v>
      </c>
      <c r="M1" s="7" t="s">
        <v>10</v>
      </c>
    </row>
    <row r="2" spans="1:13" x14ac:dyDescent="0.3">
      <c r="A2" s="2">
        <v>0</v>
      </c>
      <c r="B2" s="2">
        <v>-2</v>
      </c>
      <c r="C2" s="2">
        <f>$B2^3-2*$B2+2</f>
        <v>-2</v>
      </c>
      <c r="F2" s="2">
        <f>ABS($B2-$K$2)</f>
        <v>0.23070715999999991</v>
      </c>
      <c r="K2" s="4">
        <v>-1.7692928400000001</v>
      </c>
      <c r="M2" s="2">
        <f>3*(B2^2)-2</f>
        <v>10</v>
      </c>
    </row>
    <row r="3" spans="1:13" x14ac:dyDescent="0.3">
      <c r="A3" s="2">
        <f>SUM(A2,1)</f>
        <v>1</v>
      </c>
      <c r="B3" s="2">
        <f>B2-C2/M2</f>
        <v>-1.8</v>
      </c>
      <c r="C3" s="2">
        <f>$B3^3-2*$B3+2</f>
        <v>-0.23200000000000065</v>
      </c>
      <c r="D3" s="2">
        <f>ABS(B2-B3)</f>
        <v>0.19999999999999996</v>
      </c>
      <c r="E3" s="2" t="str">
        <f>IF(D3&lt;$K$5, "да", "нет")</f>
        <v>нет</v>
      </c>
      <c r="F3" s="2">
        <f>ABS($B3-$K$2)</f>
        <v>3.0707159999999956E-2</v>
      </c>
      <c r="G3" s="2" t="str">
        <f>IF(F3&lt;$K$5, "да", "нет")</f>
        <v>нет</v>
      </c>
      <c r="H3" s="2" t="str">
        <f>IF(ABS(C3)&lt;$K$5, "да", "нет")</f>
        <v>нет</v>
      </c>
      <c r="I3" s="2" t="str">
        <f>IF(F3&lt;F2^2, "да", "нет")</f>
        <v>да</v>
      </c>
      <c r="M3" s="2">
        <f>3*(B3^2)-2</f>
        <v>7.7200000000000006</v>
      </c>
    </row>
    <row r="4" spans="1:13" x14ac:dyDescent="0.3">
      <c r="A4" s="2">
        <f t="shared" ref="A4:A12" si="0">SUM(A3,1)</f>
        <v>2</v>
      </c>
      <c r="B4" s="2">
        <f t="shared" ref="B4:B6" si="1">B3-C3/M3</f>
        <v>-1.7699481865284974</v>
      </c>
      <c r="C4" s="2">
        <f t="shared" ref="C4:C8" si="2">$B4^3-2*$B4+2</f>
        <v>-4.8496619236706451E-3</v>
      </c>
      <c r="D4" s="2">
        <f t="shared" ref="D4:D7" si="3">ABS(B3-B4)</f>
        <v>3.0051813471502653E-2</v>
      </c>
      <c r="E4" s="2" t="str">
        <f t="shared" ref="E4:E8" si="4">IF(D4&lt;$K$5, "да", "нет")</f>
        <v>нет</v>
      </c>
      <c r="F4" s="2">
        <f>ABS($B4-$K$2)</f>
        <v>6.5534652849730257E-4</v>
      </c>
      <c r="G4" s="2" t="str">
        <f t="shared" ref="G4:G6" si="5">IF(F4&lt;$K$5, "да", "нет")</f>
        <v>нет</v>
      </c>
      <c r="H4" s="2" t="str">
        <f t="shared" ref="H4:H7" si="6">IF(ABS(C4)&lt;$K$5, "да", "нет")</f>
        <v>нет</v>
      </c>
      <c r="I4" s="2" t="str">
        <f t="shared" ref="I4:I6" si="7">IF(F4&lt;F3^2, "да", "нет")</f>
        <v>да</v>
      </c>
      <c r="K4" s="5" t="s">
        <v>9</v>
      </c>
      <c r="M4" s="2">
        <f t="shared" ref="M4:M7" si="8">3*(B4^2)-2</f>
        <v>7.3981497489865493</v>
      </c>
    </row>
    <row r="5" spans="1:13" x14ac:dyDescent="0.3">
      <c r="A5" s="2">
        <f t="shared" si="0"/>
        <v>3</v>
      </c>
      <c r="B5" s="2">
        <f t="shared" si="1"/>
        <v>-1.7692926629059409</v>
      </c>
      <c r="C5" s="2">
        <f t="shared" si="2"/>
        <v>-2.2814180962171804E-6</v>
      </c>
      <c r="D5" s="2">
        <f t="shared" si="3"/>
        <v>6.5552362255649754E-4</v>
      </c>
      <c r="E5" s="2" t="str">
        <f t="shared" si="4"/>
        <v>нет</v>
      </c>
      <c r="F5" s="2">
        <f t="shared" ref="F5:F8" si="9">ABS($B5-$K$2)</f>
        <v>1.7709405919497101E-7</v>
      </c>
      <c r="G5" s="2" t="str">
        <f t="shared" si="5"/>
        <v>да</v>
      </c>
      <c r="H5" s="2" t="str">
        <f t="shared" si="6"/>
        <v>да</v>
      </c>
      <c r="I5" s="2" t="str">
        <f t="shared" si="7"/>
        <v>да</v>
      </c>
      <c r="K5" s="6">
        <v>1.0000000000000001E-5</v>
      </c>
      <c r="M5" s="2">
        <f t="shared" si="8"/>
        <v>7.3911895810383861</v>
      </c>
    </row>
    <row r="6" spans="1:13" x14ac:dyDescent="0.3">
      <c r="A6" s="2">
        <f t="shared" si="0"/>
        <v>4</v>
      </c>
      <c r="B6" s="8">
        <f t="shared" si="1"/>
        <v>-1.7692923542386998</v>
      </c>
      <c r="C6" s="8">
        <f t="shared" si="2"/>
        <v>-5.0537352080937126E-13</v>
      </c>
      <c r="D6" s="8">
        <f t="shared" si="3"/>
        <v>3.0866724110012456E-7</v>
      </c>
      <c r="E6" s="8" t="str">
        <f t="shared" si="4"/>
        <v>да</v>
      </c>
      <c r="F6" s="2">
        <f t="shared" si="9"/>
        <v>4.8576130029509557E-7</v>
      </c>
      <c r="G6" s="2" t="str">
        <f t="shared" si="5"/>
        <v>да</v>
      </c>
      <c r="H6" s="2" t="str">
        <f t="shared" si="6"/>
        <v>да</v>
      </c>
      <c r="I6" s="2" t="str">
        <f t="shared" si="7"/>
        <v>нет</v>
      </c>
      <c r="M6" s="2">
        <f t="shared" si="8"/>
        <v>7.3911863043025612</v>
      </c>
    </row>
    <row r="7" spans="1:13" x14ac:dyDescent="0.3">
      <c r="A7" s="2">
        <f t="shared" si="0"/>
        <v>5</v>
      </c>
      <c r="B7" s="2">
        <f t="shared" ref="B7" si="10">B6-C6/M6</f>
        <v>-1.7692923542386314</v>
      </c>
      <c r="C7" s="2">
        <f t="shared" si="2"/>
        <v>0</v>
      </c>
      <c r="D7" s="2">
        <f t="shared" si="3"/>
        <v>6.8389738316909643E-14</v>
      </c>
      <c r="E7" s="2" t="str">
        <f t="shared" si="4"/>
        <v>да</v>
      </c>
      <c r="F7" s="2">
        <f t="shared" si="9"/>
        <v>4.8576136868483388E-7</v>
      </c>
      <c r="G7" s="2" t="str">
        <f>IF(F7&lt;$K$5, "да", "нет")</f>
        <v>да</v>
      </c>
      <c r="H7" s="2" t="str">
        <f t="shared" si="6"/>
        <v>да</v>
      </c>
      <c r="I7" s="2" t="str">
        <f t="shared" ref="I7" si="11">IF(F7&lt;F6^2, "да", "нет")</f>
        <v>нет</v>
      </c>
      <c r="M7" s="2">
        <f t="shared" si="8"/>
        <v>7.3911863043018364</v>
      </c>
    </row>
    <row r="8" spans="1:13" x14ac:dyDescent="0.3">
      <c r="A8" s="2">
        <f t="shared" si="0"/>
        <v>6</v>
      </c>
      <c r="B8" s="2">
        <f t="shared" ref="B8" si="12">B7-C7/M7</f>
        <v>-1.7692923542386314</v>
      </c>
      <c r="C8" s="2">
        <f t="shared" si="2"/>
        <v>0</v>
      </c>
      <c r="D8" s="2">
        <f t="shared" ref="D8" si="13">ABS(B7-B8)</f>
        <v>0</v>
      </c>
      <c r="E8" s="2" t="str">
        <f t="shared" si="4"/>
        <v>да</v>
      </c>
      <c r="F8" s="2">
        <f t="shared" si="9"/>
        <v>4.8576136868483388E-7</v>
      </c>
      <c r="G8" s="2" t="str">
        <f>IF(F8&lt;$K$5, "да", "нет")</f>
        <v>да</v>
      </c>
      <c r="H8" s="2" t="str">
        <f t="shared" ref="H8" si="14">IF(ABS(C8)&lt;$K$5, "да", "нет")</f>
        <v>да</v>
      </c>
      <c r="I8" s="2" t="str">
        <f t="shared" ref="I8" si="15">IF(F8&lt;F7^2, "да", "нет")</f>
        <v>нет</v>
      </c>
      <c r="M8" s="2">
        <f t="shared" ref="M8" si="16">3*(B8^2)-2</f>
        <v>7.3911863043018364</v>
      </c>
    </row>
    <row r="9" spans="1:13" x14ac:dyDescent="0.3">
      <c r="A9" s="2">
        <f t="shared" si="0"/>
        <v>7</v>
      </c>
    </row>
    <row r="10" spans="1:13" x14ac:dyDescent="0.3">
      <c r="A10" s="2">
        <f t="shared" si="0"/>
        <v>8</v>
      </c>
    </row>
    <row r="11" spans="1:13" x14ac:dyDescent="0.3">
      <c r="A11" s="2">
        <f t="shared" si="0"/>
        <v>9</v>
      </c>
    </row>
    <row r="12" spans="1:13" x14ac:dyDescent="0.3">
      <c r="A12" s="2">
        <f t="shared" si="0"/>
        <v>10</v>
      </c>
    </row>
    <row r="14" spans="1:13" x14ac:dyDescent="0.3">
      <c r="B14" s="9" t="s">
        <v>13</v>
      </c>
      <c r="C14" s="10"/>
      <c r="D14" s="10"/>
      <c r="E14" s="10"/>
      <c r="F14" s="10"/>
      <c r="G14" s="10"/>
    </row>
  </sheetData>
  <pageMargins left="0.7" right="0.7" top="0.75" bottom="0.75" header="0.3" footer="0.3"/>
  <pageSetup paperSize="9" orientation="portrait" r:id="rId1"/>
  <ignoredErrors>
    <ignoredError sqref="F3:F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0EBA-19E0-49FF-94FD-EADD86B4EDA6}">
  <dimension ref="A1:M17"/>
  <sheetViews>
    <sheetView workbookViewId="0">
      <selection activeCell="F23" sqref="F23"/>
    </sheetView>
  </sheetViews>
  <sheetFormatPr defaultRowHeight="14.4" x14ac:dyDescent="0.3"/>
  <cols>
    <col min="1" max="1" width="7.77734375" style="2" customWidth="1"/>
    <col min="2" max="2" width="16.33203125" style="2" customWidth="1"/>
    <col min="3" max="3" width="18.5546875" style="2" customWidth="1"/>
    <col min="4" max="5" width="15.77734375" style="2" customWidth="1"/>
    <col min="6" max="6" width="19.109375" style="2" customWidth="1"/>
    <col min="7" max="9" width="15.77734375" style="2" customWidth="1"/>
    <col min="10" max="10" width="8.88671875" style="2"/>
    <col min="11" max="11" width="12.33203125" style="2" customWidth="1"/>
    <col min="12" max="12" width="8.88671875" style="2"/>
    <col min="13" max="13" width="14.44140625" style="2" customWidth="1"/>
    <col min="14" max="16384" width="8.88671875" style="2"/>
  </cols>
  <sheetData>
    <row r="1" spans="1:13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7</v>
      </c>
      <c r="I1" s="1" t="s">
        <v>8</v>
      </c>
      <c r="K1" s="3" t="s">
        <v>1</v>
      </c>
      <c r="M1" s="7" t="s">
        <v>12</v>
      </c>
    </row>
    <row r="2" spans="1:13" x14ac:dyDescent="0.3">
      <c r="A2" s="2">
        <v>0</v>
      </c>
      <c r="B2" s="2">
        <v>-2</v>
      </c>
      <c r="C2" s="2">
        <f>$B2^3-2*$B2+2</f>
        <v>-2</v>
      </c>
      <c r="F2" s="2">
        <f>ABS($B2-$K$2)</f>
        <v>0.23070715999999991</v>
      </c>
      <c r="K2" s="4">
        <v>-1.7692928400000001</v>
      </c>
      <c r="M2" s="2">
        <f>3*($B$2^2)-2</f>
        <v>10</v>
      </c>
    </row>
    <row r="3" spans="1:13" x14ac:dyDescent="0.3">
      <c r="A3" s="2">
        <f>SUM(A2,1)</f>
        <v>1</v>
      </c>
      <c r="B3" s="2">
        <f>B2-C2/$M$2</f>
        <v>-1.8</v>
      </c>
      <c r="C3" s="2">
        <f>$B3^3-2*$B3+2</f>
        <v>-0.23200000000000065</v>
      </c>
      <c r="D3" s="2">
        <f>ABS(B2-B3)</f>
        <v>0.19999999999999996</v>
      </c>
      <c r="E3" s="2" t="str">
        <f>IF(D3&lt;$K$5, "да", "нет")</f>
        <v>нет</v>
      </c>
      <c r="F3" s="2">
        <f>ABS($B3-$K$2)</f>
        <v>3.0707159999999956E-2</v>
      </c>
      <c r="G3" s="2" t="str">
        <f>IF(F3&lt;$K$5, "да", "нет")</f>
        <v>нет</v>
      </c>
      <c r="H3" s="2" t="str">
        <f>IF(ABS(C3)&lt;$K$5, "да", "нет")</f>
        <v>нет</v>
      </c>
      <c r="I3" s="2" t="str">
        <f>IF(F3&lt;F2^2, "да", "нет")</f>
        <v>да</v>
      </c>
    </row>
    <row r="4" spans="1:13" x14ac:dyDescent="0.3">
      <c r="A4" s="2">
        <f t="shared" ref="A4:A15" si="0">SUM(A3,1)</f>
        <v>2</v>
      </c>
      <c r="B4" s="2">
        <f t="shared" ref="B4:B10" si="1">B3-C3/$M$2</f>
        <v>-1.7767999999999999</v>
      </c>
      <c r="C4" s="2">
        <f t="shared" ref="C4:C13" si="2">$B4^3-2*$B4+2</f>
        <v>-5.5790008831999582E-2</v>
      </c>
      <c r="D4" s="2">
        <f t="shared" ref="D4:D7" si="3">ABS(B3-B4)</f>
        <v>2.3200000000000109E-2</v>
      </c>
      <c r="E4" s="2" t="str">
        <f t="shared" ref="E4:E13" si="4">IF(D4&lt;$K$5, "да", "нет")</f>
        <v>нет</v>
      </c>
      <c r="F4" s="2">
        <f>ABS($B4-$K$2)</f>
        <v>7.5071599999998462E-3</v>
      </c>
      <c r="G4" s="2" t="str">
        <f t="shared" ref="G4:G6" si="5">IF(F4&lt;$K$5, "да", "нет")</f>
        <v>нет</v>
      </c>
      <c r="H4" s="2" t="str">
        <f t="shared" ref="H4:H7" si="6">IF(ABS(C4)&lt;$K$5, "да", "нет")</f>
        <v>нет</v>
      </c>
      <c r="I4" s="2" t="str">
        <f t="shared" ref="I4:I7" si="7">IF(F4&lt;F3^2, "да", "нет")</f>
        <v>нет</v>
      </c>
      <c r="K4" s="5" t="s">
        <v>9</v>
      </c>
    </row>
    <row r="5" spans="1:13" x14ac:dyDescent="0.3">
      <c r="A5" s="2">
        <f t="shared" si="0"/>
        <v>3</v>
      </c>
      <c r="B5" s="2">
        <f t="shared" si="1"/>
        <v>-1.7712209991168</v>
      </c>
      <c r="C5" s="2">
        <f t="shared" si="2"/>
        <v>-1.4274724340038958E-2</v>
      </c>
      <c r="D5" s="2">
        <f t="shared" si="3"/>
        <v>5.5790008831999582E-3</v>
      </c>
      <c r="E5" s="2" t="str">
        <f t="shared" si="4"/>
        <v>нет</v>
      </c>
      <c r="F5" s="2">
        <f t="shared" ref="F5:F13" si="8">ABS($B5-$K$2)</f>
        <v>1.9281591167998879E-3</v>
      </c>
      <c r="G5" s="2" t="str">
        <f t="shared" si="5"/>
        <v>нет</v>
      </c>
      <c r="H5" s="2" t="str">
        <f t="shared" si="6"/>
        <v>нет</v>
      </c>
      <c r="I5" s="2" t="str">
        <f t="shared" si="7"/>
        <v>нет</v>
      </c>
      <c r="K5" s="6">
        <v>1.0000000000000001E-5</v>
      </c>
    </row>
    <row r="6" spans="1:13" x14ac:dyDescent="0.3">
      <c r="A6" s="2">
        <f t="shared" si="0"/>
        <v>4</v>
      </c>
      <c r="B6" s="2">
        <f t="shared" si="1"/>
        <v>-1.769793526682796</v>
      </c>
      <c r="C6" s="2">
        <f t="shared" si="2"/>
        <v>-3.7055922310358369E-3</v>
      </c>
      <c r="D6" s="2">
        <f t="shared" si="3"/>
        <v>1.4274724340039846E-3</v>
      </c>
      <c r="E6" s="2" t="str">
        <f t="shared" si="4"/>
        <v>нет</v>
      </c>
      <c r="F6" s="2">
        <f t="shared" si="8"/>
        <v>5.0068668279590334E-4</v>
      </c>
      <c r="G6" s="2" t="str">
        <f t="shared" si="5"/>
        <v>нет</v>
      </c>
      <c r="H6" s="2" t="str">
        <f t="shared" si="6"/>
        <v>нет</v>
      </c>
      <c r="I6" s="2" t="str">
        <f t="shared" si="7"/>
        <v>нет</v>
      </c>
    </row>
    <row r="7" spans="1:13" x14ac:dyDescent="0.3">
      <c r="A7" s="2">
        <f t="shared" si="0"/>
        <v>5</v>
      </c>
      <c r="B7" s="2">
        <f t="shared" si="1"/>
        <v>-1.7694229674596924</v>
      </c>
      <c r="C7" s="2">
        <f t="shared" si="2"/>
        <v>-9.654772042875237E-4</v>
      </c>
      <c r="D7" s="2">
        <f t="shared" si="3"/>
        <v>3.7055922310358369E-4</v>
      </c>
      <c r="E7" s="2" t="str">
        <f t="shared" si="4"/>
        <v>нет</v>
      </c>
      <c r="F7" s="2">
        <f t="shared" si="8"/>
        <v>1.3012745969231965E-4</v>
      </c>
      <c r="G7" s="2" t="str">
        <f>IF(F7&lt;$K$5, "да", "нет")</f>
        <v>нет</v>
      </c>
      <c r="H7" s="2" t="str">
        <f t="shared" si="6"/>
        <v>нет</v>
      </c>
      <c r="I7" s="2" t="str">
        <f t="shared" si="7"/>
        <v>нет</v>
      </c>
    </row>
    <row r="8" spans="1:13" x14ac:dyDescent="0.3">
      <c r="A8" s="2">
        <f t="shared" si="0"/>
        <v>6</v>
      </c>
      <c r="B8" s="2">
        <f t="shared" si="1"/>
        <v>-1.7693264197392637</v>
      </c>
      <c r="C8" s="2">
        <f t="shared" si="2"/>
        <v>-2.5179062133240393E-4</v>
      </c>
      <c r="D8" s="2">
        <f t="shared" ref="D8:D10" si="9">ABS(B7-B8)</f>
        <v>9.6547720428663553E-5</v>
      </c>
      <c r="E8" s="2" t="str">
        <f t="shared" si="4"/>
        <v>нет</v>
      </c>
      <c r="F8" s="2">
        <f t="shared" si="8"/>
        <v>3.3579739263656094E-5</v>
      </c>
      <c r="G8" s="2" t="str">
        <f t="shared" ref="G8:G13" si="10">IF(F8&lt;$K$5, "да", "нет")</f>
        <v>нет</v>
      </c>
      <c r="H8" s="2" t="str">
        <f t="shared" ref="H8:H10" si="11">IF(ABS(C8)&lt;$K$5, "да", "нет")</f>
        <v>нет</v>
      </c>
      <c r="I8" s="2" t="str">
        <f t="shared" ref="I8:I10" si="12">IF(F8&lt;F7^2, "да", "нет")</f>
        <v>нет</v>
      </c>
    </row>
    <row r="9" spans="1:13" x14ac:dyDescent="0.3">
      <c r="A9" s="2">
        <f t="shared" si="0"/>
        <v>7</v>
      </c>
      <c r="B9" s="2">
        <f t="shared" si="1"/>
        <v>-1.7693012406771305</v>
      </c>
      <c r="C9" s="2">
        <f t="shared" si="2"/>
        <v>-6.5681741685974515E-5</v>
      </c>
      <c r="D9" s="2">
        <f t="shared" si="9"/>
        <v>2.5179062133284802E-5</v>
      </c>
      <c r="E9" s="2" t="str">
        <f t="shared" si="4"/>
        <v>нет</v>
      </c>
      <c r="F9" s="2">
        <f t="shared" si="8"/>
        <v>8.4006771303712924E-6</v>
      </c>
      <c r="G9" s="2" t="str">
        <f t="shared" si="10"/>
        <v>да</v>
      </c>
      <c r="H9" s="2" t="str">
        <f t="shared" si="11"/>
        <v>нет</v>
      </c>
      <c r="I9" s="2" t="str">
        <f t="shared" si="12"/>
        <v>нет</v>
      </c>
    </row>
    <row r="10" spans="1:13" x14ac:dyDescent="0.3">
      <c r="A10" s="2">
        <f t="shared" si="0"/>
        <v>8</v>
      </c>
      <c r="B10" s="8">
        <f t="shared" si="1"/>
        <v>-1.7692946725029619</v>
      </c>
      <c r="C10" s="8">
        <f t="shared" si="2"/>
        <v>-1.7134752095859795E-5</v>
      </c>
      <c r="D10" s="8">
        <f t="shared" si="9"/>
        <v>6.5681741685530426E-6</v>
      </c>
      <c r="E10" s="8" t="str">
        <f t="shared" si="4"/>
        <v>да</v>
      </c>
      <c r="F10" s="2">
        <f t="shared" si="8"/>
        <v>1.8325029618182498E-6</v>
      </c>
      <c r="G10" s="2" t="str">
        <f t="shared" si="10"/>
        <v>да</v>
      </c>
      <c r="H10" s="2" t="str">
        <f t="shared" si="11"/>
        <v>нет</v>
      </c>
      <c r="I10" s="2" t="str">
        <f t="shared" si="12"/>
        <v>нет</v>
      </c>
    </row>
    <row r="11" spans="1:13" x14ac:dyDescent="0.3">
      <c r="A11" s="2">
        <f t="shared" si="0"/>
        <v>9</v>
      </c>
      <c r="B11" s="2">
        <f t="shared" ref="B11:B13" si="13">B10-C10/$M$2</f>
        <v>-1.7692929590277524</v>
      </c>
      <c r="C11" s="2">
        <f t="shared" si="2"/>
        <v>-4.470111009347022E-6</v>
      </c>
      <c r="D11" s="2">
        <f t="shared" ref="D11:D13" si="14">ABS(B10-B11)</f>
        <v>1.7134752094971617E-6</v>
      </c>
      <c r="E11" s="2" t="str">
        <f t="shared" si="4"/>
        <v>да</v>
      </c>
      <c r="F11" s="2">
        <f t="shared" si="8"/>
        <v>1.1902775232108809E-7</v>
      </c>
      <c r="G11" s="2" t="str">
        <f t="shared" si="10"/>
        <v>да</v>
      </c>
      <c r="H11" s="2" t="str">
        <f t="shared" ref="H11:H13" si="15">IF(ABS(C11)&lt;$K$5, "да", "нет")</f>
        <v>да</v>
      </c>
      <c r="I11" s="2" t="str">
        <f t="shared" ref="I11:I13" si="16">IF(F11&lt;F10^2, "да", "нет")</f>
        <v>нет</v>
      </c>
    </row>
    <row r="12" spans="1:13" x14ac:dyDescent="0.3">
      <c r="A12" s="2">
        <f t="shared" si="0"/>
        <v>10</v>
      </c>
      <c r="B12" s="2">
        <f t="shared" si="13"/>
        <v>-1.7692925120166514</v>
      </c>
      <c r="C12" s="2">
        <f t="shared" si="2"/>
        <v>-1.1661668724016749E-6</v>
      </c>
      <c r="D12" s="2">
        <f t="shared" si="14"/>
        <v>4.4701110102352004E-7</v>
      </c>
      <c r="E12" s="2" t="str">
        <f t="shared" si="4"/>
        <v>да</v>
      </c>
      <c r="F12" s="2">
        <f t="shared" si="8"/>
        <v>3.2798334870243195E-7</v>
      </c>
      <c r="G12" s="2" t="str">
        <f t="shared" si="10"/>
        <v>да</v>
      </c>
      <c r="H12" s="2" t="str">
        <f t="shared" si="15"/>
        <v>да</v>
      </c>
      <c r="I12" s="2" t="str">
        <f t="shared" si="16"/>
        <v>нет</v>
      </c>
    </row>
    <row r="13" spans="1:13" x14ac:dyDescent="0.3">
      <c r="A13" s="2">
        <f t="shared" si="0"/>
        <v>11</v>
      </c>
      <c r="B13" s="2">
        <f t="shared" si="13"/>
        <v>-1.7692923953999642</v>
      </c>
      <c r="C13" s="2">
        <f t="shared" si="2"/>
        <v>-3.0423108787758224E-7</v>
      </c>
      <c r="D13" s="2">
        <f t="shared" si="14"/>
        <v>1.1661668719575857E-7</v>
      </c>
      <c r="E13" s="2" t="str">
        <f t="shared" si="4"/>
        <v>да</v>
      </c>
      <c r="F13" s="2">
        <f t="shared" si="8"/>
        <v>4.4460003589819053E-7</v>
      </c>
      <c r="G13" s="2" t="str">
        <f t="shared" si="10"/>
        <v>да</v>
      </c>
      <c r="H13" s="2" t="str">
        <f t="shared" si="15"/>
        <v>да</v>
      </c>
      <c r="I13" s="2" t="str">
        <f t="shared" si="16"/>
        <v>нет</v>
      </c>
    </row>
    <row r="14" spans="1:13" x14ac:dyDescent="0.3">
      <c r="A14" s="2">
        <f t="shared" si="0"/>
        <v>12</v>
      </c>
    </row>
    <row r="15" spans="1:13" x14ac:dyDescent="0.3">
      <c r="A15" s="2">
        <f t="shared" si="0"/>
        <v>13</v>
      </c>
    </row>
    <row r="17" spans="2:8" x14ac:dyDescent="0.3">
      <c r="B17" s="9" t="s">
        <v>14</v>
      </c>
      <c r="C17" s="10"/>
      <c r="D17" s="10"/>
      <c r="E17" s="10"/>
      <c r="F17" s="10"/>
      <c r="G17" s="10"/>
      <c r="H17" s="10"/>
    </row>
  </sheetData>
  <pageMargins left="0.7" right="0.7" top="0.75" bottom="0.75" header="0.3" footer="0.3"/>
  <ignoredErrors>
    <ignoredError sqref="F3:F7 F8:F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E443D-C285-43AA-AC04-2C2E1CD809B0}">
  <dimension ref="A1:M14"/>
  <sheetViews>
    <sheetView workbookViewId="0">
      <selection activeCell="E23" sqref="E23"/>
    </sheetView>
  </sheetViews>
  <sheetFormatPr defaultRowHeight="14.4" x14ac:dyDescent="0.3"/>
  <cols>
    <col min="1" max="1" width="7.77734375" style="2" customWidth="1"/>
    <col min="2" max="2" width="16.33203125" style="2" customWidth="1"/>
    <col min="3" max="3" width="18.5546875" style="2" customWidth="1"/>
    <col min="4" max="5" width="15.77734375" style="2" customWidth="1"/>
    <col min="6" max="6" width="19.109375" style="2" customWidth="1"/>
    <col min="7" max="9" width="15.77734375" style="2" customWidth="1"/>
    <col min="10" max="10" width="8.88671875" style="2"/>
    <col min="11" max="11" width="12.33203125" style="2" customWidth="1"/>
    <col min="12" max="12" width="8.88671875" style="2"/>
    <col min="13" max="13" width="14.44140625" style="2" customWidth="1"/>
    <col min="14" max="16384" width="8.88671875" style="2"/>
  </cols>
  <sheetData>
    <row r="1" spans="1:13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7</v>
      </c>
      <c r="I1" s="1" t="s">
        <v>8</v>
      </c>
      <c r="K1" s="3" t="s">
        <v>1</v>
      </c>
      <c r="M1" s="7" t="s">
        <v>10</v>
      </c>
    </row>
    <row r="2" spans="1:13" x14ac:dyDescent="0.3">
      <c r="A2" s="2">
        <v>0</v>
      </c>
      <c r="B2" s="2">
        <v>-2</v>
      </c>
      <c r="C2" s="2">
        <f>$B2^3-2*$B2+2</f>
        <v>-2</v>
      </c>
      <c r="F2" s="2">
        <f>ABS($B2-$K$2)</f>
        <v>0.23070715999999991</v>
      </c>
      <c r="K2" s="4">
        <v>-1.7692928400000001</v>
      </c>
      <c r="M2" s="2">
        <f>3*(B2^2)-2</f>
        <v>10</v>
      </c>
    </row>
    <row r="3" spans="1:13" x14ac:dyDescent="0.3">
      <c r="A3" s="2">
        <f>SUM(A2,1)</f>
        <v>1</v>
      </c>
      <c r="B3" s="2">
        <f>B2-C2/M2</f>
        <v>-1.8</v>
      </c>
      <c r="C3" s="2">
        <f>$B3^3-2*$B3+2</f>
        <v>-0.23200000000000065</v>
      </c>
      <c r="D3" s="2">
        <f>ABS(B2-B3)</f>
        <v>0.19999999999999996</v>
      </c>
      <c r="E3" s="2" t="str">
        <f>IF(D3&lt;$K$5, "да", "нет")</f>
        <v>нет</v>
      </c>
      <c r="F3" s="2">
        <f>ABS($B3-$K$2)</f>
        <v>3.0707159999999956E-2</v>
      </c>
      <c r="G3" s="2" t="str">
        <f>IF(F3&lt;$K$5, "да", "нет")</f>
        <v>нет</v>
      </c>
      <c r="H3" s="2" t="str">
        <f>IF(ABS(C3)&lt;$K$5, "да", "нет")</f>
        <v>нет</v>
      </c>
      <c r="I3" s="2" t="str">
        <f>IF(F3&lt;F2^2, "да", "нет")</f>
        <v>да</v>
      </c>
      <c r="M3" s="2">
        <f>3*(B3^2)-2</f>
        <v>7.7200000000000006</v>
      </c>
    </row>
    <row r="4" spans="1:13" x14ac:dyDescent="0.3">
      <c r="A4" s="2">
        <f t="shared" ref="A4:A12" si="0">SUM(A3,1)</f>
        <v>2</v>
      </c>
      <c r="B4" s="2">
        <f>B3-C3*(B3-B2)/(C3-C2)</f>
        <v>-1.7737556561085972</v>
      </c>
      <c r="C4" s="2">
        <f t="shared" ref="C4:C9" si="1">$B4^3-2*$B4+2</f>
        <v>-3.309492312343032E-2</v>
      </c>
      <c r="D4" s="2">
        <f t="shared" ref="D4:D7" si="2">ABS(B3-B4)</f>
        <v>2.6244343891402844E-2</v>
      </c>
      <c r="E4" s="2" t="str">
        <f t="shared" ref="E4:E9" si="3">IF(D4&lt;$K$5, "да", "нет")</f>
        <v>нет</v>
      </c>
      <c r="F4" s="2">
        <f>ABS($B4-$K$2)</f>
        <v>4.4628161085971119E-3</v>
      </c>
      <c r="G4" s="2" t="str">
        <f t="shared" ref="G4:G6" si="4">IF(F4&lt;$K$5, "да", "нет")</f>
        <v>нет</v>
      </c>
      <c r="H4" s="2" t="str">
        <f t="shared" ref="H4:H7" si="5">IF(ABS(C4)&lt;$K$5, "да", "нет")</f>
        <v>нет</v>
      </c>
      <c r="I4" s="2" t="str">
        <f t="shared" ref="I4:I7" si="6">IF(F4&lt;F3^2, "да", "нет")</f>
        <v>нет</v>
      </c>
      <c r="K4" s="5" t="s">
        <v>9</v>
      </c>
      <c r="M4" s="2">
        <f t="shared" ref="M4:M9" si="7">3*(B4^2)-2</f>
        <v>7.4386273827317204</v>
      </c>
    </row>
    <row r="5" spans="1:13" x14ac:dyDescent="0.3">
      <c r="A5" s="2">
        <f t="shared" si="0"/>
        <v>3</v>
      </c>
      <c r="B5" s="2">
        <f t="shared" ref="B5:B7" si="8">B4-C4*(B4-B3)/(C4-C3)</f>
        <v>-1.76938897750416</v>
      </c>
      <c r="C5" s="2">
        <f t="shared" si="1"/>
        <v>-7.1421011238825827E-4</v>
      </c>
      <c r="D5" s="2">
        <f t="shared" si="2"/>
        <v>4.3666786044371797E-3</v>
      </c>
      <c r="E5" s="2" t="str">
        <f t="shared" si="3"/>
        <v>нет</v>
      </c>
      <c r="F5" s="2">
        <f t="shared" ref="F5:F9" si="9">ABS($B5-$K$2)</f>
        <v>9.6137504159932163E-5</v>
      </c>
      <c r="G5" s="2" t="str">
        <f t="shared" si="4"/>
        <v>нет</v>
      </c>
      <c r="H5" s="2" t="str">
        <f t="shared" si="5"/>
        <v>нет</v>
      </c>
      <c r="I5" s="2" t="str">
        <f t="shared" si="6"/>
        <v>нет</v>
      </c>
      <c r="K5" s="6">
        <v>1.0000000000000001E-5</v>
      </c>
      <c r="M5" s="2">
        <f t="shared" si="7"/>
        <v>7.3922120611396505</v>
      </c>
    </row>
    <row r="6" spans="1:13" x14ac:dyDescent="0.3">
      <c r="A6" s="2">
        <f t="shared" si="0"/>
        <v>4</v>
      </c>
      <c r="B6" s="2">
        <f t="shared" si="8"/>
        <v>-1.7692926631945964</v>
      </c>
      <c r="C6" s="2">
        <f t="shared" si="1"/>
        <v>-2.283551604254086E-6</v>
      </c>
      <c r="D6" s="2">
        <f t="shared" si="2"/>
        <v>9.6314309563583222E-5</v>
      </c>
      <c r="E6" s="2" t="str">
        <f t="shared" si="3"/>
        <v>нет</v>
      </c>
      <c r="F6" s="2">
        <f t="shared" si="9"/>
        <v>1.7680540365105912E-7</v>
      </c>
      <c r="G6" s="2" t="str">
        <f t="shared" si="4"/>
        <v>да</v>
      </c>
      <c r="H6" s="2" t="str">
        <f t="shared" si="5"/>
        <v>да</v>
      </c>
      <c r="I6" s="2" t="str">
        <f t="shared" si="6"/>
        <v>нет</v>
      </c>
      <c r="M6" s="2">
        <f t="shared" si="7"/>
        <v>7.3911895841026833</v>
      </c>
    </row>
    <row r="7" spans="1:13" x14ac:dyDescent="0.3">
      <c r="A7" s="2">
        <f t="shared" si="0"/>
        <v>5</v>
      </c>
      <c r="B7" s="8">
        <f t="shared" si="8"/>
        <v>-1.7692923542600683</v>
      </c>
      <c r="C7" s="8">
        <f t="shared" si="1"/>
        <v>-1.5844348055793489E-10</v>
      </c>
      <c r="D7" s="8">
        <f t="shared" si="2"/>
        <v>3.0893452818148148E-7</v>
      </c>
      <c r="E7" s="8" t="str">
        <f t="shared" si="3"/>
        <v>да</v>
      </c>
      <c r="F7" s="2">
        <f t="shared" si="9"/>
        <v>4.8573993183254061E-7</v>
      </c>
      <c r="G7" s="2" t="str">
        <f>IF(F7&lt;$K$5, "да", "нет")</f>
        <v>да</v>
      </c>
      <c r="H7" s="2" t="str">
        <f t="shared" si="5"/>
        <v>да</v>
      </c>
      <c r="I7" s="2" t="str">
        <f t="shared" si="6"/>
        <v>нет</v>
      </c>
      <c r="M7" s="2">
        <f t="shared" si="7"/>
        <v>7.3911863045294055</v>
      </c>
    </row>
    <row r="8" spans="1:13" x14ac:dyDescent="0.3">
      <c r="A8" s="2">
        <f t="shared" si="0"/>
        <v>6</v>
      </c>
      <c r="B8" s="2">
        <f t="shared" ref="B8:B9" si="10">B7-C7*(B7-B6)/(C7-C6)</f>
        <v>-1.7692923542386314</v>
      </c>
      <c r="C8" s="2">
        <f t="shared" si="1"/>
        <v>0</v>
      </c>
      <c r="D8" s="2">
        <f t="shared" ref="D8:D9" si="11">ABS(B7-B8)</f>
        <v>2.1436852293277298E-11</v>
      </c>
      <c r="E8" s="2" t="str">
        <f t="shared" si="3"/>
        <v>да</v>
      </c>
      <c r="F8" s="2">
        <f t="shared" si="9"/>
        <v>4.8576136868483388E-7</v>
      </c>
      <c r="G8" s="2" t="str">
        <f t="shared" ref="G8:G9" si="12">IF(F8&lt;$K$5, "да", "нет")</f>
        <v>да</v>
      </c>
      <c r="H8" s="2" t="str">
        <f t="shared" ref="H8:H9" si="13">IF(ABS(C8)&lt;$K$5, "да", "нет")</f>
        <v>да</v>
      </c>
      <c r="I8" s="2" t="str">
        <f t="shared" ref="I8:I9" si="14">IF(F8&lt;F7^2, "да", "нет")</f>
        <v>нет</v>
      </c>
      <c r="M8" s="2">
        <f t="shared" si="7"/>
        <v>7.3911863043018364</v>
      </c>
    </row>
    <row r="9" spans="1:13" x14ac:dyDescent="0.3">
      <c r="A9" s="2">
        <f t="shared" si="0"/>
        <v>7</v>
      </c>
      <c r="B9" s="2">
        <f t="shared" si="10"/>
        <v>-1.7692923542386314</v>
      </c>
      <c r="C9" s="2">
        <f t="shared" si="1"/>
        <v>0</v>
      </c>
      <c r="D9" s="2">
        <f t="shared" si="11"/>
        <v>0</v>
      </c>
      <c r="E9" s="2" t="str">
        <f t="shared" si="3"/>
        <v>да</v>
      </c>
      <c r="F9" s="2">
        <f t="shared" si="9"/>
        <v>4.8576136868483388E-7</v>
      </c>
      <c r="G9" s="2" t="str">
        <f t="shared" si="12"/>
        <v>да</v>
      </c>
      <c r="H9" s="2" t="str">
        <f t="shared" si="13"/>
        <v>да</v>
      </c>
      <c r="I9" s="2" t="str">
        <f t="shared" si="14"/>
        <v>нет</v>
      </c>
      <c r="M9" s="2">
        <f t="shared" si="7"/>
        <v>7.3911863043018364</v>
      </c>
    </row>
    <row r="10" spans="1:13" x14ac:dyDescent="0.3">
      <c r="A10" s="2">
        <f t="shared" si="0"/>
        <v>8</v>
      </c>
    </row>
    <row r="11" spans="1:13" x14ac:dyDescent="0.3">
      <c r="A11" s="2">
        <f t="shared" si="0"/>
        <v>9</v>
      </c>
    </row>
    <row r="12" spans="1:13" x14ac:dyDescent="0.3">
      <c r="A12" s="2">
        <f t="shared" si="0"/>
        <v>10</v>
      </c>
    </row>
    <row r="14" spans="1:13" x14ac:dyDescent="0.3">
      <c r="B14" s="9" t="s">
        <v>15</v>
      </c>
      <c r="C14" s="10"/>
      <c r="D14" s="10"/>
      <c r="F14" s="9" t="s">
        <v>16</v>
      </c>
      <c r="G14" s="10"/>
      <c r="H14" s="10"/>
      <c r="I14" s="10"/>
    </row>
  </sheetData>
  <pageMargins left="0.7" right="0.7" top="0.75" bottom="0.75" header="0.3" footer="0.3"/>
  <ignoredErrors>
    <ignoredError sqref="F3:F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Метод Ньютона</vt:lpstr>
      <vt:lpstr>УМ Ньютона</vt:lpstr>
      <vt:lpstr>Метод секущих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Клочихина</dc:creator>
  <cp:lastModifiedBy>Софья Клочихина</cp:lastModifiedBy>
  <dcterms:created xsi:type="dcterms:W3CDTF">2015-06-05T18:19:34Z</dcterms:created>
  <dcterms:modified xsi:type="dcterms:W3CDTF">2024-10-03T16:10:35Z</dcterms:modified>
</cp:coreProperties>
</file>