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Blad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26" i="1"/>
  <c r="G120"/>
  <c r="F120"/>
  <c r="E120"/>
  <c r="D120"/>
  <c r="C120"/>
  <c r="G115"/>
  <c r="F115"/>
  <c r="E115"/>
  <c r="D115"/>
  <c r="C115"/>
  <c r="E99"/>
  <c r="D99"/>
  <c r="C99"/>
  <c r="E89"/>
  <c r="D89"/>
  <c r="C84"/>
  <c r="C87"/>
  <c r="C79"/>
  <c r="C88"/>
  <c r="C89"/>
  <c r="F84"/>
  <c r="E84"/>
  <c r="D84"/>
  <c r="F79"/>
  <c r="E79"/>
  <c r="D79"/>
  <c r="F40"/>
  <c r="F44"/>
  <c r="G21"/>
  <c r="G31"/>
  <c r="G32"/>
  <c r="F21"/>
  <c r="F31"/>
  <c r="F32"/>
  <c r="E21"/>
  <c r="E31"/>
  <c r="E32"/>
  <c r="D21"/>
  <c r="D31"/>
  <c r="D32"/>
  <c r="G14"/>
  <c r="G9"/>
  <c r="G15"/>
  <c r="F14"/>
  <c r="F9"/>
  <c r="F15"/>
  <c r="E14"/>
  <c r="E9"/>
  <c r="E15"/>
  <c r="D14"/>
  <c r="D9"/>
  <c r="D15"/>
</calcChain>
</file>

<file path=xl/sharedStrings.xml><?xml version="1.0" encoding="utf-8"?>
<sst xmlns="http://schemas.openxmlformats.org/spreadsheetml/2006/main" count="93" uniqueCount="89">
  <si>
    <t>OM man tar bort inteckter och utgifter för julfest :</t>
    <phoneticPr fontId="4" type="noConversion"/>
  </si>
  <si>
    <t>resultat</t>
    <phoneticPr fontId="4" type="noConversion"/>
  </si>
  <si>
    <t>Budget 2014</t>
    <phoneticPr fontId="4" type="noConversion"/>
  </si>
  <si>
    <t>Resultat-14</t>
    <phoneticPr fontId="4" type="noConversion"/>
  </si>
  <si>
    <t>Förslag 2</t>
    <phoneticPr fontId="4" type="noConversion"/>
  </si>
  <si>
    <t>Om man drar bort kostnader julfest:</t>
    <phoneticPr fontId="4" type="noConversion"/>
  </si>
  <si>
    <t>intekter</t>
    <phoneticPr fontId="4" type="noConversion"/>
  </si>
  <si>
    <t>utgifter</t>
    <phoneticPr fontId="4" type="noConversion"/>
  </si>
  <si>
    <t>Föreningens utgifter</t>
    <phoneticPr fontId="4" type="noConversion"/>
  </si>
  <si>
    <t>Till styrelsen:</t>
    <phoneticPr fontId="4" type="noConversion"/>
  </si>
  <si>
    <t>avsåg 2012</t>
  </si>
  <si>
    <t>drogs PG 2014</t>
  </si>
  <si>
    <t>belasta PG-13</t>
    <phoneticPr fontId="4" type="noConversion"/>
  </si>
  <si>
    <t>På kontot:</t>
  </si>
  <si>
    <t>årskiftet 12/13</t>
  </si>
  <si>
    <t>in 2013</t>
  </si>
  <si>
    <t>ut 2013</t>
  </si>
  <si>
    <t>på kontot13/14</t>
  </si>
  <si>
    <t>enligt PG</t>
  </si>
  <si>
    <t>Medlems avgifer inkom 2012</t>
    <phoneticPr fontId="4" type="noConversion"/>
  </si>
  <si>
    <t>3700:-</t>
    <phoneticPr fontId="4" type="noConversion"/>
  </si>
  <si>
    <t>VF 1, 6-9</t>
    <phoneticPr fontId="4" type="noConversion"/>
  </si>
  <si>
    <t>Utgifter bokförda 2013, men dragna 2014</t>
    <phoneticPr fontId="4" type="noConversion"/>
  </si>
  <si>
    <t>7047:-</t>
    <phoneticPr fontId="4" type="noConversion"/>
  </si>
  <si>
    <t>VF:114 - 118, 120</t>
    <phoneticPr fontId="4" type="noConversion"/>
  </si>
  <si>
    <t>utgifter bokförda 2012, men dragna 2013</t>
    <phoneticPr fontId="4" type="noConversion"/>
  </si>
  <si>
    <t>3763:-</t>
    <phoneticPr fontId="4" type="noConversion"/>
  </si>
  <si>
    <t>resultat</t>
    <phoneticPr fontId="4" type="noConversion"/>
  </si>
  <si>
    <t>bugdet 2015</t>
    <phoneticPr fontId="4" type="noConversion"/>
  </si>
  <si>
    <t>Utgifter</t>
  </si>
  <si>
    <t>Innehåll</t>
  </si>
  <si>
    <r>
      <t>Styrelsemedlemmarnas resor,  Styrelsemöten, telefon, m.m</t>
    </r>
    <r>
      <rPr>
        <b/>
        <sz val="10"/>
        <rFont val="Times"/>
      </rPr>
      <t xml:space="preserve"> </t>
    </r>
    <phoneticPr fontId="4" type="noConversion"/>
  </si>
  <si>
    <t>Lokalsamverkan, seminarium</t>
  </si>
  <si>
    <t>Nationella kontakter, seminarium för medlemmar, medlemsmöten, Julfest</t>
  </si>
  <si>
    <t>Främja nordisk och internationella kontakter, EFPP, IAGP, GAS, Nordisk konf.</t>
    <phoneticPr fontId="4" type="noConversion"/>
  </si>
  <si>
    <t>Info om Gruppföreningen, Psykoterapimässan, hemsida</t>
  </si>
  <si>
    <t>Samverkan med andra organisationer, te.x. RPC, Samrådsforum</t>
    <phoneticPr fontId="4" type="noConversion"/>
  </si>
  <si>
    <t>Utgifter totalt</t>
  </si>
  <si>
    <t>inkomster</t>
  </si>
  <si>
    <t>Medlems avgift</t>
  </si>
  <si>
    <t>Seminarium, julfest</t>
  </si>
  <si>
    <t>Inkomster totalt</t>
  </si>
  <si>
    <t>Budget</t>
  </si>
  <si>
    <t>Inkomster</t>
  </si>
  <si>
    <t>Fasta utgifter:</t>
    <phoneticPr fontId="4" type="noConversion"/>
  </si>
  <si>
    <t>IAGP</t>
    <phoneticPr fontId="4" type="noConversion"/>
  </si>
  <si>
    <t>EFPP</t>
    <phoneticPr fontId="4" type="noConversion"/>
  </si>
  <si>
    <t>GAS</t>
    <phoneticPr fontId="4" type="noConversion"/>
  </si>
  <si>
    <t>Plusgirot</t>
    <phoneticPr fontId="4" type="noConversion"/>
  </si>
  <si>
    <t>Binero</t>
    <phoneticPr fontId="4" type="noConversion"/>
  </si>
  <si>
    <t>Bokslut 2014</t>
    <phoneticPr fontId="4" type="noConversion"/>
  </si>
  <si>
    <t xml:space="preserve">Svenska föreningen för gruppsykoterapi </t>
    <phoneticPr fontId="4" type="noConversion"/>
  </si>
  <si>
    <t>och grupputveckling</t>
    <phoneticPr fontId="4" type="noConversion"/>
  </si>
  <si>
    <t>Konto 201</t>
    <phoneticPr fontId="4" type="noConversion"/>
  </si>
  <si>
    <t>Ingående balans konton</t>
    <phoneticPr fontId="4" type="noConversion"/>
  </si>
  <si>
    <t>Plusgirot</t>
    <phoneticPr fontId="4" type="noConversion"/>
  </si>
  <si>
    <t>Swedbank</t>
    <phoneticPr fontId="4" type="noConversion"/>
  </si>
  <si>
    <t>Summa</t>
    <phoneticPr fontId="4" type="noConversion"/>
  </si>
  <si>
    <t>Utgående balans</t>
    <phoneticPr fontId="4" type="noConversion"/>
  </si>
  <si>
    <t>Plusgirot</t>
    <phoneticPr fontId="4" type="noConversion"/>
  </si>
  <si>
    <t>Swedbank</t>
    <phoneticPr fontId="4" type="noConversion"/>
  </si>
  <si>
    <t>Summa</t>
    <phoneticPr fontId="4" type="noConversion"/>
  </si>
  <si>
    <t>Balans</t>
    <phoneticPr fontId="4" type="noConversion"/>
  </si>
  <si>
    <t>Intäkter</t>
    <phoneticPr fontId="4" type="noConversion"/>
  </si>
  <si>
    <t>7/Medlems avg.</t>
    <phoneticPr fontId="4" type="noConversion"/>
  </si>
  <si>
    <t xml:space="preserve">8/Seminarium </t>
    <phoneticPr fontId="4" type="noConversion"/>
  </si>
  <si>
    <t>Övrigt</t>
    <phoneticPr fontId="4" type="noConversion"/>
  </si>
  <si>
    <t>Summa</t>
    <phoneticPr fontId="4" type="noConversion"/>
  </si>
  <si>
    <t>Utgifter</t>
    <phoneticPr fontId="4" type="noConversion"/>
  </si>
  <si>
    <t>1/Styrelse adm</t>
    <phoneticPr fontId="4" type="noConversion"/>
  </si>
  <si>
    <t>2/ lokalsamv-</t>
    <phoneticPr fontId="4" type="noConversion"/>
  </si>
  <si>
    <t>3/ Nationell</t>
    <phoneticPr fontId="4" type="noConversion"/>
  </si>
  <si>
    <t>4/ Internationell</t>
    <phoneticPr fontId="4" type="noConversion"/>
  </si>
  <si>
    <t>5/ Info</t>
    <phoneticPr fontId="4" type="noConversion"/>
  </si>
  <si>
    <t>6/ Samverkan</t>
    <phoneticPr fontId="4" type="noConversion"/>
  </si>
  <si>
    <t xml:space="preserve">                  Summa</t>
    <phoneticPr fontId="4" type="noConversion"/>
  </si>
  <si>
    <t>Överskott/ (-)Underskott</t>
    <phoneticPr fontId="4" type="noConversion"/>
  </si>
  <si>
    <t>Skildnader mellan konto och resultat Överskott:</t>
    <phoneticPr fontId="4" type="noConversion"/>
  </si>
  <si>
    <t>Överskott</t>
    <phoneticPr fontId="4" type="noConversion"/>
  </si>
  <si>
    <t>Balans konton</t>
    <phoneticPr fontId="4" type="noConversion"/>
  </si>
  <si>
    <t>Skildnad</t>
    <phoneticPr fontId="4" type="noConversion"/>
  </si>
  <si>
    <t xml:space="preserve">Utgifter gällande </t>
    <phoneticPr fontId="4" type="noConversion"/>
  </si>
  <si>
    <t>2013 som drogs från kontot 2014</t>
  </si>
  <si>
    <t>Skildnad medräknad utgifter gällande 2013</t>
    <phoneticPr fontId="4" type="noConversion"/>
  </si>
  <si>
    <t>Balans med PG</t>
  </si>
  <si>
    <t>Inkomst 2013</t>
  </si>
  <si>
    <t>inkom 2012</t>
  </si>
  <si>
    <t>belastat PG-13</t>
    <phoneticPr fontId="4" type="noConversion"/>
  </si>
  <si>
    <t>Utgifter 2013</t>
  </si>
</sst>
</file>

<file path=xl/styles.xml><?xml version="1.0" encoding="utf-8"?>
<styleSheet xmlns="http://schemas.openxmlformats.org/spreadsheetml/2006/main">
  <fonts count="16">
    <font>
      <sz val="10"/>
      <name val="Verdana"/>
    </font>
    <font>
      <b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b/>
      <sz val="14"/>
      <name val="Verdana"/>
    </font>
    <font>
      <b/>
      <i/>
      <sz val="14"/>
      <name val="Verdana"/>
    </font>
    <font>
      <b/>
      <i/>
      <u/>
      <sz val="10"/>
      <name val="Verdana"/>
    </font>
    <font>
      <b/>
      <u/>
      <sz val="12"/>
      <name val="Verdana"/>
    </font>
    <font>
      <b/>
      <sz val="10"/>
      <color indexed="10"/>
      <name val="Verdana"/>
    </font>
    <font>
      <b/>
      <u/>
      <sz val="10"/>
      <name val="Verdana"/>
    </font>
    <font>
      <sz val="10"/>
      <name val="Times"/>
    </font>
    <font>
      <b/>
      <sz val="10"/>
      <name val="Times"/>
    </font>
    <font>
      <sz val="10"/>
      <color indexed="8"/>
      <name val="Times"/>
    </font>
    <font>
      <b/>
      <sz val="10"/>
      <name val="Arial"/>
      <family val="2"/>
    </font>
    <font>
      <b/>
      <u/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4" xfId="0" applyBorder="1"/>
    <xf numFmtId="0" fontId="1" fillId="0" borderId="1" xfId="0" applyFont="1" applyBorder="1"/>
    <xf numFmtId="0" fontId="7" fillId="0" borderId="1" xfId="0" applyFont="1" applyBorder="1"/>
    <xf numFmtId="0" fontId="8" fillId="0" borderId="3" xfId="0" applyFont="1" applyBorder="1"/>
    <xf numFmtId="0" fontId="0" fillId="0" borderId="3" xfId="0" applyBorder="1"/>
    <xf numFmtId="0" fontId="3" fillId="0" borderId="2" xfId="0" applyFont="1" applyBorder="1"/>
    <xf numFmtId="0" fontId="0" fillId="0" borderId="3" xfId="0" applyFill="1" applyBorder="1"/>
    <xf numFmtId="0" fontId="9" fillId="0" borderId="1" xfId="0" applyFont="1" applyBorder="1"/>
    <xf numFmtId="0" fontId="0" fillId="0" borderId="5" xfId="0" applyBorder="1"/>
    <xf numFmtId="0" fontId="1" fillId="0" borderId="0" xfId="0" applyFont="1"/>
    <xf numFmtId="0" fontId="0" fillId="0" borderId="0" xfId="0"/>
    <xf numFmtId="0" fontId="0" fillId="0" borderId="7" xfId="0" applyBorder="1"/>
    <xf numFmtId="0" fontId="0" fillId="0" borderId="7" xfId="0" applyBorder="1"/>
    <xf numFmtId="0" fontId="0" fillId="0" borderId="6" xfId="0" applyBorder="1"/>
    <xf numFmtId="0" fontId="1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1" fillId="4" borderId="12" xfId="0" applyFont="1" applyFill="1" applyBorder="1"/>
    <xf numFmtId="0" fontId="1" fillId="5" borderId="13" xfId="0" applyFont="1" applyFill="1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4" borderId="0" xfId="0" applyFill="1" applyBorder="1"/>
    <xf numFmtId="0" fontId="0" fillId="5" borderId="16" xfId="0" applyFill="1" applyBorder="1"/>
    <xf numFmtId="0" fontId="0" fillId="6" borderId="25" xfId="0" applyFill="1" applyBorder="1"/>
    <xf numFmtId="0" fontId="11" fillId="6" borderId="2" xfId="0" applyFont="1" applyFill="1" applyBorder="1"/>
    <xf numFmtId="3" fontId="0" fillId="6" borderId="1" xfId="0" applyNumberFormat="1" applyFill="1" applyBorder="1"/>
    <xf numFmtId="3" fontId="0" fillId="6" borderId="0" xfId="0" applyNumberFormat="1" applyFill="1" applyBorder="1"/>
    <xf numFmtId="0" fontId="13" fillId="6" borderId="2" xfId="0" applyFont="1" applyFill="1" applyBorder="1" applyAlignment="1">
      <alignment horizontal="left" indent="4"/>
    </xf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17" xfId="0" applyFill="1" applyBorder="1"/>
    <xf numFmtId="0" fontId="0" fillId="6" borderId="18" xfId="0" applyFill="1" applyBorder="1"/>
    <xf numFmtId="3" fontId="14" fillId="6" borderId="19" xfId="0" applyNumberFormat="1" applyFont="1" applyFill="1" applyBorder="1"/>
    <xf numFmtId="3" fontId="14" fillId="6" borderId="20" xfId="0" applyNumberFormat="1" applyFont="1" applyFill="1" applyBorder="1"/>
    <xf numFmtId="0" fontId="0" fillId="4" borderId="20" xfId="0" applyFill="1" applyBorder="1"/>
    <xf numFmtId="0" fontId="0" fillId="5" borderId="21" xfId="0" applyFill="1" applyBorder="1"/>
    <xf numFmtId="0" fontId="0" fillId="0" borderId="14" xfId="0" applyBorder="1"/>
    <xf numFmtId="0" fontId="0" fillId="0" borderId="15" xfId="0" applyBorder="1"/>
    <xf numFmtId="3" fontId="0" fillId="0" borderId="0" xfId="0" applyNumberFormat="1" applyBorder="1"/>
    <xf numFmtId="0" fontId="0" fillId="0" borderId="15" xfId="0" applyFill="1" applyBorder="1"/>
    <xf numFmtId="0" fontId="0" fillId="8" borderId="25" xfId="0" applyFill="1" applyBorder="1"/>
    <xf numFmtId="0" fontId="0" fillId="8" borderId="2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0" borderId="17" xfId="0" applyBorder="1"/>
    <xf numFmtId="0" fontId="0" fillId="0" borderId="18" xfId="0" applyFill="1" applyBorder="1"/>
    <xf numFmtId="0" fontId="14" fillId="0" borderId="19" xfId="0" applyFont="1" applyBorder="1"/>
    <xf numFmtId="0" fontId="14" fillId="0" borderId="20" xfId="0" applyFont="1" applyBorder="1"/>
    <xf numFmtId="0" fontId="0" fillId="0" borderId="32" xfId="0" applyBorder="1"/>
    <xf numFmtId="0" fontId="0" fillId="0" borderId="16" xfId="0" applyBorder="1"/>
    <xf numFmtId="0" fontId="0" fillId="0" borderId="31" xfId="0" applyBorder="1"/>
    <xf numFmtId="0" fontId="0" fillId="0" borderId="28" xfId="0" applyBorder="1"/>
    <xf numFmtId="0" fontId="0" fillId="0" borderId="23" xfId="0" applyBorder="1"/>
    <xf numFmtId="3" fontId="0" fillId="6" borderId="24" xfId="0" applyNumberFormat="1" applyFill="1" applyBorder="1"/>
    <xf numFmtId="3" fontId="15" fillId="0" borderId="30" xfId="0" applyNumberFormat="1" applyFont="1" applyBorder="1"/>
    <xf numFmtId="3" fontId="15" fillId="0" borderId="0" xfId="0" applyNumberFormat="1" applyFont="1" applyBorder="1"/>
    <xf numFmtId="0" fontId="2" fillId="0" borderId="0" xfId="0" applyFont="1" applyBorder="1"/>
    <xf numFmtId="0" fontId="2" fillId="0" borderId="16" xfId="0" applyFont="1" applyBorder="1"/>
    <xf numFmtId="0" fontId="0" fillId="7" borderId="2" xfId="0" applyFill="1" applyBorder="1"/>
    <xf numFmtId="0" fontId="0" fillId="7" borderId="29" xfId="0" applyFill="1" applyBorder="1"/>
    <xf numFmtId="0" fontId="0" fillId="7" borderId="16" xfId="0" applyFill="1" applyBorder="1"/>
    <xf numFmtId="0" fontId="0" fillId="0" borderId="8" xfId="0" applyBorder="1"/>
    <xf numFmtId="0" fontId="0" fillId="0" borderId="9" xfId="0" applyBorder="1"/>
    <xf numFmtId="0" fontId="1" fillId="0" borderId="4" xfId="0" applyFont="1" applyFill="1" applyBorder="1"/>
    <xf numFmtId="0" fontId="0" fillId="0" borderId="34" xfId="0" applyBorder="1"/>
    <xf numFmtId="0" fontId="0" fillId="4" borderId="9" xfId="0" applyFill="1" applyBorder="1"/>
    <xf numFmtId="0" fontId="1" fillId="9" borderId="3" xfId="0" applyFont="1" applyFill="1" applyBorder="1"/>
    <xf numFmtId="0" fontId="2" fillId="5" borderId="10" xfId="0" applyFont="1" applyFill="1" applyBorder="1"/>
    <xf numFmtId="0" fontId="0" fillId="6" borderId="32" xfId="0" applyFill="1" applyBorder="1"/>
    <xf numFmtId="3" fontId="0" fillId="6" borderId="33" xfId="0" applyNumberFormat="1" applyFill="1" applyBorder="1"/>
    <xf numFmtId="0" fontId="1" fillId="9" borderId="35" xfId="0" applyFont="1" applyFill="1" applyBorder="1"/>
    <xf numFmtId="0" fontId="1" fillId="9" borderId="2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27"/>
  <sheetViews>
    <sheetView tabSelected="1" view="pageLayout" topLeftCell="A2" workbookViewId="0">
      <selection activeCell="F2" sqref="F2"/>
    </sheetView>
  </sheetViews>
  <sheetFormatPr baseColWidth="10" defaultRowHeight="13"/>
  <cols>
    <col min="1" max="1" width="4.140625" customWidth="1"/>
  </cols>
  <sheetData>
    <row r="1" spans="1:7" ht="18">
      <c r="C1" s="1" t="s">
        <v>50</v>
      </c>
      <c r="D1" s="2"/>
      <c r="E1" s="2"/>
    </row>
    <row r="3" spans="1:7" ht="18">
      <c r="A3" s="3" t="s">
        <v>51</v>
      </c>
      <c r="B3" s="2"/>
      <c r="C3" s="2"/>
      <c r="D3" s="4"/>
      <c r="E3" s="4"/>
      <c r="F3" s="4"/>
      <c r="G3" s="4"/>
    </row>
    <row r="4" spans="1:7" ht="19" thickBot="1">
      <c r="A4" s="3" t="s">
        <v>52</v>
      </c>
      <c r="B4" s="2"/>
      <c r="C4" s="2"/>
      <c r="D4" s="4"/>
      <c r="E4" s="4"/>
      <c r="F4" s="4"/>
      <c r="G4" s="4"/>
    </row>
    <row r="5" spans="1:7">
      <c r="A5" s="5"/>
      <c r="B5" s="6" t="s">
        <v>53</v>
      </c>
      <c r="C5" s="7"/>
      <c r="D5" s="7"/>
      <c r="E5" s="5"/>
      <c r="F5" s="5"/>
      <c r="G5" s="8"/>
    </row>
    <row r="6" spans="1:7" ht="16">
      <c r="A6" s="5"/>
      <c r="B6" s="6" t="s">
        <v>54</v>
      </c>
      <c r="C6" s="7"/>
      <c r="D6" s="7">
        <v>2011</v>
      </c>
      <c r="E6" s="9">
        <v>2012</v>
      </c>
      <c r="F6" s="10">
        <v>2013</v>
      </c>
      <c r="G6" s="11">
        <v>2014</v>
      </c>
    </row>
    <row r="7" spans="1:7">
      <c r="A7" s="5">
        <v>1</v>
      </c>
      <c r="B7" s="7" t="s">
        <v>55</v>
      </c>
      <c r="C7" s="7"/>
      <c r="D7" s="7">
        <v>27589.85</v>
      </c>
      <c r="E7" s="5">
        <v>45168.75</v>
      </c>
      <c r="F7" s="5">
        <v>42110.76</v>
      </c>
      <c r="G7" s="12">
        <v>49734.98</v>
      </c>
    </row>
    <row r="8" spans="1:7">
      <c r="A8" s="5">
        <v>2</v>
      </c>
      <c r="B8" s="7" t="s">
        <v>56</v>
      </c>
      <c r="C8" s="7"/>
      <c r="D8" s="7">
        <v>18793.810000000001</v>
      </c>
      <c r="E8" s="5">
        <v>18793.810000000001</v>
      </c>
      <c r="F8" s="5">
        <v>18793.810000000001</v>
      </c>
      <c r="G8" s="12">
        <v>18793.810000000001</v>
      </c>
    </row>
    <row r="9" spans="1:7">
      <c r="A9" s="5">
        <v>3</v>
      </c>
      <c r="B9" s="7" t="s">
        <v>57</v>
      </c>
      <c r="C9" s="7"/>
      <c r="D9" s="7">
        <f>SUM(D7:D8)</f>
        <v>46383.66</v>
      </c>
      <c r="E9" s="5">
        <f>SUM(E7:E8)</f>
        <v>63962.559999999998</v>
      </c>
      <c r="F9" s="5">
        <f>SUM(F7:F8)</f>
        <v>60904.570000000007</v>
      </c>
      <c r="G9" s="12">
        <f>SUM(G7+G8)</f>
        <v>68528.790000000008</v>
      </c>
    </row>
    <row r="10" spans="1:7">
      <c r="A10" s="5"/>
      <c r="B10" s="7"/>
      <c r="C10" s="7"/>
      <c r="D10" s="7"/>
      <c r="E10" s="5"/>
      <c r="F10" s="5"/>
      <c r="G10" s="12"/>
    </row>
    <row r="11" spans="1:7">
      <c r="A11" s="5"/>
      <c r="B11" s="6" t="s">
        <v>58</v>
      </c>
      <c r="C11" s="7"/>
      <c r="D11" s="7"/>
      <c r="E11" s="5"/>
      <c r="F11" s="5"/>
      <c r="G11" s="12"/>
    </row>
    <row r="12" spans="1:7">
      <c r="A12" s="5">
        <v>4</v>
      </c>
      <c r="B12" s="7" t="s">
        <v>59</v>
      </c>
      <c r="C12" s="7"/>
      <c r="D12" s="7">
        <v>45168.75</v>
      </c>
      <c r="E12" s="5">
        <v>42110.75</v>
      </c>
      <c r="F12" s="5">
        <v>49735</v>
      </c>
      <c r="G12" s="12">
        <v>46568.35</v>
      </c>
    </row>
    <row r="13" spans="1:7">
      <c r="A13" s="5">
        <v>5</v>
      </c>
      <c r="B13" s="7" t="s">
        <v>60</v>
      </c>
      <c r="C13" s="7"/>
      <c r="D13" s="7">
        <v>18793.810000000001</v>
      </c>
      <c r="E13" s="5">
        <v>18793.810000000001</v>
      </c>
      <c r="F13" s="5">
        <v>18793.810000000001</v>
      </c>
      <c r="G13" s="12">
        <v>18793.810000000001</v>
      </c>
    </row>
    <row r="14" spans="1:7">
      <c r="A14" s="5">
        <v>6</v>
      </c>
      <c r="B14" s="7" t="s">
        <v>61</v>
      </c>
      <c r="C14" s="7"/>
      <c r="D14" s="7">
        <f>SUM(D12:D13)</f>
        <v>63962.559999999998</v>
      </c>
      <c r="E14" s="5">
        <f>SUM(E12:E13)</f>
        <v>60904.56</v>
      </c>
      <c r="F14" s="5">
        <f>SUM(F12:F13)</f>
        <v>68528.81</v>
      </c>
      <c r="G14" s="12">
        <f>SUM(G12+G13)</f>
        <v>65362.16</v>
      </c>
    </row>
    <row r="15" spans="1:7">
      <c r="A15" s="5">
        <v>7</v>
      </c>
      <c r="B15" s="7" t="s">
        <v>62</v>
      </c>
      <c r="C15" s="7"/>
      <c r="D15" s="13">
        <f>D14-D9</f>
        <v>17578.899999999994</v>
      </c>
      <c r="E15" s="5">
        <f>E14-E9</f>
        <v>-3058</v>
      </c>
      <c r="F15" s="5">
        <f>SUM(F14-F9)</f>
        <v>7624.2399999999907</v>
      </c>
      <c r="G15" s="12">
        <f>SUM(G14-G9)</f>
        <v>-3166.6300000000047</v>
      </c>
    </row>
    <row r="16" spans="1:7">
      <c r="A16" s="5"/>
      <c r="B16" s="7"/>
      <c r="C16" s="7"/>
      <c r="D16" s="7"/>
      <c r="E16" s="5"/>
      <c r="F16" s="5"/>
      <c r="G16" s="12"/>
    </row>
    <row r="17" spans="1:7">
      <c r="A17" s="5"/>
      <c r="B17" s="6" t="s">
        <v>63</v>
      </c>
      <c r="C17" s="7"/>
      <c r="D17" s="7"/>
      <c r="E17" s="5"/>
      <c r="F17" s="5"/>
      <c r="G17" s="12"/>
    </row>
    <row r="18" spans="1:7">
      <c r="A18" s="5">
        <v>8</v>
      </c>
      <c r="B18" s="6" t="s">
        <v>64</v>
      </c>
      <c r="C18" s="7"/>
      <c r="D18" s="7">
        <v>32600</v>
      </c>
      <c r="E18" s="5">
        <v>40950</v>
      </c>
      <c r="F18" s="5">
        <v>35617</v>
      </c>
      <c r="G18" s="14">
        <v>44800</v>
      </c>
    </row>
    <row r="19" spans="1:7">
      <c r="A19" s="5">
        <v>10</v>
      </c>
      <c r="B19" s="6" t="s">
        <v>65</v>
      </c>
      <c r="C19" s="7"/>
      <c r="D19" s="7">
        <v>31700</v>
      </c>
      <c r="E19" s="5">
        <v>18959</v>
      </c>
      <c r="F19" s="5">
        <v>19600</v>
      </c>
      <c r="G19" s="14">
        <v>2900</v>
      </c>
    </row>
    <row r="20" spans="1:7">
      <c r="A20" s="5">
        <v>11</v>
      </c>
      <c r="B20" s="7"/>
      <c r="C20" s="7" t="s">
        <v>66</v>
      </c>
      <c r="D20" s="7">
        <v>0</v>
      </c>
      <c r="E20" s="5"/>
      <c r="F20" s="5"/>
      <c r="G20" s="12"/>
    </row>
    <row r="21" spans="1:7">
      <c r="A21" s="5">
        <v>12</v>
      </c>
      <c r="B21" s="7"/>
      <c r="C21" s="6" t="s">
        <v>67</v>
      </c>
      <c r="D21" s="7">
        <f>SUM(D18:D20)</f>
        <v>64300</v>
      </c>
      <c r="E21" s="5">
        <f>SUM(E18:E20)</f>
        <v>59909</v>
      </c>
      <c r="F21" s="5">
        <f>SUM(F18:F20)</f>
        <v>55217</v>
      </c>
      <c r="G21" s="12">
        <f>SUM(G18+G19)</f>
        <v>47700</v>
      </c>
    </row>
    <row r="22" spans="1:7">
      <c r="A22" s="5"/>
      <c r="B22" s="7"/>
      <c r="C22" s="7"/>
      <c r="D22" s="7"/>
      <c r="E22" s="5"/>
      <c r="F22" s="5"/>
      <c r="G22" s="12"/>
    </row>
    <row r="23" spans="1:7">
      <c r="A23" s="5"/>
      <c r="B23" s="6" t="s">
        <v>68</v>
      </c>
      <c r="C23" s="7"/>
      <c r="D23" s="7"/>
      <c r="E23" s="5"/>
      <c r="F23" s="5"/>
      <c r="G23" s="12"/>
    </row>
    <row r="24" spans="1:7">
      <c r="A24" s="7">
        <v>18</v>
      </c>
      <c r="B24" s="6" t="s">
        <v>69</v>
      </c>
      <c r="C24" s="7"/>
      <c r="D24" s="7">
        <v>15479.6</v>
      </c>
      <c r="E24" s="5">
        <v>18749</v>
      </c>
      <c r="F24" s="5">
        <v>15724.5</v>
      </c>
      <c r="G24" s="14">
        <v>14096.5</v>
      </c>
    </row>
    <row r="25" spans="1:7">
      <c r="A25" s="7">
        <v>23</v>
      </c>
      <c r="B25" s="6" t="s">
        <v>70</v>
      </c>
      <c r="C25" s="7"/>
      <c r="D25" s="7">
        <v>17125</v>
      </c>
      <c r="E25" s="5">
        <v>1800</v>
      </c>
      <c r="F25" s="5">
        <v>0</v>
      </c>
      <c r="G25" s="14">
        <v>0</v>
      </c>
    </row>
    <row r="26" spans="1:7">
      <c r="A26" s="7">
        <v>20</v>
      </c>
      <c r="B26" s="6" t="s">
        <v>71</v>
      </c>
      <c r="C26" s="7"/>
      <c r="D26" s="7">
        <v>2320</v>
      </c>
      <c r="E26" s="5">
        <v>18873</v>
      </c>
      <c r="F26" s="5">
        <v>18710</v>
      </c>
      <c r="G26" s="14">
        <v>18923</v>
      </c>
    </row>
    <row r="27" spans="1:7">
      <c r="A27" s="5">
        <v>15</v>
      </c>
      <c r="B27" s="6" t="s">
        <v>72</v>
      </c>
      <c r="C27" s="7"/>
      <c r="D27" s="7">
        <v>3624</v>
      </c>
      <c r="E27" s="5">
        <v>7757</v>
      </c>
      <c r="F27" s="5">
        <v>10828</v>
      </c>
      <c r="G27" s="14">
        <v>3832</v>
      </c>
    </row>
    <row r="28" spans="1:7">
      <c r="A28" s="7">
        <v>22</v>
      </c>
      <c r="B28" s="6" t="s">
        <v>73</v>
      </c>
      <c r="C28" s="7"/>
      <c r="D28" s="7">
        <v>0</v>
      </c>
      <c r="E28" s="5">
        <v>23243</v>
      </c>
      <c r="F28" s="5">
        <v>1914</v>
      </c>
      <c r="G28" s="14">
        <v>7143.5</v>
      </c>
    </row>
    <row r="29" spans="1:7">
      <c r="A29" s="5">
        <v>16</v>
      </c>
      <c r="B29" s="6" t="s">
        <v>74</v>
      </c>
      <c r="C29" s="7"/>
      <c r="D29" s="7">
        <v>0</v>
      </c>
      <c r="E29" s="5">
        <v>0</v>
      </c>
      <c r="F29" s="5">
        <v>0</v>
      </c>
      <c r="G29" s="14">
        <v>0</v>
      </c>
    </row>
    <row r="30" spans="1:7">
      <c r="A30" s="7">
        <v>24</v>
      </c>
      <c r="B30" s="7"/>
      <c r="C30" s="7"/>
      <c r="D30" s="7"/>
      <c r="E30" s="5"/>
      <c r="F30" s="5"/>
      <c r="G30" s="12"/>
    </row>
    <row r="31" spans="1:7">
      <c r="A31" s="7">
        <v>25</v>
      </c>
      <c r="B31" s="7"/>
      <c r="C31" s="6" t="s">
        <v>75</v>
      </c>
      <c r="D31" s="7">
        <f>SUM(D23:D30)</f>
        <v>38548.6</v>
      </c>
      <c r="E31" s="5">
        <f>SUM(E27:E30)</f>
        <v>31000</v>
      </c>
      <c r="F31" s="5">
        <f>SUM(F24:F30)</f>
        <v>47176.5</v>
      </c>
      <c r="G31" s="12">
        <f>SUM(G27+G29+G24+G26+G28+G25)</f>
        <v>43995</v>
      </c>
    </row>
    <row r="32" spans="1:7" ht="14" thickBot="1">
      <c r="A32" s="7">
        <v>26</v>
      </c>
      <c r="B32" s="7"/>
      <c r="C32" s="6" t="s">
        <v>76</v>
      </c>
      <c r="D32" s="13">
        <f>D21-D31</f>
        <v>25751.4</v>
      </c>
      <c r="E32" s="15">
        <f>E21-E31</f>
        <v>28909</v>
      </c>
      <c r="F32" s="5">
        <f>SUM(F21-F31)</f>
        <v>8040.5</v>
      </c>
      <c r="G32" s="16">
        <f>(G21-G31)</f>
        <v>3705</v>
      </c>
    </row>
    <row r="36" spans="1:6">
      <c r="B36" s="17" t="s">
        <v>77</v>
      </c>
    </row>
    <row r="38" spans="1:6">
      <c r="A38" s="18" t="s">
        <v>78</v>
      </c>
      <c r="B38" s="18"/>
      <c r="F38">
        <v>3705</v>
      </c>
    </row>
    <row r="39" spans="1:6">
      <c r="A39" s="18" t="s">
        <v>79</v>
      </c>
      <c r="B39" s="18"/>
      <c r="F39">
        <v>-3166.63</v>
      </c>
    </row>
    <row r="40" spans="1:6">
      <c r="A40" t="s">
        <v>80</v>
      </c>
      <c r="F40" s="17">
        <f>SUM(F38-F39)</f>
        <v>6871.63</v>
      </c>
    </row>
    <row r="41" spans="1:6">
      <c r="A41" s="19"/>
      <c r="B41" s="19"/>
      <c r="C41" s="20"/>
    </row>
    <row r="42" spans="1:6">
      <c r="A42" s="21"/>
      <c r="B42" s="21"/>
      <c r="C42" s="17"/>
    </row>
    <row r="43" spans="1:6">
      <c r="A43" s="18" t="s">
        <v>81</v>
      </c>
      <c r="B43" s="18"/>
      <c r="C43" t="s">
        <v>82</v>
      </c>
      <c r="F43" s="17">
        <v>6872</v>
      </c>
    </row>
    <row r="44" spans="1:6">
      <c r="A44" t="s">
        <v>83</v>
      </c>
      <c r="F44" s="22">
        <f>SUM(F43-F40)</f>
        <v>0.36999999999989086</v>
      </c>
    </row>
    <row r="47" spans="1:6">
      <c r="B47" s="17" t="s">
        <v>84</v>
      </c>
    </row>
    <row r="49" spans="2:7">
      <c r="B49" t="s">
        <v>85</v>
      </c>
      <c r="C49">
        <v>55217</v>
      </c>
    </row>
    <row r="50" spans="2:7">
      <c r="B50" t="s">
        <v>86</v>
      </c>
      <c r="C50">
        <v>3700</v>
      </c>
    </row>
    <row r="51" spans="2:7">
      <c r="B51" t="s">
        <v>87</v>
      </c>
      <c r="C51" s="17">
        <v>51517</v>
      </c>
    </row>
    <row r="53" spans="2:7">
      <c r="B53" t="s">
        <v>88</v>
      </c>
      <c r="C53">
        <v>47176.5</v>
      </c>
    </row>
    <row r="54" spans="2:7">
      <c r="B54" t="s">
        <v>10</v>
      </c>
      <c r="C54">
        <v>3763</v>
      </c>
    </row>
    <row r="55" spans="2:7">
      <c r="B55" t="s">
        <v>11</v>
      </c>
      <c r="C55">
        <v>7047</v>
      </c>
    </row>
    <row r="56" spans="2:7">
      <c r="B56" t="s">
        <v>12</v>
      </c>
      <c r="C56" s="17">
        <v>43892.5</v>
      </c>
    </row>
    <row r="58" spans="2:7">
      <c r="B58" t="s">
        <v>13</v>
      </c>
    </row>
    <row r="59" spans="2:7">
      <c r="B59" t="s">
        <v>14</v>
      </c>
      <c r="C59">
        <v>42110.76</v>
      </c>
    </row>
    <row r="60" spans="2:7" ht="14" thickBot="1">
      <c r="B60" t="s">
        <v>15</v>
      </c>
      <c r="C60">
        <v>51517</v>
      </c>
    </row>
    <row r="61" spans="2:7">
      <c r="B61" t="s">
        <v>16</v>
      </c>
      <c r="C61">
        <v>43892.5</v>
      </c>
      <c r="E61" s="23"/>
      <c r="F61" s="24">
        <v>45722.98</v>
      </c>
      <c r="G61" s="25">
        <v>140102</v>
      </c>
    </row>
    <row r="62" spans="2:7" ht="14" thickBot="1">
      <c r="B62" t="s">
        <v>17</v>
      </c>
      <c r="C62" s="17">
        <v>49735.26</v>
      </c>
      <c r="E62" s="26" t="s">
        <v>18</v>
      </c>
      <c r="F62" s="27">
        <v>46568.35</v>
      </c>
      <c r="G62" s="28">
        <v>141229</v>
      </c>
    </row>
    <row r="67" spans="1:6">
      <c r="A67" t="s">
        <v>19</v>
      </c>
      <c r="D67" t="s">
        <v>20</v>
      </c>
      <c r="E67" t="s">
        <v>21</v>
      </c>
    </row>
    <row r="68" spans="1:6">
      <c r="A68" t="s">
        <v>22</v>
      </c>
      <c r="D68" t="s">
        <v>23</v>
      </c>
      <c r="E68" t="s">
        <v>24</v>
      </c>
    </row>
    <row r="69" spans="1:6">
      <c r="A69" t="s">
        <v>25</v>
      </c>
      <c r="D69" t="s">
        <v>26</v>
      </c>
    </row>
    <row r="70" spans="1:6" ht="14" thickBot="1"/>
    <row r="71" spans="1:6" ht="14" thickBot="1">
      <c r="A71" s="23"/>
      <c r="B71" s="24"/>
      <c r="C71" s="24" t="s">
        <v>27</v>
      </c>
      <c r="D71" s="24" t="s">
        <v>27</v>
      </c>
      <c r="E71" s="29"/>
      <c r="F71" s="30" t="s">
        <v>28</v>
      </c>
    </row>
    <row r="72" spans="1:6">
      <c r="A72" s="31" t="s">
        <v>29</v>
      </c>
      <c r="B72" s="32" t="s">
        <v>30</v>
      </c>
      <c r="C72" s="33">
        <v>2012</v>
      </c>
      <c r="D72" s="33">
        <v>2013</v>
      </c>
      <c r="E72" s="34">
        <v>2014</v>
      </c>
      <c r="F72" s="35"/>
    </row>
    <row r="73" spans="1:6">
      <c r="A73" s="36">
        <v>1</v>
      </c>
      <c r="B73" s="37" t="s">
        <v>31</v>
      </c>
      <c r="C73" s="38">
        <v>14000</v>
      </c>
      <c r="D73" s="39">
        <v>15724</v>
      </c>
      <c r="E73" s="34">
        <v>19000</v>
      </c>
      <c r="F73" s="35">
        <v>14000</v>
      </c>
    </row>
    <row r="74" spans="1:6">
      <c r="A74" s="36">
        <v>2</v>
      </c>
      <c r="B74" s="40" t="s">
        <v>32</v>
      </c>
      <c r="C74" s="41">
        <v>2000</v>
      </c>
      <c r="D74" s="42">
        <v>0</v>
      </c>
      <c r="E74" s="34">
        <v>0</v>
      </c>
      <c r="F74" s="35">
        <v>0</v>
      </c>
    </row>
    <row r="75" spans="1:6">
      <c r="A75" s="36">
        <v>3</v>
      </c>
      <c r="B75" s="37" t="s">
        <v>33</v>
      </c>
      <c r="C75" s="41">
        <v>2000</v>
      </c>
      <c r="D75" s="42">
        <v>18710</v>
      </c>
      <c r="E75" s="34">
        <v>5000</v>
      </c>
      <c r="F75" s="35">
        <v>3000</v>
      </c>
    </row>
    <row r="76" spans="1:6">
      <c r="A76" s="36">
        <v>4</v>
      </c>
      <c r="B76" s="43" t="s">
        <v>34</v>
      </c>
      <c r="C76" s="41">
        <v>6000</v>
      </c>
      <c r="D76" s="42">
        <v>10828</v>
      </c>
      <c r="E76" s="34">
        <v>6000</v>
      </c>
      <c r="F76" s="35">
        <v>5000</v>
      </c>
    </row>
    <row r="77" spans="1:6">
      <c r="A77" s="36">
        <v>5</v>
      </c>
      <c r="B77" s="43" t="s">
        <v>35</v>
      </c>
      <c r="C77" s="41">
        <v>18000</v>
      </c>
      <c r="D77" s="42">
        <v>1914</v>
      </c>
      <c r="E77" s="34">
        <v>10000</v>
      </c>
      <c r="F77" s="35">
        <v>3000</v>
      </c>
    </row>
    <row r="78" spans="1:6">
      <c r="A78" s="44">
        <v>6</v>
      </c>
      <c r="B78" s="45" t="s">
        <v>36</v>
      </c>
      <c r="C78" s="46">
        <v>1000</v>
      </c>
      <c r="D78" s="42">
        <v>0</v>
      </c>
      <c r="E78" s="34">
        <v>0</v>
      </c>
      <c r="F78" s="35">
        <v>0</v>
      </c>
    </row>
    <row r="79" spans="1:6" ht="14" thickBot="1">
      <c r="A79" s="47"/>
      <c r="B79" s="48" t="s">
        <v>37</v>
      </c>
      <c r="C79" s="49">
        <f>SUM(C73:C78)</f>
        <v>43000</v>
      </c>
      <c r="D79" s="50">
        <f>SUM(D73:D78)</f>
        <v>47176</v>
      </c>
      <c r="E79" s="51">
        <f>SUM(E73:E78)</f>
        <v>40000</v>
      </c>
      <c r="F79" s="52">
        <f>SUM(F73:F78)</f>
        <v>25000</v>
      </c>
    </row>
    <row r="80" spans="1:6">
      <c r="A80" s="53"/>
      <c r="B80" s="54"/>
      <c r="C80" s="55"/>
      <c r="D80" s="55"/>
      <c r="E80" s="34"/>
      <c r="F80" s="35"/>
    </row>
    <row r="81" spans="1:6">
      <c r="A81" s="53"/>
      <c r="B81" s="56" t="s">
        <v>38</v>
      </c>
      <c r="C81" s="33"/>
      <c r="D81" s="33"/>
      <c r="E81" s="34"/>
      <c r="F81" s="35"/>
    </row>
    <row r="82" spans="1:6">
      <c r="A82" s="57">
        <v>7</v>
      </c>
      <c r="B82" s="58" t="s">
        <v>39</v>
      </c>
      <c r="C82" s="59">
        <v>33000</v>
      </c>
      <c r="D82" s="60">
        <v>35617</v>
      </c>
      <c r="E82" s="34">
        <v>37000</v>
      </c>
      <c r="F82" s="35">
        <v>22000</v>
      </c>
    </row>
    <row r="83" spans="1:6">
      <c r="A83" s="61">
        <v>8</v>
      </c>
      <c r="B83" s="62" t="s">
        <v>40</v>
      </c>
      <c r="C83" s="63">
        <v>3000</v>
      </c>
      <c r="D83" s="60">
        <v>19600</v>
      </c>
      <c r="E83" s="34">
        <v>3000</v>
      </c>
      <c r="F83" s="35">
        <v>3000</v>
      </c>
    </row>
    <row r="84" spans="1:6" ht="14" thickBot="1">
      <c r="A84" s="64"/>
      <c r="B84" s="65" t="s">
        <v>41</v>
      </c>
      <c r="C84" s="66">
        <f>SUM(C82:C83)</f>
        <v>36000</v>
      </c>
      <c r="D84" s="67">
        <f>SUM(D82:D83)</f>
        <v>55217</v>
      </c>
      <c r="E84" s="51">
        <f>SUM(E82:E83)</f>
        <v>40000</v>
      </c>
      <c r="F84" s="52">
        <f>SUM(F82:F83)</f>
        <v>25000</v>
      </c>
    </row>
    <row r="85" spans="1:6">
      <c r="A85" s="68"/>
      <c r="B85" s="33"/>
      <c r="C85" s="33"/>
      <c r="D85" s="33"/>
      <c r="E85" s="33"/>
      <c r="F85" s="69"/>
    </row>
    <row r="86" spans="1:6">
      <c r="A86" s="70"/>
      <c r="B86" s="7" t="s">
        <v>42</v>
      </c>
      <c r="C86" s="5"/>
      <c r="D86" s="33"/>
      <c r="E86" s="33"/>
      <c r="F86" s="69"/>
    </row>
    <row r="87" spans="1:6">
      <c r="A87" s="71"/>
      <c r="B87" s="7" t="s">
        <v>43</v>
      </c>
      <c r="C87" s="59">
        <f>C84</f>
        <v>36000</v>
      </c>
      <c r="D87" s="60">
        <v>55217</v>
      </c>
      <c r="E87" s="33">
        <v>4000</v>
      </c>
      <c r="F87" s="69"/>
    </row>
    <row r="88" spans="1:6" ht="14" thickBot="1">
      <c r="A88" s="71"/>
      <c r="B88" s="72" t="s">
        <v>29</v>
      </c>
      <c r="C88" s="73">
        <f>C79</f>
        <v>43000</v>
      </c>
      <c r="D88" s="39">
        <v>47176</v>
      </c>
      <c r="E88" s="33">
        <v>4000</v>
      </c>
      <c r="F88" s="69"/>
    </row>
    <row r="89" spans="1:6" ht="14" thickBot="1">
      <c r="A89" s="71"/>
      <c r="B89" s="33"/>
      <c r="C89" s="74">
        <f>C87-C88</f>
        <v>-7000</v>
      </c>
      <c r="D89" s="75">
        <f>SUM(D87-D88)</f>
        <v>8041</v>
      </c>
      <c r="E89" s="33">
        <f>SUM(E87-E88)</f>
        <v>0</v>
      </c>
      <c r="F89" s="69"/>
    </row>
    <row r="90" spans="1:6">
      <c r="A90" s="71"/>
      <c r="B90" s="33"/>
      <c r="C90" s="33"/>
      <c r="D90" s="33"/>
      <c r="E90" s="33"/>
      <c r="F90" s="69"/>
    </row>
    <row r="91" spans="1:6">
      <c r="A91" s="71"/>
      <c r="B91" s="33"/>
      <c r="C91" s="33"/>
      <c r="D91" s="33"/>
      <c r="E91" s="33"/>
      <c r="F91" s="69"/>
    </row>
    <row r="92" spans="1:6">
      <c r="A92" s="71"/>
      <c r="B92" s="33"/>
      <c r="C92" s="33"/>
      <c r="D92" s="33"/>
      <c r="E92" s="33"/>
      <c r="F92" s="69"/>
    </row>
    <row r="93" spans="1:6">
      <c r="A93" s="71" t="s">
        <v>44</v>
      </c>
      <c r="B93" s="33"/>
      <c r="C93" s="76">
        <v>2014</v>
      </c>
      <c r="D93" s="76">
        <v>2015</v>
      </c>
      <c r="E93" s="76">
        <v>2016</v>
      </c>
      <c r="F93" s="77">
        <v>2017</v>
      </c>
    </row>
    <row r="94" spans="1:6">
      <c r="A94" s="71"/>
      <c r="B94" s="33" t="s">
        <v>45</v>
      </c>
      <c r="C94" s="33"/>
      <c r="D94" s="33"/>
      <c r="E94" s="33">
        <v>3375</v>
      </c>
      <c r="F94" s="69"/>
    </row>
    <row r="95" spans="1:6">
      <c r="A95" s="71"/>
      <c r="B95" s="33" t="s">
        <v>46</v>
      </c>
      <c r="C95" s="78">
        <v>3590</v>
      </c>
      <c r="D95" s="78">
        <v>3590</v>
      </c>
      <c r="E95" s="78">
        <v>3590</v>
      </c>
      <c r="F95" s="79">
        <v>3590</v>
      </c>
    </row>
    <row r="96" spans="1:6">
      <c r="A96" s="71"/>
      <c r="B96" s="33" t="s">
        <v>47</v>
      </c>
      <c r="C96" s="33"/>
      <c r="D96" s="33"/>
      <c r="E96" s="33"/>
      <c r="F96" s="69"/>
    </row>
    <row r="97" spans="1:7">
      <c r="A97" s="71"/>
      <c r="B97" s="33" t="s">
        <v>48</v>
      </c>
      <c r="C97" s="33">
        <v>950</v>
      </c>
      <c r="D97" s="33">
        <v>950</v>
      </c>
      <c r="E97" s="33">
        <v>950</v>
      </c>
      <c r="F97" s="69">
        <v>950</v>
      </c>
    </row>
    <row r="98" spans="1:7">
      <c r="A98" s="71"/>
      <c r="B98" s="33" t="s">
        <v>49</v>
      </c>
      <c r="C98" s="78">
        <v>825</v>
      </c>
      <c r="D98" s="78">
        <v>825</v>
      </c>
      <c r="E98" s="78">
        <v>825</v>
      </c>
      <c r="F98" s="80">
        <v>825</v>
      </c>
    </row>
    <row r="99" spans="1:7" ht="14" thickBot="1">
      <c r="A99" s="81"/>
      <c r="B99" s="82"/>
      <c r="C99" s="82">
        <f>SUM(C94:C98)</f>
        <v>5365</v>
      </c>
      <c r="D99" s="82">
        <f>SUM(D95:D98)</f>
        <v>5365</v>
      </c>
      <c r="E99" s="82">
        <f>SUM(E94:E98)</f>
        <v>8740</v>
      </c>
      <c r="F99" s="28"/>
    </row>
    <row r="106" spans="1:7" ht="14" thickBot="1">
      <c r="B106" s="17" t="s">
        <v>0</v>
      </c>
    </row>
    <row r="107" spans="1:7">
      <c r="B107" s="23"/>
      <c r="C107" s="24" t="s">
        <v>1</v>
      </c>
      <c r="D107" s="24" t="s">
        <v>1</v>
      </c>
      <c r="E107" s="29" t="s">
        <v>2</v>
      </c>
      <c r="F107" s="83" t="s">
        <v>3</v>
      </c>
      <c r="G107" s="30" t="s">
        <v>4</v>
      </c>
    </row>
    <row r="108" spans="1:7" ht="14" thickBot="1">
      <c r="B108" s="84" t="s">
        <v>29</v>
      </c>
      <c r="C108" s="82">
        <v>2012</v>
      </c>
      <c r="D108" s="82">
        <v>2013</v>
      </c>
      <c r="E108" s="85">
        <v>2014</v>
      </c>
      <c r="F108" s="86">
        <v>2014</v>
      </c>
      <c r="G108" s="87">
        <v>2015</v>
      </c>
    </row>
    <row r="109" spans="1:7">
      <c r="B109" s="88">
        <v>1</v>
      </c>
      <c r="C109" s="89">
        <v>14000</v>
      </c>
      <c r="D109" s="39">
        <v>15724</v>
      </c>
      <c r="E109" s="34">
        <v>19000</v>
      </c>
      <c r="F109" s="86">
        <v>14096.5</v>
      </c>
      <c r="G109" s="35">
        <v>14000</v>
      </c>
    </row>
    <row r="110" spans="1:7">
      <c r="B110" s="36">
        <v>2</v>
      </c>
      <c r="C110" s="41">
        <v>2000</v>
      </c>
      <c r="D110" s="42">
        <v>0</v>
      </c>
      <c r="E110" s="34">
        <v>0</v>
      </c>
      <c r="F110" s="86">
        <v>0</v>
      </c>
      <c r="G110" s="35">
        <v>0</v>
      </c>
    </row>
    <row r="111" spans="1:7">
      <c r="B111" s="36">
        <v>3</v>
      </c>
      <c r="C111" s="41">
        <v>2000</v>
      </c>
      <c r="D111" s="42">
        <v>18710</v>
      </c>
      <c r="E111" s="34">
        <v>5000</v>
      </c>
      <c r="F111" s="86">
        <v>2547</v>
      </c>
      <c r="G111" s="35">
        <v>3000</v>
      </c>
    </row>
    <row r="112" spans="1:7">
      <c r="B112" s="36">
        <v>4</v>
      </c>
      <c r="C112" s="41">
        <v>6000</v>
      </c>
      <c r="D112" s="42">
        <v>10828</v>
      </c>
      <c r="E112" s="34">
        <v>6000</v>
      </c>
      <c r="F112" s="86">
        <v>3832</v>
      </c>
      <c r="G112" s="35">
        <v>5000</v>
      </c>
    </row>
    <row r="113" spans="2:7">
      <c r="B113" s="36">
        <v>5</v>
      </c>
      <c r="C113" s="41">
        <v>18000</v>
      </c>
      <c r="D113" s="42">
        <v>1914</v>
      </c>
      <c r="E113" s="34">
        <v>10000</v>
      </c>
      <c r="F113" s="86">
        <v>7143.5</v>
      </c>
      <c r="G113" s="35">
        <v>3000</v>
      </c>
    </row>
    <row r="114" spans="2:7">
      <c r="B114" s="44">
        <v>6</v>
      </c>
      <c r="C114" s="46">
        <v>1000</v>
      </c>
      <c r="D114" s="42">
        <v>0</v>
      </c>
      <c r="E114" s="34">
        <v>0</v>
      </c>
      <c r="F114" s="86">
        <v>0</v>
      </c>
      <c r="G114" s="35">
        <v>0</v>
      </c>
    </row>
    <row r="115" spans="2:7" ht="14" thickBot="1">
      <c r="B115" s="47"/>
      <c r="C115" s="49">
        <f>SUM(C109:C114)</f>
        <v>43000</v>
      </c>
      <c r="D115" s="50">
        <f>SUM(D109:D114)</f>
        <v>47176</v>
      </c>
      <c r="E115" s="51">
        <f>SUM(E109:E114)</f>
        <v>40000</v>
      </c>
      <c r="F115" s="86">
        <f>SUM(F109:F114)</f>
        <v>27619</v>
      </c>
      <c r="G115" s="52">
        <f>SUM(G109:G114)</f>
        <v>25000</v>
      </c>
    </row>
    <row r="116" spans="2:7">
      <c r="B116" s="53"/>
      <c r="C116" s="55"/>
      <c r="D116" s="55"/>
      <c r="E116" s="34"/>
      <c r="F116" s="86"/>
      <c r="G116" s="35"/>
    </row>
    <row r="117" spans="2:7">
      <c r="B117" s="53"/>
      <c r="C117" s="33"/>
      <c r="D117" s="33"/>
      <c r="E117" s="34"/>
      <c r="F117" s="86"/>
      <c r="G117" s="35"/>
    </row>
    <row r="118" spans="2:7">
      <c r="B118" s="57">
        <v>7</v>
      </c>
      <c r="C118" s="59">
        <v>33000</v>
      </c>
      <c r="D118" s="60">
        <v>35617</v>
      </c>
      <c r="E118" s="34">
        <v>37000</v>
      </c>
      <c r="F118" s="86">
        <v>31500</v>
      </c>
      <c r="G118" s="35">
        <v>22000</v>
      </c>
    </row>
    <row r="119" spans="2:7">
      <c r="B119" s="61">
        <v>8</v>
      </c>
      <c r="C119" s="63">
        <v>3000</v>
      </c>
      <c r="D119" s="60">
        <v>19600</v>
      </c>
      <c r="E119" s="34">
        <v>3000</v>
      </c>
      <c r="F119" s="90">
        <v>2900</v>
      </c>
      <c r="G119" s="35">
        <v>3000</v>
      </c>
    </row>
    <row r="120" spans="2:7" ht="14" thickBot="1">
      <c r="B120" s="64"/>
      <c r="C120" s="66">
        <f>SUM(C118:C119)</f>
        <v>36000</v>
      </c>
      <c r="D120" s="67">
        <f>SUM(D118:D119)</f>
        <v>55217</v>
      </c>
      <c r="E120" s="51">
        <f>SUM(E118:E119)</f>
        <v>40000</v>
      </c>
      <c r="F120" s="91">
        <f>SUM(F118:F119)</f>
        <v>34400</v>
      </c>
      <c r="G120" s="52">
        <f>SUM(G118:G119)</f>
        <v>25000</v>
      </c>
    </row>
    <row r="123" spans="2:7">
      <c r="B123" t="s">
        <v>5</v>
      </c>
    </row>
    <row r="124" spans="2:7">
      <c r="C124" t="s">
        <v>6</v>
      </c>
      <c r="E124" s="92">
        <v>15600</v>
      </c>
    </row>
    <row r="125" spans="2:7">
      <c r="C125" t="s">
        <v>7</v>
      </c>
      <c r="E125">
        <v>16376</v>
      </c>
    </row>
    <row r="126" spans="2:7">
      <c r="B126" t="s">
        <v>8</v>
      </c>
      <c r="E126" s="22">
        <f>SUM(E124-E125)</f>
        <v>-776</v>
      </c>
    </row>
    <row r="127" spans="2:7">
      <c r="B127" t="s">
        <v>9</v>
      </c>
    </row>
  </sheetData>
  <sheetCalcPr fullCalcOnLoad="1"/>
  <mergeCells count="5">
    <mergeCell ref="A38:B38"/>
    <mergeCell ref="A39:B39"/>
    <mergeCell ref="A41:B41"/>
    <mergeCell ref="A42:B42"/>
    <mergeCell ref="A43:B43"/>
  </mergeCells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Göran Karlsson Beh &amp; Utr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Göran Karlsson</dc:creator>
  <cp:lastModifiedBy>Göran Karlsson</cp:lastModifiedBy>
  <dcterms:created xsi:type="dcterms:W3CDTF">2015-03-03T19:23:24Z</dcterms:created>
  <dcterms:modified xsi:type="dcterms:W3CDTF">2015-03-03T19:24:18Z</dcterms:modified>
</cp:coreProperties>
</file>