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drawings/drawing2.xml" ContentType="application/vnd.openxmlformats-officedocument.drawing+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3.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4.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drawings/drawing5.xml" ContentType="application/vnd.openxmlformats-officedocument.drawing+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6.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drawings/drawing7.xml" ContentType="application/vnd.openxmlformats-officedocument.drawing+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drawings/drawing8.xml" ContentType="application/vnd.openxmlformats-officedocument.drawing+xml"/>
  <Override PartName="/xl/queryTables/queryTable21.xml" ContentType="application/vnd.openxmlformats-officedocument.spreadsheetml.queryTable+xml"/>
  <Override PartName="/xl/queryTables/queryTable22.xml" ContentType="application/vnd.openxmlformats-officedocument.spreadsheetml.queryTable+xml"/>
  <Override PartName="/xl/drawings/drawing9.xml" ContentType="application/vnd.openxmlformats-officedocument.drawing+xml"/>
  <Override PartName="/xl/queryTables/queryTable23.xml" ContentType="application/vnd.openxmlformats-officedocument.spreadsheetml.queryTable+xml"/>
  <Override PartName="/xl/queryTables/queryTable24.xml" ContentType="application/vnd.openxmlformats-officedocument.spreadsheetml.queryTable+xml"/>
  <Override PartName="/xl/drawings/drawing10.xml" ContentType="application/vnd.openxmlformats-officedocument.drawing+xml"/>
  <Override PartName="/xl/queryTables/queryTable25.xml" ContentType="application/vnd.openxmlformats-officedocument.spreadsheetml.queryTable+xml"/>
  <Override PartName="/xl/queryTables/queryTable26.xml" ContentType="application/vnd.openxmlformats-officedocument.spreadsheetml.queryTable+xml"/>
  <Override PartName="/xl/drawings/drawing11.xml" ContentType="application/vnd.openxmlformats-officedocument.drawing+xml"/>
  <Override PartName="/xl/queryTables/queryTable27.xml" ContentType="application/vnd.openxmlformats-officedocument.spreadsheetml.queryTable+xml"/>
  <Override PartName="/xl/queryTables/queryTable28.xml" ContentType="application/vnd.openxmlformats-officedocument.spreadsheetml.queryTable+xml"/>
  <Override PartName="/xl/drawings/drawing12.xml" ContentType="application/vnd.openxmlformats-officedocument.drawing+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3.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14.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5.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queryTables/queryTable40.xml" ContentType="application/vnd.openxmlformats-officedocument.spreadsheetml.queryTable+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16.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17.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18.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19.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queryTables/queryTable52.xml" ContentType="application/vnd.openxmlformats-officedocument.spreadsheetml.queryTable+xml"/>
  <Override PartName="/xl/drawings/drawing20.xml" ContentType="application/vnd.openxmlformats-officedocument.drawing+xml"/>
  <Override PartName="/xl/queryTables/queryTable53.xml" ContentType="application/vnd.openxmlformats-officedocument.spreadsheetml.queryTable+xml"/>
  <Override PartName="/xl/queryTables/queryTable54.xml" ContentType="application/vnd.openxmlformats-officedocument.spreadsheetml.queryTable+xml"/>
  <Override PartName="/xl/drawings/drawing21.xml" ContentType="application/vnd.openxmlformats-officedocument.drawing+xml"/>
  <Override PartName="/xl/queryTables/queryTable55.xml" ContentType="application/vnd.openxmlformats-officedocument.spreadsheetml.queryTable+xml"/>
  <Override PartName="/xl/queryTables/queryTable56.xml" ContentType="application/vnd.openxmlformats-officedocument.spreadsheetml.queryTable+xml"/>
  <Override PartName="/xl/queryTables/queryTable57.xml" ContentType="application/vnd.openxmlformats-officedocument.spreadsheetml.queryTable+xml"/>
  <Override PartName="/xl/drawings/drawing22.xml" ContentType="application/vnd.openxmlformats-officedocument.drawing+xml"/>
  <Override PartName="/xl/queryTables/queryTable58.xml" ContentType="application/vnd.openxmlformats-officedocument.spreadsheetml.queryTable+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23.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4.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drawings/drawing25.xml" ContentType="application/vnd.openxmlformats-officedocument.drawing+xml"/>
  <Override PartName="/xl/queryTables/queryTable66.xml" ContentType="application/vnd.openxmlformats-officedocument.spreadsheetml.queryTable+xml"/>
  <Override PartName="/xl/queryTables/queryTable67.xml" ContentType="application/vnd.openxmlformats-officedocument.spreadsheetml.queryTable+xml"/>
  <Override PartName="/xl/queryTables/queryTable68.xml" ContentType="application/vnd.openxmlformats-officedocument.spreadsheetml.queryTable+xml"/>
  <Override PartName="/xl/drawings/drawing26.xml" ContentType="application/vnd.openxmlformats-officedocument.drawing+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27.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queryTables/queryTable73.xml" ContentType="application/vnd.openxmlformats-officedocument.spreadsheetml.queryTable+xml"/>
  <Override PartName="/xl/queryTables/queryTable74.xml" ContentType="application/vnd.openxmlformats-officedocument.spreadsheetml.queryTable+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28.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drawings/drawing29.xml" ContentType="application/vnd.openxmlformats-officedocument.drawing+xml"/>
  <Override PartName="/xl/queryTables/queryTable79.xml" ContentType="application/vnd.openxmlformats-officedocument.spreadsheetml.queryTable+xml"/>
  <Override PartName="/xl/queryTables/queryTable80.xml" ContentType="application/vnd.openxmlformats-officedocument.spreadsheetml.queryTable+xml"/>
  <Override PartName="/xl/drawings/drawing30.xml" ContentType="application/vnd.openxmlformats-officedocument.drawing+xml"/>
  <Override PartName="/xl/queryTables/queryTable81.xml" ContentType="application/vnd.openxmlformats-officedocument.spreadsheetml.queryTable+xml"/>
  <Override PartName="/xl/queryTables/queryTable82.xml" ContentType="application/vnd.openxmlformats-officedocument.spreadsheetml.queryTable+xml"/>
  <Override PartName="/xl/queryTables/queryTable83.xml" ContentType="application/vnd.openxmlformats-officedocument.spreadsheetml.queryTable+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31.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32.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33.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drawings/drawing34.xml" ContentType="application/vnd.openxmlformats-officedocument.drawing+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drawings/drawing35.xml" ContentType="application/vnd.openxmlformats-officedocument.drawing+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36.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drawings/drawing37.xml" ContentType="application/vnd.openxmlformats-officedocument.drawing+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38.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drawings/drawing39.xml" ContentType="application/vnd.openxmlformats-officedocument.drawing+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drawings/drawing40.xml" ContentType="application/vnd.openxmlformats-officedocument.drawing+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drawings/drawing41.xml" ContentType="application/vnd.openxmlformats-officedocument.drawing+xml"/>
  <Override PartName="/xl/queryTables/queryTable134.xml" ContentType="application/vnd.openxmlformats-officedocument.spreadsheetml.queryTable+xml"/>
  <Override PartName="/xl/queryTables/queryTable135.xml" ContentType="application/vnd.openxmlformats-officedocument.spreadsheetml.queryTable+xml"/>
  <Override PartName="/xl/drawings/drawing42.xml" ContentType="application/vnd.openxmlformats-officedocument.drawing+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drawings/drawing43.xml" ContentType="application/vnd.openxmlformats-officedocument.drawing+xml"/>
  <Override PartName="/xl/queryTables/queryTable139.xml" ContentType="application/vnd.openxmlformats-officedocument.spreadsheetml.queryTable+xml"/>
  <Override PartName="/xl/queryTables/queryTable140.xml" ContentType="application/vnd.openxmlformats-officedocument.spreadsheetml.queryTable+xml"/>
  <Override PartName="/xl/drawings/drawing44.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drawings/drawing45.xml" ContentType="application/vnd.openxmlformats-officedocument.drawing+xml"/>
  <Override PartName="/xl/queryTables/queryTable143.xml" ContentType="application/vnd.openxmlformats-officedocument.spreadsheetml.queryTable+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drawings/drawing46.xml" ContentType="application/vnd.openxmlformats-officedocument.drawing+xml"/>
  <Override PartName="/xl/queryTables/queryTable147.xml" ContentType="application/vnd.openxmlformats-officedocument.spreadsheetml.queryTable+xml"/>
  <Override PartName="/xl/queryTables/queryTable148.xml" ContentType="application/vnd.openxmlformats-officedocument.spreadsheetml.queryTable+xml"/>
  <Override PartName="/xl/drawings/drawing47.xml" ContentType="application/vnd.openxmlformats-officedocument.drawing+xml"/>
  <Override PartName="/xl/queryTables/queryTable149.xml" ContentType="application/vnd.openxmlformats-officedocument.spreadsheetml.queryTable+xml"/>
  <Override PartName="/xl/queryTables/queryTable150.xml" ContentType="application/vnd.openxmlformats-officedocument.spreadsheetml.queryTable+xml"/>
  <Override PartName="/xl/queryTables/queryTable151.xml" ContentType="application/vnd.openxmlformats-officedocument.spreadsheetml.queryTable+xml"/>
  <Override PartName="/xl/queryTables/queryTable152.xml" ContentType="application/vnd.openxmlformats-officedocument.spreadsheetml.queryTable+xml"/>
  <Override PartName="/xl/drawings/drawing48.xml" ContentType="application/vnd.openxmlformats-officedocument.drawing+xml"/>
  <Override PartName="/xl/queryTables/queryTable153.xml" ContentType="application/vnd.openxmlformats-officedocument.spreadsheetml.queryTable+xml"/>
  <Override PartName="/xl/queryTables/queryTable154.xml" ContentType="application/vnd.openxmlformats-officedocument.spreadsheetml.queryTable+xml"/>
  <Override PartName="/xl/drawings/drawing49.xml" ContentType="application/vnd.openxmlformats-officedocument.drawing+xml"/>
  <Override PartName="/xl/queryTables/queryTable155.xml" ContentType="application/vnd.openxmlformats-officedocument.spreadsheetml.queryTable+xml"/>
  <Override PartName="/xl/queryTables/queryTable156.xml" ContentType="application/vnd.openxmlformats-officedocument.spreadsheetml.queryTable+xml"/>
  <Override PartName="/xl/queryTables/queryTable157.xml" ContentType="application/vnd.openxmlformats-officedocument.spreadsheetml.queryTable+xml"/>
  <Override PartName="/xl/queryTables/queryTable158.xml" ContentType="application/vnd.openxmlformats-officedocument.spreadsheetml.queryTable+xml"/>
  <Override PartName="/xl/drawings/drawing50.xml" ContentType="application/vnd.openxmlformats-officedocument.drawing+xml"/>
  <Override PartName="/xl/queryTables/queryTable159.xml" ContentType="application/vnd.openxmlformats-officedocument.spreadsheetml.queryTable+xml"/>
  <Override PartName="/xl/queryTables/queryTable160.xml" ContentType="application/vnd.openxmlformats-officedocument.spreadsheetml.queryTable+xml"/>
  <Override PartName="/xl/queryTables/queryTable161.xml" ContentType="application/vnd.openxmlformats-officedocument.spreadsheetml.queryTable+xml"/>
  <Override PartName="/xl/queryTables/queryTable162.xml" ContentType="application/vnd.openxmlformats-officedocument.spreadsheetml.queryTable+xml"/>
  <Override PartName="/xl/queryTables/queryTable16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66925"/>
  <mc:AlternateContent xmlns:mc="http://schemas.openxmlformats.org/markup-compatibility/2006">
    <mc:Choice Requires="x15">
      <x15ac:absPath xmlns:x15ac="http://schemas.microsoft.com/office/spreadsheetml/2010/11/ac" url="H:\Marketing\Msawant\10 Website Benchmarking\LIVE DATA SHARED\Manisha Upload\"/>
    </mc:Choice>
  </mc:AlternateContent>
  <xr:revisionPtr revIDLastSave="0" documentId="8_{5DCCE8B5-8D2F-4D34-989C-A28E38A2B405}" xr6:coauthVersionLast="47" xr6:coauthVersionMax="47" xr10:uidLastSave="{00000000-0000-0000-0000-000000000000}"/>
  <bookViews>
    <workbookView xWindow="-120" yWindow="-120" windowWidth="29040" windowHeight="15840" xr2:uid="{BDA95E9C-6F78-44AE-BA19-A3E82FA5B506}"/>
  </bookViews>
  <sheets>
    <sheet name="Index" sheetId="1" r:id="rId1"/>
    <sheet name="Dividend History" sheetId="53" r:id="rId2"/>
    <sheet name="Tata Scheme Risk-o-meter" sheetId="54" r:id="rId3"/>
    <sheet name="TYCF" sheetId="3" r:id="rId4"/>
    <sheet name="TSCAPF" sheetId="4" r:id="rId5"/>
    <sheet name="TIFSA" sheetId="5" r:id="rId6"/>
    <sheet name="TRSFP" sheetId="6" r:id="rId7"/>
    <sheet name="TRSFM" sheetId="7" r:id="rId8"/>
    <sheet name="TREF" sheetId="8" r:id="rId9"/>
    <sheet name="TQNTF" sheetId="9" r:id="rId10"/>
    <sheet name="TNPBETF" sheetId="10" r:id="rId11"/>
    <sheet name="TNMMIF" sheetId="11" r:id="rId12"/>
    <sheet name="TNIDETF" sheetId="12" r:id="rId13"/>
    <sheet name="TNIDFOF" sheetId="13" r:id="rId14"/>
    <sheet name="TIFNA" sheetId="14" r:id="rId15"/>
    <sheet name="TNETF" sheetId="15" r:id="rId16"/>
    <sheet name="TMULTICF" sheetId="16" r:id="rId17"/>
    <sheet name="TMAOF" sheetId="17" r:id="rId18"/>
    <sheet name="TINR" sheetId="18" r:id="rId19"/>
    <sheet name="TTOFE" sheetId="19" r:id="rId20"/>
    <sheet name="TEOF" sheetId="20" r:id="rId21"/>
    <sheet name="TISF" sheetId="21" r:id="rId22"/>
    <sheet name="TIPHF" sheetId="22" r:id="rId23"/>
    <sheet name="TICF" sheetId="23" r:id="rId24"/>
    <sheet name="TEGF" sheetId="24" r:id="rId25"/>
    <sheet name="THOF" sheetId="25" r:id="rId26"/>
    <sheet name="TFEF" sheetId="26" r:id="rId27"/>
    <sheet name="TMCAPF" sheetId="27" r:id="rId28"/>
    <sheet name="TCS" sheetId="28" r:id="rId29"/>
    <sheet name="TMIF" sheetId="29" r:id="rId30"/>
    <sheet name="TEQPEF" sheetId="30" r:id="rId31"/>
    <sheet name="TTSF96" sheetId="31" r:id="rId32"/>
    <sheet name="TDIVYF" sheetId="32" r:id="rId33"/>
    <sheet name="TDIF" sheetId="33" r:id="rId34"/>
    <sheet name="TBCF" sheetId="34" r:id="rId35"/>
    <sheet name="TBFSF" sheetId="35" r:id="rId36"/>
    <sheet name="TBAF" sheetId="36" r:id="rId37"/>
    <sheet name="TAF" sheetId="37" r:id="rId38"/>
    <sheet name="TFRSTF" sheetId="38" r:id="rId39"/>
    <sheet name="TUSTF" sheetId="39" r:id="rId40"/>
    <sheet name="TFF" sheetId="40" r:id="rId41"/>
    <sheet name="TSTBF" sheetId="41" r:id="rId42"/>
    <sheet name="TRSFC" sheetId="42" r:id="rId43"/>
    <sheet name="TOF" sheetId="43" r:id="rId44"/>
    <sheet name="TNSIFDEC27" sheetId="44" r:id="rId45"/>
    <sheet name="TNGIF1229" sheetId="45" r:id="rId46"/>
    <sheet name="TNGIF1226" sheetId="46" r:id="rId47"/>
    <sheet name="TLF" sheetId="47" r:id="rId48"/>
    <sheet name="TGSFR" sheetId="48" r:id="rId49"/>
    <sheet name="TFRF" sheetId="49" r:id="rId50"/>
    <sheet name="TCIGIF0426" sheetId="50" r:id="rId51"/>
    <sheet name="TCORPBF" sheetId="51" r:id="rId52"/>
    <sheet name="TBPSUF" sheetId="52" r:id="rId53"/>
  </sheets>
  <externalReferences>
    <externalReference r:id="rId54"/>
  </externalReferences>
  <definedNames>
    <definedName name="_IEF1" localSheetId="52">#REF!</definedName>
    <definedName name="_IEF1" localSheetId="50">#REF!</definedName>
    <definedName name="_IEF1" localSheetId="51">#REF!</definedName>
    <definedName name="_IEF1" localSheetId="40">#REF!</definedName>
    <definedName name="_IEF1" localSheetId="49">#REF!</definedName>
    <definedName name="_IEF1" localSheetId="38">#REF!</definedName>
    <definedName name="_IEF1" localSheetId="48">#REF!</definedName>
    <definedName name="_IEF1" localSheetId="47">#REF!</definedName>
    <definedName name="_IEF1" localSheetId="46">#REF!</definedName>
    <definedName name="_IEF1" localSheetId="45">#REF!</definedName>
    <definedName name="_IEF1" localSheetId="44">#REF!</definedName>
    <definedName name="_IEF1" localSheetId="43">#REF!</definedName>
    <definedName name="_IEF1" localSheetId="42">#REF!</definedName>
    <definedName name="_IEF1" localSheetId="41">#REF!</definedName>
    <definedName name="_IEF1" localSheetId="39">#REF!</definedName>
    <definedName name="_IEF1">#REF!</definedName>
    <definedName name="_IEF2">#REF!</definedName>
    <definedName name="AAA">#REF!</definedName>
    <definedName name="h">#REF!</definedName>
    <definedName name="IEF">#REF!</definedName>
    <definedName name="Main_Sheet" localSheetId="0">Index!$A$2:$C$52</definedName>
    <definedName name="raja" localSheetId="52">#REF!</definedName>
    <definedName name="raja" localSheetId="50">#REF!</definedName>
    <definedName name="raja" localSheetId="51">#REF!</definedName>
    <definedName name="raja" localSheetId="40">#REF!</definedName>
    <definedName name="raja" localSheetId="49">#REF!</definedName>
    <definedName name="raja" localSheetId="38">#REF!</definedName>
    <definedName name="raja" localSheetId="48">#REF!</definedName>
    <definedName name="raja" localSheetId="47">#REF!</definedName>
    <definedName name="raja" localSheetId="46">#REF!</definedName>
    <definedName name="raja" localSheetId="45">#REF!</definedName>
    <definedName name="raja" localSheetId="44">#REF!</definedName>
    <definedName name="raja" localSheetId="43">#REF!</definedName>
    <definedName name="raja" localSheetId="42">#REF!</definedName>
    <definedName name="raja" localSheetId="41">#REF!</definedName>
    <definedName name="raja" localSheetId="39">#REF!</definedName>
    <definedName name="raja">#REF!</definedName>
    <definedName name="TAF" localSheetId="52">#REF!</definedName>
    <definedName name="TAF" localSheetId="50">#REF!</definedName>
    <definedName name="TAF" localSheetId="51">#REF!</definedName>
    <definedName name="TAF" localSheetId="40">#REF!</definedName>
    <definedName name="TAF" localSheetId="49">#REF!</definedName>
    <definedName name="TAF" localSheetId="38">#REF!</definedName>
    <definedName name="TAF" localSheetId="48">#REF!</definedName>
    <definedName name="TAF" localSheetId="47">#REF!</definedName>
    <definedName name="TAF" localSheetId="46">#REF!</definedName>
    <definedName name="TAF" localSheetId="45">#REF!</definedName>
    <definedName name="TAF" localSheetId="44">#REF!</definedName>
    <definedName name="TAF" localSheetId="43">#REF!</definedName>
    <definedName name="TAF" localSheetId="42">#REF!</definedName>
    <definedName name="TAF" localSheetId="41">#REF!</definedName>
    <definedName name="TAF" localSheetId="39">#REF!</definedName>
    <definedName name="TAF">TAF!$B$1</definedName>
    <definedName name="TAF_Debt_Related" localSheetId="37">TAF!$B$308:$H$314</definedName>
    <definedName name="TAF_EQ" localSheetId="37">TAF!$B$12:$I$154</definedName>
    <definedName name="TAF_EQ_Related" localSheetId="37">TAF!$B$155:$I$294</definedName>
    <definedName name="TAF_GOV_SEC" localSheetId="37">TAF!$B$301:$H$306</definedName>
    <definedName name="TAF_MM" localSheetId="37">TAF!$B$316:$H$325</definedName>
    <definedName name="TAF_Mutual_F_Units" localSheetId="37">TAF!$B$296:$H$299</definedName>
    <definedName name="TAFNAV" localSheetId="37">TAF!$B$339:$B$346</definedName>
    <definedName name="TBAF" localSheetId="52">#REF!</definedName>
    <definedName name="TBAF" localSheetId="50">#REF!</definedName>
    <definedName name="TBAF" localSheetId="51">#REF!</definedName>
    <definedName name="TBAF" localSheetId="40">#REF!</definedName>
    <definedName name="TBAF" localSheetId="49">#REF!</definedName>
    <definedName name="TBAF" localSheetId="38">#REF!</definedName>
    <definedName name="TBAF" localSheetId="48">#REF!</definedName>
    <definedName name="TBAF" localSheetId="47">#REF!</definedName>
    <definedName name="TBAF" localSheetId="46">#REF!</definedName>
    <definedName name="TBAF" localSheetId="45">#REF!</definedName>
    <definedName name="TBAF" localSheetId="44">#REF!</definedName>
    <definedName name="TBAF" localSheetId="43">#REF!</definedName>
    <definedName name="TBAF" localSheetId="42">#REF!</definedName>
    <definedName name="TBAF" localSheetId="41">#REF!</definedName>
    <definedName name="TBAF" localSheetId="39">#REF!</definedName>
    <definedName name="TBAF">TBAF!$B$1</definedName>
    <definedName name="TBAF_Debt_Related" localSheetId="36">TBAF!$B$149:$H$201</definedName>
    <definedName name="TBAF_EQ" localSheetId="36">TBAF!$B$12:$I$81</definedName>
    <definedName name="TBAF_EQ_FU_Related" localSheetId="36">TBAF!$B$121:$I$123</definedName>
    <definedName name="TBAF_EQ_Related" localSheetId="36">TBAF!$B$82:$I$120</definedName>
    <definedName name="TBAF_GOV_SEC" localSheetId="36">TBAF!$B$129:$H$147</definedName>
    <definedName name="TBAF_MM" localSheetId="36">TBAF!$B$203:$H$204</definedName>
    <definedName name="TBAF_Mutual_F_Units" localSheetId="36">TBAF!$B$125:$H$127</definedName>
    <definedName name="TBAFNAV" localSheetId="36">TBAF!$B$218:$B$225</definedName>
    <definedName name="TBCF" localSheetId="52">#REF!</definedName>
    <definedName name="TBCF" localSheetId="50">#REF!</definedName>
    <definedName name="TBCF" localSheetId="51">#REF!</definedName>
    <definedName name="TBCF" localSheetId="40">#REF!</definedName>
    <definedName name="TBCF" localSheetId="49">#REF!</definedName>
    <definedName name="TBCF" localSheetId="38">#REF!</definedName>
    <definedName name="TBCF" localSheetId="48">#REF!</definedName>
    <definedName name="TBCF" localSheetId="47">#REF!</definedName>
    <definedName name="TBCF" localSheetId="46">#REF!</definedName>
    <definedName name="TBCF" localSheetId="45">#REF!</definedName>
    <definedName name="TBCF" localSheetId="44">#REF!</definedName>
    <definedName name="TBCF" localSheetId="43">#REF!</definedName>
    <definedName name="TBCF" localSheetId="42">#REF!</definedName>
    <definedName name="TBCF" localSheetId="41">#REF!</definedName>
    <definedName name="TBCF" localSheetId="39">#REF!</definedName>
    <definedName name="TBCF">TBCF!$B$1</definedName>
    <definedName name="TBCF_EQ" localSheetId="34">TBCF!$B$12:$I$79</definedName>
    <definedName name="TBCF_Mutual_F_Units" localSheetId="34">TBCF!$B$81:$H$82</definedName>
    <definedName name="TBCFNAV" localSheetId="34">TBCF!$B$94:$B$101</definedName>
    <definedName name="TBFSF" localSheetId="52">#REF!</definedName>
    <definedName name="TBFSF" localSheetId="50">#REF!</definedName>
    <definedName name="TBFSF" localSheetId="51">#REF!</definedName>
    <definedName name="TBFSF" localSheetId="40">#REF!</definedName>
    <definedName name="TBFSF" localSheetId="49">#REF!</definedName>
    <definedName name="TBFSF" localSheetId="38">#REF!</definedName>
    <definedName name="TBFSF" localSheetId="48">#REF!</definedName>
    <definedName name="TBFSF" localSheetId="47">#REF!</definedName>
    <definedName name="TBFSF" localSheetId="46">#REF!</definedName>
    <definedName name="TBFSF" localSheetId="45">#REF!</definedName>
    <definedName name="TBFSF" localSheetId="44">#REF!</definedName>
    <definedName name="TBFSF" localSheetId="43">#REF!</definedName>
    <definedName name="TBFSF" localSheetId="42">#REF!</definedName>
    <definedName name="TBFSF" localSheetId="41">#REF!</definedName>
    <definedName name="TBFSF" localSheetId="39">#REF!</definedName>
    <definedName name="TBFSF">TBFSF!$B$1</definedName>
    <definedName name="TBFSF_EQ" localSheetId="35">TBFSF!$B$12:$I$45</definedName>
    <definedName name="TBFSFNAV" localSheetId="35">TBFSF!$B$57:$B$64</definedName>
    <definedName name="TBPSUF" localSheetId="52">TBPSUF!$B$1</definedName>
    <definedName name="TBPSUF">#REF!</definedName>
    <definedName name="TBPSUF_Aif_cat" localSheetId="52">TBPSUF!$B$49:$H$50</definedName>
    <definedName name="TBPSUF_Debt_Related" localSheetId="52">TBPSUF!$B$36:$H$44</definedName>
    <definedName name="TBPSUF_GOV_SEC" localSheetId="52">TBPSUF!$B$22:$H$34</definedName>
    <definedName name="TBPSUF_MM" localSheetId="52">TBPSUF!$B$46:$H$47</definedName>
    <definedName name="TBPSUFNAV" localSheetId="52">TBPSUF!$B$64:$B$71</definedName>
    <definedName name="TCF" localSheetId="52">#REF!</definedName>
    <definedName name="TCF" localSheetId="50">#REF!</definedName>
    <definedName name="TCF" localSheetId="51">#REF!</definedName>
    <definedName name="TCF" localSheetId="40">#REF!</definedName>
    <definedName name="TCF" localSheetId="49">#REF!</definedName>
    <definedName name="TCF" localSheetId="38">#REF!</definedName>
    <definedName name="TCF" localSheetId="48">#REF!</definedName>
    <definedName name="TCF" localSheetId="47">#REF!</definedName>
    <definedName name="TCF" localSheetId="46">#REF!</definedName>
    <definedName name="TCF" localSheetId="45">#REF!</definedName>
    <definedName name="TCF" localSheetId="44">#REF!</definedName>
    <definedName name="TCF" localSheetId="43">#REF!</definedName>
    <definedName name="TCF" localSheetId="42">#REF!</definedName>
    <definedName name="TCF" localSheetId="41">#REF!</definedName>
    <definedName name="TCF" localSheetId="39">#REF!</definedName>
    <definedName name="TCF">#REF!</definedName>
    <definedName name="TCF_EQDetails" localSheetId="52">#REF!</definedName>
    <definedName name="TCF_EQDetails" localSheetId="50">#REF!</definedName>
    <definedName name="TCF_EQDetails" localSheetId="51">#REF!</definedName>
    <definedName name="TCF_EQDetails" localSheetId="40">#REF!</definedName>
    <definedName name="TCF_EQDetails" localSheetId="49">#REF!</definedName>
    <definedName name="TCF_EQDetails" localSheetId="38">#REF!</definedName>
    <definedName name="TCF_EQDetails" localSheetId="48">#REF!</definedName>
    <definedName name="TCF_EQDetails" localSheetId="47">#REF!</definedName>
    <definedName name="TCF_EQDetails" localSheetId="46">#REF!</definedName>
    <definedName name="TCF_EQDetails" localSheetId="45">#REF!</definedName>
    <definedName name="TCF_EQDetails" localSheetId="44">#REF!</definedName>
    <definedName name="TCF_EQDetails" localSheetId="43">#REF!</definedName>
    <definedName name="TCF_EQDetails" localSheetId="42">#REF!</definedName>
    <definedName name="TCF_EQDetails" localSheetId="41">#REF!</definedName>
    <definedName name="TCF_EQDetails" localSheetId="39">#REF!</definedName>
    <definedName name="TCF_EQDetails">#REF!</definedName>
    <definedName name="TCIGIF0426" localSheetId="52">TCIGIF0426!$B$1</definedName>
    <definedName name="TCIGIF0426" localSheetId="50">TCIGIF0426!$B$1</definedName>
    <definedName name="TCIGIF0426" localSheetId="51">TCIGIF0426!$B$1</definedName>
    <definedName name="TCIGIF0426">#REF!</definedName>
    <definedName name="TCIGIF0426_GOV_SEC" localSheetId="50">TCIGIF0426!$B$22:$H$29</definedName>
    <definedName name="TCIGIF0426NAV" localSheetId="50">TCIGIF0426!$B$43:$B$50</definedName>
    <definedName name="TCORPBF" localSheetId="52">TCORPBF!$B$1</definedName>
    <definedName name="TCORPBF" localSheetId="51">TCORPBF!$B$1</definedName>
    <definedName name="TCORPBF">#REF!</definedName>
    <definedName name="TCORPBF_Aif_cat" localSheetId="51">TCORPBF!$B$83:$H$84</definedName>
    <definedName name="TCORPBF_Debt_Related" localSheetId="51">TCORPBF!$B$41:$H$81</definedName>
    <definedName name="TCORPBF_GOV_SEC" localSheetId="51">TCORPBF!$B$22:$H$39</definedName>
    <definedName name="TCORPBFNAV" localSheetId="51">TCORPBF!$B$98:$B$113</definedName>
    <definedName name="TCPF1" localSheetId="52">#REF!</definedName>
    <definedName name="TCPF1" localSheetId="50">#REF!</definedName>
    <definedName name="TCPF1" localSheetId="51">#REF!</definedName>
    <definedName name="TCPF1" localSheetId="40">#REF!</definedName>
    <definedName name="TCPF1" localSheetId="49">#REF!</definedName>
    <definedName name="TCPF1" localSheetId="38">#REF!</definedName>
    <definedName name="TCPF1" localSheetId="48">#REF!</definedName>
    <definedName name="TCPF1" localSheetId="47">#REF!</definedName>
    <definedName name="TCPF1" localSheetId="46">#REF!</definedName>
    <definedName name="TCPF1" localSheetId="45">#REF!</definedName>
    <definedName name="TCPF1" localSheetId="44">#REF!</definedName>
    <definedName name="TCPF1" localSheetId="43">#REF!</definedName>
    <definedName name="TCPF1" localSheetId="42">#REF!</definedName>
    <definedName name="TCPF1" localSheetId="41">#REF!</definedName>
    <definedName name="TCPF1" localSheetId="39">#REF!</definedName>
    <definedName name="TCPF1">#REF!</definedName>
    <definedName name="TCPF2">#REF!</definedName>
    <definedName name="TCS" localSheetId="52">#REF!</definedName>
    <definedName name="TCS" localSheetId="50">#REF!</definedName>
    <definedName name="TCS" localSheetId="51">#REF!</definedName>
    <definedName name="TCS" localSheetId="40">#REF!</definedName>
    <definedName name="TCS" localSheetId="49">#REF!</definedName>
    <definedName name="TCS" localSheetId="38">#REF!</definedName>
    <definedName name="TCS" localSheetId="48">#REF!</definedName>
    <definedName name="TCS" localSheetId="47">#REF!</definedName>
    <definedName name="TCS" localSheetId="46">#REF!</definedName>
    <definedName name="TCS" localSheetId="45">#REF!</definedName>
    <definedName name="TCS" localSheetId="44">#REF!</definedName>
    <definedName name="TCS" localSheetId="43">#REF!</definedName>
    <definedName name="TCS" localSheetId="42">#REF!</definedName>
    <definedName name="TCS" localSheetId="41">#REF!</definedName>
    <definedName name="TCS" localSheetId="39">#REF!</definedName>
    <definedName name="TCS">TCS!$B$1</definedName>
    <definedName name="TCS_EQ" localSheetId="28">TCS!$B$12:$I$70</definedName>
    <definedName name="TCSNAV" localSheetId="28">TCS!$B$81:$B$88</definedName>
    <definedName name="TDAF2A" localSheetId="52">#REF!</definedName>
    <definedName name="TDAF2A" localSheetId="50">#REF!</definedName>
    <definedName name="TDAF2A" localSheetId="51">#REF!</definedName>
    <definedName name="TDAF2A" localSheetId="40">#REF!</definedName>
    <definedName name="TDAF2A" localSheetId="49">#REF!</definedName>
    <definedName name="TDAF2A" localSheetId="38">#REF!</definedName>
    <definedName name="TDAF2A" localSheetId="48">#REF!</definedName>
    <definedName name="TDAF2A" localSheetId="47">#REF!</definedName>
    <definedName name="TDAF2A" localSheetId="46">#REF!</definedName>
    <definedName name="TDAF2A" localSheetId="45">#REF!</definedName>
    <definedName name="TDAF2A" localSheetId="44">#REF!</definedName>
    <definedName name="TDAF2A" localSheetId="43">#REF!</definedName>
    <definedName name="TDAF2A" localSheetId="42">#REF!</definedName>
    <definedName name="TDAF2A" localSheetId="41">#REF!</definedName>
    <definedName name="TDAF2A" localSheetId="39">#REF!</definedName>
    <definedName name="TDAF2A">#REF!</definedName>
    <definedName name="TDAF2B" localSheetId="52">#REF!</definedName>
    <definedName name="TDAF2B" localSheetId="50">#REF!</definedName>
    <definedName name="TDAF2B" localSheetId="51">#REF!</definedName>
    <definedName name="TDAF2B" localSheetId="40">#REF!</definedName>
    <definedName name="TDAF2B" localSheetId="49">#REF!</definedName>
    <definedName name="TDAF2B" localSheetId="38">#REF!</definedName>
    <definedName name="TDAF2B" localSheetId="48">#REF!</definedName>
    <definedName name="TDAF2B" localSheetId="47">#REF!</definedName>
    <definedName name="TDAF2B" localSheetId="46">#REF!</definedName>
    <definedName name="TDAF2B" localSheetId="45">#REF!</definedName>
    <definedName name="TDAF2B" localSheetId="44">#REF!</definedName>
    <definedName name="TDAF2B" localSheetId="43">#REF!</definedName>
    <definedName name="TDAF2B" localSheetId="42">#REF!</definedName>
    <definedName name="TDAF2B" localSheetId="41">#REF!</definedName>
    <definedName name="TDAF2B" localSheetId="39">#REF!</definedName>
    <definedName name="TDAF2B">#REF!</definedName>
    <definedName name="TDAF2C" localSheetId="52">#REF!</definedName>
    <definedName name="TDAF2C" localSheetId="50">#REF!</definedName>
    <definedName name="TDAF2C" localSheetId="51">#REF!</definedName>
    <definedName name="TDAF2C" localSheetId="40">#REF!</definedName>
    <definedName name="TDAF2C" localSheetId="49">#REF!</definedName>
    <definedName name="TDAF2C" localSheetId="38">#REF!</definedName>
    <definedName name="TDAF2C" localSheetId="48">#REF!</definedName>
    <definedName name="TDAF2C" localSheetId="47">#REF!</definedName>
    <definedName name="TDAF2C" localSheetId="46">#REF!</definedName>
    <definedName name="TDAF2C" localSheetId="45">#REF!</definedName>
    <definedName name="TDAF2C" localSheetId="44">#REF!</definedName>
    <definedName name="TDAF2C" localSheetId="43">#REF!</definedName>
    <definedName name="TDAF2C" localSheetId="42">#REF!</definedName>
    <definedName name="TDAF2C" localSheetId="41">#REF!</definedName>
    <definedName name="TDAF2C" localSheetId="39">#REF!</definedName>
    <definedName name="TDAF2C">#REF!</definedName>
    <definedName name="TDAF3A">#REF!</definedName>
    <definedName name="TDAFA">#REF!</definedName>
    <definedName name="TDAFB">#REF!</definedName>
    <definedName name="TDAFC">#REF!</definedName>
    <definedName name="TDBF">#REF!</definedName>
    <definedName name="TDIF" localSheetId="52">#REF!</definedName>
    <definedName name="TDIF" localSheetId="50">#REF!</definedName>
    <definedName name="TDIF" localSheetId="51">#REF!</definedName>
    <definedName name="TDIF" localSheetId="40">#REF!</definedName>
    <definedName name="TDIF" localSheetId="49">#REF!</definedName>
    <definedName name="TDIF" localSheetId="38">#REF!</definedName>
    <definedName name="TDIF" localSheetId="48">#REF!</definedName>
    <definedName name="TDIF" localSheetId="47">#REF!</definedName>
    <definedName name="TDIF" localSheetId="46">#REF!</definedName>
    <definedName name="TDIF" localSheetId="45">#REF!</definedName>
    <definedName name="TDIF" localSheetId="44">#REF!</definedName>
    <definedName name="TDIF" localSheetId="43">#REF!</definedName>
    <definedName name="TDIF" localSheetId="42">#REF!</definedName>
    <definedName name="TDIF" localSheetId="41">#REF!</definedName>
    <definedName name="TDIF" localSheetId="39">#REF!</definedName>
    <definedName name="TDIF">TDIF!$B$1</definedName>
    <definedName name="TDIF_EQ" localSheetId="33">TDIF!$B$12:$I$46</definedName>
    <definedName name="TDIF_Foreign_Units" localSheetId="33">TDIF!$B$48:$H$53</definedName>
    <definedName name="TDIFNAV" localSheetId="33">TDIF!$B$65:$B$72</definedName>
    <definedName name="TDIVYF" localSheetId="52">#REF!</definedName>
    <definedName name="TDIVYF" localSheetId="50">#REF!</definedName>
    <definedName name="TDIVYF" localSheetId="51">#REF!</definedName>
    <definedName name="TDIVYF" localSheetId="40">#REF!</definedName>
    <definedName name="TDIVYF" localSheetId="49">#REF!</definedName>
    <definedName name="TDIVYF" localSheetId="38">#REF!</definedName>
    <definedName name="TDIVYF" localSheetId="48">#REF!</definedName>
    <definedName name="TDIVYF" localSheetId="47">#REF!</definedName>
    <definedName name="TDIVYF" localSheetId="46">#REF!</definedName>
    <definedName name="TDIVYF" localSheetId="45">#REF!</definedName>
    <definedName name="TDIVYF" localSheetId="44">#REF!</definedName>
    <definedName name="TDIVYF" localSheetId="43">#REF!</definedName>
    <definedName name="TDIVYF" localSheetId="42">#REF!</definedName>
    <definedName name="TDIVYF" localSheetId="41">#REF!</definedName>
    <definedName name="TDIVYF" localSheetId="39">#REF!</definedName>
    <definedName name="TDIVYF">TDIVYF!$B$1</definedName>
    <definedName name="TDIVYF_Debt_Related" localSheetId="32">TDIVYF!$B$76:$H$80</definedName>
    <definedName name="TDIVYF_EQ" localSheetId="32">TDIVYF!$B$12:$I$70</definedName>
    <definedName name="TDIVYF_EQ_Related" localSheetId="32">TDIVYF!$B$71:$I$71</definedName>
    <definedName name="TDIVYF_Mutual_F_Units" localSheetId="32">TDIVYF!$B$73:$H$74</definedName>
    <definedName name="TDIVYFNAV" localSheetId="32">TDIVYF!$B$93:$B$100</definedName>
    <definedName name="TDYF" localSheetId="52">#REF!</definedName>
    <definedName name="TDYF" localSheetId="50">#REF!</definedName>
    <definedName name="TDYF" localSheetId="51">#REF!</definedName>
    <definedName name="TDYF" localSheetId="40">#REF!</definedName>
    <definedName name="TDYF" localSheetId="49">#REF!</definedName>
    <definedName name="TDYF" localSheetId="38">#REF!</definedName>
    <definedName name="TDYF" localSheetId="48">#REF!</definedName>
    <definedName name="TDYF" localSheetId="47">#REF!</definedName>
    <definedName name="TDYF" localSheetId="46">#REF!</definedName>
    <definedName name="TDYF" localSheetId="45">#REF!</definedName>
    <definedName name="TDYF" localSheetId="44">#REF!</definedName>
    <definedName name="TDYF" localSheetId="43">#REF!</definedName>
    <definedName name="TDYF" localSheetId="42">#REF!</definedName>
    <definedName name="TDYF" localSheetId="41">#REF!</definedName>
    <definedName name="TDYF" localSheetId="39">#REF!</definedName>
    <definedName name="TDYF">#REF!</definedName>
    <definedName name="TEGF" localSheetId="52">#REF!</definedName>
    <definedName name="TEGF" localSheetId="50">#REF!</definedName>
    <definedName name="TEGF" localSheetId="51">#REF!</definedName>
    <definedName name="TEGF" localSheetId="40">#REF!</definedName>
    <definedName name="TEGF" localSheetId="49">#REF!</definedName>
    <definedName name="TEGF" localSheetId="38">#REF!</definedName>
    <definedName name="TEGF" localSheetId="48">#REF!</definedName>
    <definedName name="TEGF" localSheetId="47">#REF!</definedName>
    <definedName name="TEGF" localSheetId="46">#REF!</definedName>
    <definedName name="TEGF" localSheetId="45">#REF!</definedName>
    <definedName name="TEGF" localSheetId="44">#REF!</definedName>
    <definedName name="TEGF" localSheetId="43">#REF!</definedName>
    <definedName name="TEGF" localSheetId="42">#REF!</definedName>
    <definedName name="TEGF" localSheetId="41">#REF!</definedName>
    <definedName name="TEGF" localSheetId="39">#REF!</definedName>
    <definedName name="TEGF">TEGF!$B$1</definedName>
    <definedName name="TEGF_Debt_Related" localSheetId="24">TEGF!$B$79:$H$96</definedName>
    <definedName name="TEGF_EQ" localSheetId="24">TEGF!$B$12:$I$50</definedName>
    <definedName name="TEGF_GOV_SEC" localSheetId="24">TEGF!$B$52:$H$77</definedName>
    <definedName name="TEGFNAV" localSheetId="24">TEGF!$B$109:$B$120</definedName>
    <definedName name="TEMF" localSheetId="52">#REF!</definedName>
    <definedName name="TEMF" localSheetId="50">#REF!</definedName>
    <definedName name="TEMF" localSheetId="51">#REF!</definedName>
    <definedName name="TEMF" localSheetId="40">#REF!</definedName>
    <definedName name="TEMF" localSheetId="49">#REF!</definedName>
    <definedName name="TEMF" localSheetId="38">#REF!</definedName>
    <definedName name="TEMF" localSheetId="48">#REF!</definedName>
    <definedName name="TEMF" localSheetId="47">#REF!</definedName>
    <definedName name="TEMF" localSheetId="46">#REF!</definedName>
    <definedName name="TEMF" localSheetId="45">#REF!</definedName>
    <definedName name="TEMF" localSheetId="44">#REF!</definedName>
    <definedName name="TEMF" localSheetId="43">#REF!</definedName>
    <definedName name="TEMF" localSheetId="42">#REF!</definedName>
    <definedName name="TEMF" localSheetId="41">#REF!</definedName>
    <definedName name="TEMF" localSheetId="39">#REF!</definedName>
    <definedName name="TEMF">#REF!</definedName>
    <definedName name="TEOF" localSheetId="52">#REF!</definedName>
    <definedName name="TEOF" localSheetId="50">#REF!</definedName>
    <definedName name="TEOF" localSheetId="51">#REF!</definedName>
    <definedName name="TEOF" localSheetId="40">#REF!</definedName>
    <definedName name="TEOF" localSheetId="49">#REF!</definedName>
    <definedName name="TEOF" localSheetId="38">#REF!</definedName>
    <definedName name="TEOF" localSheetId="48">#REF!</definedName>
    <definedName name="TEOF" localSheetId="47">#REF!</definedName>
    <definedName name="TEOF" localSheetId="46">#REF!</definedName>
    <definedName name="TEOF" localSheetId="45">#REF!</definedName>
    <definedName name="TEOF" localSheetId="44">#REF!</definedName>
    <definedName name="TEOF" localSheetId="43">#REF!</definedName>
    <definedName name="TEOF" localSheetId="42">#REF!</definedName>
    <definedName name="TEOF" localSheetId="41">#REF!</definedName>
    <definedName name="TEOF" localSheetId="39">#REF!</definedName>
    <definedName name="TEOF">TEOF!$B$1</definedName>
    <definedName name="TEOF_EQ" localSheetId="20">TEOF!$B$12:$I$64</definedName>
    <definedName name="TEOFNAV" localSheetId="20">TEOF!$B$77:$B$84</definedName>
    <definedName name="TEQPEF" localSheetId="52">#REF!</definedName>
    <definedName name="TEQPEF" localSheetId="50">#REF!</definedName>
    <definedName name="TEQPEF" localSheetId="51">#REF!</definedName>
    <definedName name="TEQPEF" localSheetId="40">#REF!</definedName>
    <definedName name="TEQPEF" localSheetId="49">#REF!</definedName>
    <definedName name="TEQPEF" localSheetId="38">#REF!</definedName>
    <definedName name="TEQPEF" localSheetId="48">#REF!</definedName>
    <definedName name="TEQPEF" localSheetId="47">#REF!</definedName>
    <definedName name="TEQPEF" localSheetId="46">#REF!</definedName>
    <definedName name="TEQPEF" localSheetId="45">#REF!</definedName>
    <definedName name="TEQPEF" localSheetId="44">#REF!</definedName>
    <definedName name="TEQPEF" localSheetId="43">#REF!</definedName>
    <definedName name="TEQPEF" localSheetId="42">#REF!</definedName>
    <definedName name="TEQPEF" localSheetId="41">#REF!</definedName>
    <definedName name="TEQPEF" localSheetId="39">#REF!</definedName>
    <definedName name="TEQPEF">TEQPEF!$B$1</definedName>
    <definedName name="TEQPEF_EQ" localSheetId="30">TEQPEF!$B$12:$I$55</definedName>
    <definedName name="TEQPEFNAV" localSheetId="30">TEQPEF!$B$67:$B$78</definedName>
    <definedName name="TFEF" localSheetId="52">#REF!</definedName>
    <definedName name="TFEF" localSheetId="50">#REF!</definedName>
    <definedName name="TFEF" localSheetId="51">#REF!</definedName>
    <definedName name="TFEF" localSheetId="40">#REF!</definedName>
    <definedName name="TFEF" localSheetId="49">#REF!</definedName>
    <definedName name="TFEF" localSheetId="38">#REF!</definedName>
    <definedName name="TFEF" localSheetId="48">#REF!</definedName>
    <definedName name="TFEF" localSheetId="47">#REF!</definedName>
    <definedName name="TFEF" localSheetId="46">#REF!</definedName>
    <definedName name="TFEF" localSheetId="45">#REF!</definedName>
    <definedName name="TFEF" localSheetId="44">#REF!</definedName>
    <definedName name="TFEF" localSheetId="43">#REF!</definedName>
    <definedName name="TFEF" localSheetId="42">#REF!</definedName>
    <definedName name="TFEF" localSheetId="41">#REF!</definedName>
    <definedName name="TFEF" localSheetId="39">#REF!</definedName>
    <definedName name="TFEF">TFEF!$B$1</definedName>
    <definedName name="TFEF_EQ" localSheetId="26">TFEF!$B$12:$I$44</definedName>
    <definedName name="TFEFNAV" localSheetId="26">TFEF!$B$56:$B$63</definedName>
    <definedName name="TFF" localSheetId="52">TFF!$B$1</definedName>
    <definedName name="TFF" localSheetId="50">TFF!$B$1</definedName>
    <definedName name="TFF" localSheetId="51">TFF!$B$1</definedName>
    <definedName name="TFF" localSheetId="40">TFF!$B$1</definedName>
    <definedName name="TFF" localSheetId="49">TFF!$B$1</definedName>
    <definedName name="TFF" localSheetId="48">TFF!$B$1</definedName>
    <definedName name="TFF" localSheetId="47">TFF!$B$1</definedName>
    <definedName name="TFF" localSheetId="46">TFF!$B$1</definedName>
    <definedName name="TFF" localSheetId="45">TFF!$B$1</definedName>
    <definedName name="TFF" localSheetId="44">TFF!$B$1</definedName>
    <definedName name="TFF" localSheetId="43">TFF!$B$1</definedName>
    <definedName name="TFF" localSheetId="42">TFF!$B$1</definedName>
    <definedName name="TFF" localSheetId="41">TFF!$B$1</definedName>
    <definedName name="TFF">#REF!</definedName>
    <definedName name="TFF_Aif_cat" localSheetId="40">TFF!$B$97:$H$98</definedName>
    <definedName name="TFF_Debt_Related" localSheetId="40">TFF!$B$45:$H$74</definedName>
    <definedName name="TFF_GOV_SEC" localSheetId="40">TFF!$B$22:$H$43</definedName>
    <definedName name="TFF_MM" localSheetId="40">TFF!$B$76:$H$95</definedName>
    <definedName name="TFFNAV" localSheetId="40">TFF!$B$112:$B$127</definedName>
    <definedName name="TFFSP1" localSheetId="52">#REF!</definedName>
    <definedName name="TFFSP1" localSheetId="50">#REF!</definedName>
    <definedName name="TFFSP1" localSheetId="51">#REF!</definedName>
    <definedName name="TFFSP1" localSheetId="40">#REF!</definedName>
    <definedName name="TFFSP1" localSheetId="49">#REF!</definedName>
    <definedName name="TFFSP1" localSheetId="38">#REF!</definedName>
    <definedName name="TFFSP1" localSheetId="48">#REF!</definedName>
    <definedName name="TFFSP1" localSheetId="47">#REF!</definedName>
    <definedName name="TFFSP1" localSheetId="46">#REF!</definedName>
    <definedName name="TFFSP1" localSheetId="45">#REF!</definedName>
    <definedName name="TFFSP1" localSheetId="44">#REF!</definedName>
    <definedName name="TFFSP1" localSheetId="43">#REF!</definedName>
    <definedName name="TFFSP1" localSheetId="42">#REF!</definedName>
    <definedName name="TFFSP1" localSheetId="41">#REF!</definedName>
    <definedName name="TFFSP1" localSheetId="39">#REF!</definedName>
    <definedName name="TFFSP1">#REF!</definedName>
    <definedName name="TFHA20" localSheetId="52">#REF!</definedName>
    <definedName name="TFHA20" localSheetId="50">#REF!</definedName>
    <definedName name="TFHA20" localSheetId="51">#REF!</definedName>
    <definedName name="TFHA20" localSheetId="40">#REF!</definedName>
    <definedName name="TFHA20" localSheetId="49">#REF!</definedName>
    <definedName name="TFHA20" localSheetId="38">#REF!</definedName>
    <definedName name="TFHA20" localSheetId="48">#REF!</definedName>
    <definedName name="TFHA20" localSheetId="47">#REF!</definedName>
    <definedName name="TFHA20" localSheetId="46">#REF!</definedName>
    <definedName name="TFHA20" localSheetId="45">#REF!</definedName>
    <definedName name="TFHA20" localSheetId="44">#REF!</definedName>
    <definedName name="TFHA20" localSheetId="43">#REF!</definedName>
    <definedName name="TFHA20" localSheetId="42">#REF!</definedName>
    <definedName name="TFHA20" localSheetId="41">#REF!</definedName>
    <definedName name="TFHA20" localSheetId="39">#REF!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 localSheetId="52">TFRF!$B$1</definedName>
    <definedName name="TFRF" localSheetId="50">TFRF!$B$1</definedName>
    <definedName name="TFRF" localSheetId="51">TFRF!$B$1</definedName>
    <definedName name="TFRF" localSheetId="49">TFRF!$B$1</definedName>
    <definedName name="TFRF">#REF!</definedName>
    <definedName name="TFRF_Aif_cat" localSheetId="49">TFRF!$B$44:$H$45</definedName>
    <definedName name="TFRF_Debt_Related" localSheetId="49">TFRF!$B$29:$H$42</definedName>
    <definedName name="TFRF_GOV_SEC" localSheetId="49">TFRF!$B$22:$H$27</definedName>
    <definedName name="TFRFNAV" localSheetId="49">TFRF!$B$59:$B$74</definedName>
    <definedName name="TFRLTF" localSheetId="52">#REF!</definedName>
    <definedName name="TFRLTF" localSheetId="50">#REF!</definedName>
    <definedName name="TFRLTF" localSheetId="51">#REF!</definedName>
    <definedName name="TFRLTF" localSheetId="40">#REF!</definedName>
    <definedName name="TFRLTF" localSheetId="49">#REF!</definedName>
    <definedName name="TFRLTF" localSheetId="38">#REF!</definedName>
    <definedName name="TFRLTF" localSheetId="48">#REF!</definedName>
    <definedName name="TFRLTF" localSheetId="47">#REF!</definedName>
    <definedName name="TFRLTF" localSheetId="46">#REF!</definedName>
    <definedName name="TFRLTF" localSheetId="45">#REF!</definedName>
    <definedName name="TFRLTF" localSheetId="44">#REF!</definedName>
    <definedName name="TFRLTF" localSheetId="43">#REF!</definedName>
    <definedName name="TFRLTF" localSheetId="42">#REF!</definedName>
    <definedName name="TFRLTF" localSheetId="41">#REF!</definedName>
    <definedName name="TFRLTF" localSheetId="39">#REF!</definedName>
    <definedName name="TFRLTF">#REF!</definedName>
    <definedName name="TFRSTF" localSheetId="52">TFRSTF!$B$1</definedName>
    <definedName name="TFRSTF" localSheetId="50">TFRSTF!$B$1</definedName>
    <definedName name="TFRSTF" localSheetId="51">TFRSTF!$B$1</definedName>
    <definedName name="TFRSTF" localSheetId="40">TFRSTF!$B$1</definedName>
    <definedName name="TFRSTF" localSheetId="49">TFRSTF!$B$1</definedName>
    <definedName name="TFRSTF" localSheetId="38">TFRSTF!$B$1</definedName>
    <definedName name="TFRSTF" localSheetId="48">TFRSTF!$B$1</definedName>
    <definedName name="TFRSTF" localSheetId="47">TFRSTF!$B$1</definedName>
    <definedName name="TFRSTF" localSheetId="46">TFRSTF!$B$1</definedName>
    <definedName name="TFRSTF" localSheetId="45">TFRSTF!$B$1</definedName>
    <definedName name="TFRSTF" localSheetId="44">TFRSTF!$B$1</definedName>
    <definedName name="TFRSTF" localSheetId="43">TFRSTF!$B$1</definedName>
    <definedName name="TFRSTF" localSheetId="42">TFRSTF!$B$1</definedName>
    <definedName name="TFRSTF" localSheetId="41">TFRSTF!$B$1</definedName>
    <definedName name="TFRSTF" localSheetId="39">TFRSTF!$B$1</definedName>
    <definedName name="TFRSTF">#REF!</definedName>
    <definedName name="TFRSTF_Aif_cat" localSheetId="38">TFRSTF!$B$110:$H$111</definedName>
    <definedName name="TFRSTF_Debt_Related" localSheetId="38">TFRSTF!$B$31:$H$32</definedName>
    <definedName name="TFRSTF_GOV_SEC" localSheetId="38">TFRSTF!$B$22:$H$29</definedName>
    <definedName name="TFRSTF_MM" localSheetId="38">TFRSTF!$B$34:$H$108</definedName>
    <definedName name="TFRSTFNAV" localSheetId="38">TFRSTF!$B$125:$B$132</definedName>
    <definedName name="TFTF1" localSheetId="52">#REF!</definedName>
    <definedName name="TFTF1" localSheetId="50">#REF!</definedName>
    <definedName name="TFTF1" localSheetId="51">#REF!</definedName>
    <definedName name="TFTF1" localSheetId="40">#REF!</definedName>
    <definedName name="TFTF1" localSheetId="49">#REF!</definedName>
    <definedName name="TFTF1" localSheetId="38">#REF!</definedName>
    <definedName name="TFTF1" localSheetId="48">#REF!</definedName>
    <definedName name="TFTF1" localSheetId="47">#REF!</definedName>
    <definedName name="TFTF1" localSheetId="46">#REF!</definedName>
    <definedName name="TFTF1" localSheetId="45">#REF!</definedName>
    <definedName name="TFTF1" localSheetId="44">#REF!</definedName>
    <definedName name="TFTF1" localSheetId="43">#REF!</definedName>
    <definedName name="TFTF1" localSheetId="42">#REF!</definedName>
    <definedName name="TFTF1" localSheetId="41">#REF!</definedName>
    <definedName name="TFTF1" localSheetId="39">#REF!</definedName>
    <definedName name="TFTF1">#REF!</definedName>
    <definedName name="TFTF2A">#REF!</definedName>
    <definedName name="TFTF2B">#REF!</definedName>
    <definedName name="TGEIFA">#REF!</definedName>
    <definedName name="TGEIFB">#REF!</definedName>
    <definedName name="TGMTF">#REF!</definedName>
    <definedName name="TGSFR" localSheetId="52">TGSFR!$B$1</definedName>
    <definedName name="TGSFR" localSheetId="50">TGSFR!$B$1</definedName>
    <definedName name="TGSFR" localSheetId="51">TGSFR!$B$1</definedName>
    <definedName name="TGSFR" localSheetId="49">TGSFR!$B$1</definedName>
    <definedName name="TGSFR" localSheetId="48">TGSFR!$B$1</definedName>
    <definedName name="TGSFR">#REF!</definedName>
    <definedName name="TGSFR_GOV_SEC" localSheetId="48">TGSFR!$B$22:$H$31</definedName>
    <definedName name="TGSFRNAV" localSheetId="48">TGSFR!$B$45:$B$56</definedName>
    <definedName name="TGSMF" localSheetId="52">#REF!</definedName>
    <definedName name="TGSMF" localSheetId="50">#REF!</definedName>
    <definedName name="TGSMF" localSheetId="51">#REF!</definedName>
    <definedName name="TGSMF" localSheetId="40">#REF!</definedName>
    <definedName name="TGSMF" localSheetId="49">#REF!</definedName>
    <definedName name="TGSMF" localSheetId="38">#REF!</definedName>
    <definedName name="TGSMF" localSheetId="48">#REF!</definedName>
    <definedName name="TGSMF" localSheetId="47">#REF!</definedName>
    <definedName name="TGSMF" localSheetId="46">#REF!</definedName>
    <definedName name="TGSMF" localSheetId="45">#REF!</definedName>
    <definedName name="TGSMF" localSheetId="44">#REF!</definedName>
    <definedName name="TGSMF" localSheetId="43">#REF!</definedName>
    <definedName name="TGSMF" localSheetId="42">#REF!</definedName>
    <definedName name="TGSMF" localSheetId="41">#REF!</definedName>
    <definedName name="TGSMF" localSheetId="39">#REF!</definedName>
    <definedName name="TGSMF">#REF!</definedName>
    <definedName name="THOF" localSheetId="52">#REF!</definedName>
    <definedName name="THOF" localSheetId="50">#REF!</definedName>
    <definedName name="THOF" localSheetId="51">#REF!</definedName>
    <definedName name="THOF" localSheetId="40">#REF!</definedName>
    <definedName name="THOF" localSheetId="49">#REF!</definedName>
    <definedName name="THOF" localSheetId="38">#REF!</definedName>
    <definedName name="THOF" localSheetId="48">#REF!</definedName>
    <definedName name="THOF" localSheetId="47">#REF!</definedName>
    <definedName name="THOF" localSheetId="46">#REF!</definedName>
    <definedName name="THOF" localSheetId="45">#REF!</definedName>
    <definedName name="THOF" localSheetId="44">#REF!</definedName>
    <definedName name="THOF" localSheetId="43">#REF!</definedName>
    <definedName name="THOF" localSheetId="42">#REF!</definedName>
    <definedName name="THOF" localSheetId="41">#REF!</definedName>
    <definedName name="THOF" localSheetId="39">#REF!</definedName>
    <definedName name="THOF">THOF!$B$1</definedName>
    <definedName name="THOF_EQ" localSheetId="25">THOF!$B$12:$I$42</definedName>
    <definedName name="THOFNAV" localSheetId="25">THOF!$B$54:$B$61</definedName>
    <definedName name="TICF" localSheetId="52">#REF!</definedName>
    <definedName name="TICF" localSheetId="50">#REF!</definedName>
    <definedName name="TICF" localSheetId="51">#REF!</definedName>
    <definedName name="TICF" localSheetId="40">#REF!</definedName>
    <definedName name="TICF" localSheetId="49">#REF!</definedName>
    <definedName name="TICF" localSheetId="38">#REF!</definedName>
    <definedName name="TICF" localSheetId="48">#REF!</definedName>
    <definedName name="TICF" localSheetId="47">#REF!</definedName>
    <definedName name="TICF" localSheetId="46">#REF!</definedName>
    <definedName name="TICF" localSheetId="45">#REF!</definedName>
    <definedName name="TICF" localSheetId="44">#REF!</definedName>
    <definedName name="TICF" localSheetId="43">#REF!</definedName>
    <definedName name="TICF" localSheetId="42">#REF!</definedName>
    <definedName name="TICF" localSheetId="41">#REF!</definedName>
    <definedName name="TICF" localSheetId="39">#REF!</definedName>
    <definedName name="TICF">TICF!$B$1</definedName>
    <definedName name="TICF_Debt_Related" localSheetId="23">TICF!$B$53:$H$57</definedName>
    <definedName name="TICF_EQ" localSheetId="23">TICF!$B$12:$I$51</definedName>
    <definedName name="TICFNAV" localSheetId="23">TICF!$B$70:$B$77</definedName>
    <definedName name="TIFA" localSheetId="52">#REF!</definedName>
    <definedName name="TIFA" localSheetId="50">#REF!</definedName>
    <definedName name="TIFA" localSheetId="51">#REF!</definedName>
    <definedName name="TIFA" localSheetId="40">#REF!</definedName>
    <definedName name="TIFA" localSheetId="49">#REF!</definedName>
    <definedName name="TIFA" localSheetId="38">#REF!</definedName>
    <definedName name="TIFA" localSheetId="48">#REF!</definedName>
    <definedName name="TIFA" localSheetId="47">#REF!</definedName>
    <definedName name="TIFA" localSheetId="46">#REF!</definedName>
    <definedName name="TIFA" localSheetId="45">#REF!</definedName>
    <definedName name="TIFA" localSheetId="44">#REF!</definedName>
    <definedName name="TIFA" localSheetId="43">#REF!</definedName>
    <definedName name="TIFA" localSheetId="42">#REF!</definedName>
    <definedName name="TIFA" localSheetId="41">#REF!</definedName>
    <definedName name="TIFA" localSheetId="39">#REF!</definedName>
    <definedName name="TIFA">#REF!</definedName>
    <definedName name="TIFNA" localSheetId="52">#REF!</definedName>
    <definedName name="TIFNA" localSheetId="50">#REF!</definedName>
    <definedName name="TIFNA" localSheetId="51">#REF!</definedName>
    <definedName name="TIFNA" localSheetId="40">#REF!</definedName>
    <definedName name="TIFNA" localSheetId="49">#REF!</definedName>
    <definedName name="TIFNA" localSheetId="38">#REF!</definedName>
    <definedName name="TIFNA" localSheetId="48">#REF!</definedName>
    <definedName name="TIFNA" localSheetId="47">#REF!</definedName>
    <definedName name="TIFNA" localSheetId="46">#REF!</definedName>
    <definedName name="TIFNA" localSheetId="45">#REF!</definedName>
    <definedName name="TIFNA" localSheetId="44">#REF!</definedName>
    <definedName name="TIFNA" localSheetId="43">#REF!</definedName>
    <definedName name="TIFNA" localSheetId="42">#REF!</definedName>
    <definedName name="TIFNA" localSheetId="41">#REF!</definedName>
    <definedName name="TIFNA" localSheetId="39">#REF!</definedName>
    <definedName name="TIFNA">TIFNA!$B$1</definedName>
    <definedName name="TIFNA_Debt_Related" localSheetId="14">TIFNA!$B$66:$H$70</definedName>
    <definedName name="TIFNA_EQ" localSheetId="14">TIFNA!$B$12:$I$64</definedName>
    <definedName name="TIFNANAV" localSheetId="14">TIFNA!$B$82:$B$85</definedName>
    <definedName name="TIFSA" localSheetId="52">#REF!</definedName>
    <definedName name="TIFSA" localSheetId="50">#REF!</definedName>
    <definedName name="TIFSA" localSheetId="51">#REF!</definedName>
    <definedName name="TIFSA" localSheetId="40">#REF!</definedName>
    <definedName name="TIFSA" localSheetId="49">#REF!</definedName>
    <definedName name="TIFSA" localSheetId="38">#REF!</definedName>
    <definedName name="TIFSA" localSheetId="48">#REF!</definedName>
    <definedName name="TIFSA" localSheetId="47">#REF!</definedName>
    <definedName name="TIFSA" localSheetId="46">#REF!</definedName>
    <definedName name="TIFSA" localSheetId="45">#REF!</definedName>
    <definedName name="TIFSA" localSheetId="44">#REF!</definedName>
    <definedName name="TIFSA" localSheetId="43">#REF!</definedName>
    <definedName name="TIFSA" localSheetId="42">#REF!</definedName>
    <definedName name="TIFSA" localSheetId="41">#REF!</definedName>
    <definedName name="TIFSA" localSheetId="39">#REF!</definedName>
    <definedName name="TIFSA">TIFSA!$B$1</definedName>
    <definedName name="TIFSA_EQ" localSheetId="5">TIFSA!$B$12:$I$44</definedName>
    <definedName name="TIFSANAV" localSheetId="5">TIFSA!$B$56:$B$59</definedName>
    <definedName name="TIGIF" localSheetId="52">#REF!</definedName>
    <definedName name="TIGIF" localSheetId="50">#REF!</definedName>
    <definedName name="TIGIF" localSheetId="51">#REF!</definedName>
    <definedName name="TIGIF" localSheetId="40">#REF!</definedName>
    <definedName name="TIGIF" localSheetId="49">#REF!</definedName>
    <definedName name="TIGIF" localSheetId="38">#REF!</definedName>
    <definedName name="TIGIF" localSheetId="48">#REF!</definedName>
    <definedName name="TIGIF" localSheetId="47">#REF!</definedName>
    <definedName name="TIGIF" localSheetId="46">#REF!</definedName>
    <definedName name="TIGIF" localSheetId="45">#REF!</definedName>
    <definedName name="TIGIF" localSheetId="44">#REF!</definedName>
    <definedName name="TIGIF" localSheetId="43">#REF!</definedName>
    <definedName name="TIGIF" localSheetId="42">#REF!</definedName>
    <definedName name="TIGIF" localSheetId="41">#REF!</definedName>
    <definedName name="TIGIF" localSheetId="39">#REF!</definedName>
    <definedName name="TIGIF">#REF!</definedName>
    <definedName name="TINR" localSheetId="52">#REF!</definedName>
    <definedName name="TINR" localSheetId="50">#REF!</definedName>
    <definedName name="TINR" localSheetId="51">#REF!</definedName>
    <definedName name="TINR" localSheetId="40">#REF!</definedName>
    <definedName name="TINR" localSheetId="49">#REF!</definedName>
    <definedName name="TINR" localSheetId="38">#REF!</definedName>
    <definedName name="TINR" localSheetId="48">#REF!</definedName>
    <definedName name="TINR" localSheetId="47">#REF!</definedName>
    <definedName name="TINR" localSheetId="46">#REF!</definedName>
    <definedName name="TINR" localSheetId="45">#REF!</definedName>
    <definedName name="TINR" localSheetId="44">#REF!</definedName>
    <definedName name="TINR" localSheetId="43">#REF!</definedName>
    <definedName name="TINR" localSheetId="42">#REF!</definedName>
    <definedName name="TINR" localSheetId="41">#REF!</definedName>
    <definedName name="TINR" localSheetId="39">#REF!</definedName>
    <definedName name="TINR">TINR!$B$1</definedName>
    <definedName name="TINR_EQ" localSheetId="18">TINR!$B$12:$I$73</definedName>
    <definedName name="TINRNAV" localSheetId="18">TINR!$B$85:$B$92</definedName>
    <definedName name="TIPF" localSheetId="52">#REF!</definedName>
    <definedName name="TIPF" localSheetId="50">#REF!</definedName>
    <definedName name="TIPF" localSheetId="51">#REF!</definedName>
    <definedName name="TIPF" localSheetId="40">#REF!</definedName>
    <definedName name="TIPF" localSheetId="49">#REF!</definedName>
    <definedName name="TIPF" localSheetId="38">#REF!</definedName>
    <definedName name="TIPF" localSheetId="48">#REF!</definedName>
    <definedName name="TIPF" localSheetId="47">#REF!</definedName>
    <definedName name="TIPF" localSheetId="46">#REF!</definedName>
    <definedName name="TIPF" localSheetId="45">#REF!</definedName>
    <definedName name="TIPF" localSheetId="44">#REF!</definedName>
    <definedName name="TIPF" localSheetId="43">#REF!</definedName>
    <definedName name="TIPF" localSheetId="42">#REF!</definedName>
    <definedName name="TIPF" localSheetId="41">#REF!</definedName>
    <definedName name="TIPF" localSheetId="39">#REF!</definedName>
    <definedName name="TIPF">#REF!</definedName>
    <definedName name="TIPFSP1" localSheetId="52">#REF!</definedName>
    <definedName name="TIPFSP1" localSheetId="50">#REF!</definedName>
    <definedName name="TIPFSP1" localSheetId="51">#REF!</definedName>
    <definedName name="TIPFSP1" localSheetId="40">#REF!</definedName>
    <definedName name="TIPFSP1" localSheetId="49">#REF!</definedName>
    <definedName name="TIPFSP1" localSheetId="38">#REF!</definedName>
    <definedName name="TIPFSP1" localSheetId="48">#REF!</definedName>
    <definedName name="TIPFSP1" localSheetId="47">#REF!</definedName>
    <definedName name="TIPFSP1" localSheetId="46">#REF!</definedName>
    <definedName name="TIPFSP1" localSheetId="45">#REF!</definedName>
    <definedName name="TIPFSP1" localSheetId="44">#REF!</definedName>
    <definedName name="TIPFSP1" localSheetId="43">#REF!</definedName>
    <definedName name="TIPFSP1" localSheetId="42">#REF!</definedName>
    <definedName name="TIPFSP1" localSheetId="41">#REF!</definedName>
    <definedName name="TIPFSP1" localSheetId="39">#REF!</definedName>
    <definedName name="TIPFSP1">#REF!</definedName>
    <definedName name="TIPHF" localSheetId="52">#REF!</definedName>
    <definedName name="TIPHF" localSheetId="50">#REF!</definedName>
    <definedName name="TIPHF" localSheetId="51">#REF!</definedName>
    <definedName name="TIPHF" localSheetId="40">#REF!</definedName>
    <definedName name="TIPHF" localSheetId="49">#REF!</definedName>
    <definedName name="TIPHF" localSheetId="38">#REF!</definedName>
    <definedName name="TIPHF" localSheetId="48">#REF!</definedName>
    <definedName name="TIPHF" localSheetId="47">#REF!</definedName>
    <definedName name="TIPHF" localSheetId="46">#REF!</definedName>
    <definedName name="TIPHF" localSheetId="45">#REF!</definedName>
    <definedName name="TIPHF" localSheetId="44">#REF!</definedName>
    <definedName name="TIPHF" localSheetId="43">#REF!</definedName>
    <definedName name="TIPHF" localSheetId="42">#REF!</definedName>
    <definedName name="TIPHF" localSheetId="41">#REF!</definedName>
    <definedName name="TIPHF" localSheetId="39">#REF!</definedName>
    <definedName name="TIPHF">TIPHF!$B$1</definedName>
    <definedName name="TIPHF_EQ" localSheetId="22">TIPHF!$B$12:$I$43</definedName>
    <definedName name="TIPHFNAV" localSheetId="22">TIPHF!$B$55:$B$62</definedName>
    <definedName name="TISF" localSheetId="52">#REF!</definedName>
    <definedName name="TISF" localSheetId="50">#REF!</definedName>
    <definedName name="TISF" localSheetId="51">#REF!</definedName>
    <definedName name="TISF" localSheetId="40">#REF!</definedName>
    <definedName name="TISF" localSheetId="49">#REF!</definedName>
    <definedName name="TISF" localSheetId="38">#REF!</definedName>
    <definedName name="TISF" localSheetId="48">#REF!</definedName>
    <definedName name="TISF" localSheetId="47">#REF!</definedName>
    <definedName name="TISF" localSheetId="46">#REF!</definedName>
    <definedName name="TISF" localSheetId="45">#REF!</definedName>
    <definedName name="TISF" localSheetId="44">#REF!</definedName>
    <definedName name="TISF" localSheetId="43">#REF!</definedName>
    <definedName name="TISF" localSheetId="42">#REF!</definedName>
    <definedName name="TISF" localSheetId="41">#REF!</definedName>
    <definedName name="TISF" localSheetId="39">#REF!</definedName>
    <definedName name="TISF">TISF!$B$1</definedName>
    <definedName name="TISF_EQ" localSheetId="21">TISF!$B$12:$I$63</definedName>
    <definedName name="TISF_EQ_FU_Related" localSheetId="21">TISF!$B$64:$I$65</definedName>
    <definedName name="TISFNAV" localSheetId="21">TISF!$B$77:$B$84</definedName>
    <definedName name="TITSF" localSheetId="52">#REF!</definedName>
    <definedName name="TITSF" localSheetId="50">#REF!</definedName>
    <definedName name="TITSF" localSheetId="51">#REF!</definedName>
    <definedName name="TITSF" localSheetId="40">#REF!</definedName>
    <definedName name="TITSF" localSheetId="49">#REF!</definedName>
    <definedName name="TITSF" localSheetId="38">#REF!</definedName>
    <definedName name="TITSF" localSheetId="48">#REF!</definedName>
    <definedName name="TITSF" localSheetId="47">#REF!</definedName>
    <definedName name="TITSF" localSheetId="46">#REF!</definedName>
    <definedName name="TITSF" localSheetId="45">#REF!</definedName>
    <definedName name="TITSF" localSheetId="44">#REF!</definedName>
    <definedName name="TITSF" localSheetId="43">#REF!</definedName>
    <definedName name="TITSF" localSheetId="42">#REF!</definedName>
    <definedName name="TITSF" localSheetId="41">#REF!</definedName>
    <definedName name="TITSF" localSheetId="39">#REF!</definedName>
    <definedName name="TITSF">#REF!</definedName>
    <definedName name="TLF" localSheetId="52">TLF!$B$1</definedName>
    <definedName name="TLF" localSheetId="50">TLF!$B$1</definedName>
    <definedName name="TLF" localSheetId="51">TLF!$B$1</definedName>
    <definedName name="TLF" localSheetId="49">TLF!$B$1</definedName>
    <definedName name="TLF" localSheetId="48">TLF!$B$1</definedName>
    <definedName name="TLF" localSheetId="47">TLF!$B$1</definedName>
    <definedName name="TLF">#REF!</definedName>
    <definedName name="TLF_Aif_cat" localSheetId="47">TLF!$B$130:$H$131</definedName>
    <definedName name="TLF_GOV_SEC" localSheetId="47">TLF!$B$22:$H$35</definedName>
    <definedName name="TLF_MM" localSheetId="47">TLF!$B$37:$H$128</definedName>
    <definedName name="TLFNAV" localSheetId="47">TLF!$B$145:$B$152</definedName>
    <definedName name="TLMF" localSheetId="52">#REF!</definedName>
    <definedName name="TLMF" localSheetId="50">#REF!</definedName>
    <definedName name="TLMF" localSheetId="51">#REF!</definedName>
    <definedName name="TLMF" localSheetId="40">#REF!</definedName>
    <definedName name="TLMF" localSheetId="49">#REF!</definedName>
    <definedName name="TLMF" localSheetId="38">#REF!</definedName>
    <definedName name="TLMF" localSheetId="48">#REF!</definedName>
    <definedName name="TLMF" localSheetId="47">#REF!</definedName>
    <definedName name="TLMF" localSheetId="46">#REF!</definedName>
    <definedName name="TLMF" localSheetId="45">#REF!</definedName>
    <definedName name="TLMF" localSheetId="44">#REF!</definedName>
    <definedName name="TLMF" localSheetId="43">#REF!</definedName>
    <definedName name="TLMF" localSheetId="42">#REF!</definedName>
    <definedName name="TLMF" localSheetId="41">#REF!</definedName>
    <definedName name="TLMF" localSheetId="39">#REF!</definedName>
    <definedName name="TLMF">#REF!</definedName>
    <definedName name="TMAOF" localSheetId="52">#REF!</definedName>
    <definedName name="TMAOF" localSheetId="50">#REF!</definedName>
    <definedName name="TMAOF" localSheetId="51">#REF!</definedName>
    <definedName name="TMAOF" localSheetId="40">#REF!</definedName>
    <definedName name="TMAOF" localSheetId="49">#REF!</definedName>
    <definedName name="TMAOF" localSheetId="38">#REF!</definedName>
    <definedName name="TMAOF" localSheetId="48">#REF!</definedName>
    <definedName name="TMAOF" localSheetId="47">#REF!</definedName>
    <definedName name="TMAOF" localSheetId="46">#REF!</definedName>
    <definedName name="TMAOF" localSheetId="45">#REF!</definedName>
    <definedName name="TMAOF" localSheetId="44">#REF!</definedName>
    <definedName name="TMAOF" localSheetId="43">#REF!</definedName>
    <definedName name="TMAOF" localSheetId="42">#REF!</definedName>
    <definedName name="TMAOF" localSheetId="41">#REF!</definedName>
    <definedName name="TMAOF" localSheetId="39">#REF!</definedName>
    <definedName name="TMAOF">TMAOF!$B$1</definedName>
    <definedName name="TMAOF_Debt_Related" localSheetId="17">TMAOF!$B$117:$H$121</definedName>
    <definedName name="TMAOF_EQ" localSheetId="17">TMAOF!$B$12:$I$75</definedName>
    <definedName name="TMAOF_EQ_Related" localSheetId="17">TMAOF!$B$76:$I$89</definedName>
    <definedName name="TMAOF_GOV_SEC" localSheetId="17">TMAOF!$B$106:$H$115</definedName>
    <definedName name="TMAOF_Mutual_F_Units" localSheetId="17">TMAOF!$B$103:$H$104</definedName>
    <definedName name="TMAOFNAV" localSheetId="17">TMAOF!$B$133:$B$140</definedName>
    <definedName name="TMCAPF" localSheetId="52">#REF!</definedName>
    <definedName name="TMCAPF" localSheetId="50">#REF!</definedName>
    <definedName name="TMCAPF" localSheetId="51">#REF!</definedName>
    <definedName name="TMCAPF" localSheetId="40">#REF!</definedName>
    <definedName name="TMCAPF" localSheetId="49">#REF!</definedName>
    <definedName name="TMCAPF" localSheetId="38">#REF!</definedName>
    <definedName name="TMCAPF" localSheetId="48">#REF!</definedName>
    <definedName name="TMCAPF" localSheetId="47">#REF!</definedName>
    <definedName name="TMCAPF" localSheetId="46">#REF!</definedName>
    <definedName name="TMCAPF" localSheetId="45">#REF!</definedName>
    <definedName name="TMCAPF" localSheetId="44">#REF!</definedName>
    <definedName name="TMCAPF" localSheetId="43">#REF!</definedName>
    <definedName name="TMCAPF" localSheetId="42">#REF!</definedName>
    <definedName name="TMCAPF" localSheetId="41">#REF!</definedName>
    <definedName name="TMCAPF" localSheetId="39">#REF!</definedName>
    <definedName name="TMCAPF">TMCAPF!$B$1</definedName>
    <definedName name="TMCAPF_EQ" localSheetId="27">TMCAPF!$B$12:$I$66</definedName>
    <definedName name="TMCAPF_EQ_FU_Related" localSheetId="27">TMCAPF!$B$67:$I$68</definedName>
    <definedName name="TMCAPFNAV" localSheetId="27">TMCAPF!$B$80:$B$87</definedName>
    <definedName name="TMIF" localSheetId="52">#REF!</definedName>
    <definedName name="TMIF" localSheetId="50">#REF!</definedName>
    <definedName name="TMIF" localSheetId="51">#REF!</definedName>
    <definedName name="TMIF" localSheetId="40">#REF!</definedName>
    <definedName name="TMIF" localSheetId="49">#REF!</definedName>
    <definedName name="TMIF" localSheetId="38">#REF!</definedName>
    <definedName name="TMIF" localSheetId="48">#REF!</definedName>
    <definedName name="TMIF" localSheetId="47">#REF!</definedName>
    <definedName name="TMIF" localSheetId="46">#REF!</definedName>
    <definedName name="TMIF" localSheetId="45">#REF!</definedName>
    <definedName name="TMIF" localSheetId="44">#REF!</definedName>
    <definedName name="TMIF" localSheetId="43">#REF!</definedName>
    <definedName name="TMIF" localSheetId="42">#REF!</definedName>
    <definedName name="TMIF" localSheetId="41">#REF!</definedName>
    <definedName name="TMIF" localSheetId="39">#REF!</definedName>
    <definedName name="TMIF">TMIF!$B$1</definedName>
    <definedName name="TMIF_Debt_Related" localSheetId="29">TMIF!$B$86:$H$87</definedName>
    <definedName name="TMIF_EQ" localSheetId="29">TMIF!$B$12:$I$57</definedName>
    <definedName name="TMIF_EQ_Related" localSheetId="29">TMIF!$B$58:$I$73</definedName>
    <definedName name="TMIF_GOV_SEC" localSheetId="29">TMIF!$B$78:$H$84</definedName>
    <definedName name="TMIF_Mutual_F_Units" localSheetId="29">TMIF!$B$75:$H$76</definedName>
    <definedName name="TMIFNAV" localSheetId="29">TMIF!$B$100:$B$111</definedName>
    <definedName name="TMPF" localSheetId="52">#REF!</definedName>
    <definedName name="TMPF" localSheetId="50">#REF!</definedName>
    <definedName name="TMPF" localSheetId="51">#REF!</definedName>
    <definedName name="TMPF" localSheetId="40">#REF!</definedName>
    <definedName name="TMPF" localSheetId="49">#REF!</definedName>
    <definedName name="TMPF" localSheetId="38">#REF!</definedName>
    <definedName name="TMPF" localSheetId="48">#REF!</definedName>
    <definedName name="TMPF" localSheetId="47">#REF!</definedName>
    <definedName name="TMPF" localSheetId="46">#REF!</definedName>
    <definedName name="TMPF" localSheetId="45">#REF!</definedName>
    <definedName name="TMPF" localSheetId="44">#REF!</definedName>
    <definedName name="TMPF" localSheetId="43">#REF!</definedName>
    <definedName name="TMPF" localSheetId="42">#REF!</definedName>
    <definedName name="TMPF" localSheetId="41">#REF!</definedName>
    <definedName name="TMPF" localSheetId="39">#REF!</definedName>
    <definedName name="TMPF">#REF!</definedName>
    <definedName name="TMULTICF" localSheetId="52">#REF!</definedName>
    <definedName name="TMULTICF" localSheetId="50">#REF!</definedName>
    <definedName name="TMULTICF" localSheetId="51">#REF!</definedName>
    <definedName name="TMULTICF" localSheetId="40">#REF!</definedName>
    <definedName name="TMULTICF" localSheetId="49">#REF!</definedName>
    <definedName name="TMULTICF" localSheetId="38">#REF!</definedName>
    <definedName name="TMULTICF" localSheetId="48">#REF!</definedName>
    <definedName name="TMULTICF" localSheetId="47">#REF!</definedName>
    <definedName name="TMULTICF" localSheetId="46">#REF!</definedName>
    <definedName name="TMULTICF" localSheetId="45">#REF!</definedName>
    <definedName name="TMULTICF" localSheetId="44">#REF!</definedName>
    <definedName name="TMULTICF" localSheetId="43">#REF!</definedName>
    <definedName name="TMULTICF" localSheetId="42">#REF!</definedName>
    <definedName name="TMULTICF" localSheetId="41">#REF!</definedName>
    <definedName name="TMULTICF" localSheetId="39">#REF!</definedName>
    <definedName name="TMULTICF">TMULTICF!$B$1</definedName>
    <definedName name="TMULTICF_EQ" localSheetId="16">TMULTICF!$B$12:$I$76</definedName>
    <definedName name="TMULTICF_EQ_Related" localSheetId="16">TMULTICF!$B$77:$I$79</definedName>
    <definedName name="TMULTICFNAV" localSheetId="16">TMULTICF!$B$91:$B$98</definedName>
    <definedName name="TNETF" localSheetId="52">#REF!</definedName>
    <definedName name="TNETF" localSheetId="50">#REF!</definedName>
    <definedName name="TNETF" localSheetId="51">#REF!</definedName>
    <definedName name="TNETF" localSheetId="40">#REF!</definedName>
    <definedName name="TNETF" localSheetId="49">#REF!</definedName>
    <definedName name="TNETF" localSheetId="38">#REF!</definedName>
    <definedName name="TNETF" localSheetId="48">#REF!</definedName>
    <definedName name="TNETF" localSheetId="47">#REF!</definedName>
    <definedName name="TNETF" localSheetId="46">#REF!</definedName>
    <definedName name="TNETF" localSheetId="45">#REF!</definedName>
    <definedName name="TNETF" localSheetId="44">#REF!</definedName>
    <definedName name="TNETF" localSheetId="43">#REF!</definedName>
    <definedName name="TNETF" localSheetId="42">#REF!</definedName>
    <definedName name="TNETF" localSheetId="41">#REF!</definedName>
    <definedName name="TNETF" localSheetId="39">#REF!</definedName>
    <definedName name="TNETF">TNETF!$B$1</definedName>
    <definedName name="TNETF_Debt_Related" localSheetId="15">TNETF!$B$66:$H$70</definedName>
    <definedName name="TNETF_EQ" localSheetId="15">TNETF!$B$12:$I$64</definedName>
    <definedName name="TNETFNAV" localSheetId="15">TNETF!$B$82:$B$83</definedName>
    <definedName name="TNGIF1226" localSheetId="52">TNGIF1226!$B$1</definedName>
    <definedName name="TNGIF1226" localSheetId="50">TNGIF1226!$B$1</definedName>
    <definedName name="TNGIF1226" localSheetId="51">TNGIF1226!$B$1</definedName>
    <definedName name="TNGIF1226" localSheetId="49">TNGIF1226!$B$1</definedName>
    <definedName name="TNGIF1226" localSheetId="48">TNGIF1226!$B$1</definedName>
    <definedName name="TNGIF1226" localSheetId="47">TNGIF1226!$B$1</definedName>
    <definedName name="TNGIF1226" localSheetId="46">TNGIF1226!$B$1</definedName>
    <definedName name="TNGIF1226">#REF!</definedName>
    <definedName name="TNGIF1226_GOV_SEC" localSheetId="46">TNGIF1226!$B$22:$H$28</definedName>
    <definedName name="TNGIF1226NAV" localSheetId="46">TNGIF1226!$B$42:$B$49</definedName>
    <definedName name="TNGIF1229" localSheetId="52">TNGIF1229!$B$1</definedName>
    <definedName name="TNGIF1229" localSheetId="50">TNGIF1229!$B$1</definedName>
    <definedName name="TNGIF1229" localSheetId="51">TNGIF1229!$B$1</definedName>
    <definedName name="TNGIF1229" localSheetId="49">TNGIF1229!$B$1</definedName>
    <definedName name="TNGIF1229" localSheetId="48">TNGIF1229!$B$1</definedName>
    <definedName name="TNGIF1229" localSheetId="47">TNGIF1229!$B$1</definedName>
    <definedName name="TNGIF1229" localSheetId="46">TNGIF1229!$B$1</definedName>
    <definedName name="TNGIF1229" localSheetId="45">TNGIF1229!$B$1</definedName>
    <definedName name="TNGIF1229">#REF!</definedName>
    <definedName name="TNGIF1229_GOV_SEC" localSheetId="45">TNGIF1229!$B$22:$H$27</definedName>
    <definedName name="TNGIF1229NAV" localSheetId="45">TNGIF1229!$B$41:$B$48</definedName>
    <definedName name="TNIDETF" localSheetId="52">#REF!</definedName>
    <definedName name="TNIDETF" localSheetId="50">#REF!</definedName>
    <definedName name="TNIDETF" localSheetId="51">#REF!</definedName>
    <definedName name="TNIDETF" localSheetId="40">#REF!</definedName>
    <definedName name="TNIDETF" localSheetId="49">#REF!</definedName>
    <definedName name="TNIDETF" localSheetId="38">#REF!</definedName>
    <definedName name="TNIDETF" localSheetId="48">#REF!</definedName>
    <definedName name="TNIDETF" localSheetId="47">#REF!</definedName>
    <definedName name="TNIDETF" localSheetId="46">#REF!</definedName>
    <definedName name="TNIDETF" localSheetId="45">#REF!</definedName>
    <definedName name="TNIDETF" localSheetId="44">#REF!</definedName>
    <definedName name="TNIDETF" localSheetId="43">#REF!</definedName>
    <definedName name="TNIDETF" localSheetId="42">#REF!</definedName>
    <definedName name="TNIDETF" localSheetId="41">#REF!</definedName>
    <definedName name="TNIDETF" localSheetId="39">#REF!</definedName>
    <definedName name="TNIDETF">TNIDETF!$B$1</definedName>
    <definedName name="TNIDETF_EQ" localSheetId="12">TNIDETF!$B$12:$I$44</definedName>
    <definedName name="TNIDETFNAV" localSheetId="12">TNIDETF!$B$56:$B$57</definedName>
    <definedName name="TNIDFOF" localSheetId="52">#REF!</definedName>
    <definedName name="TNIDFOF" localSheetId="50">#REF!</definedName>
    <definedName name="TNIDFOF" localSheetId="51">#REF!</definedName>
    <definedName name="TNIDFOF" localSheetId="40">#REF!</definedName>
    <definedName name="TNIDFOF" localSheetId="49">#REF!</definedName>
    <definedName name="TNIDFOF" localSheetId="38">#REF!</definedName>
    <definedName name="TNIDFOF" localSheetId="48">#REF!</definedName>
    <definedName name="TNIDFOF" localSheetId="47">#REF!</definedName>
    <definedName name="TNIDFOF" localSheetId="46">#REF!</definedName>
    <definedName name="TNIDFOF" localSheetId="45">#REF!</definedName>
    <definedName name="TNIDFOF" localSheetId="44">#REF!</definedName>
    <definedName name="TNIDFOF" localSheetId="43">#REF!</definedName>
    <definedName name="TNIDFOF" localSheetId="42">#REF!</definedName>
    <definedName name="TNIDFOF" localSheetId="41">#REF!</definedName>
    <definedName name="TNIDFOF" localSheetId="39">#REF!</definedName>
    <definedName name="TNIDFOF">TNIDFOF!$B$1</definedName>
    <definedName name="TNIDFOF_Mutual_F_Units" localSheetId="13">TNIDFOF!$B$12:$H$13</definedName>
    <definedName name="TNIDFOFNAV" localSheetId="13">TNIDFOF!$B$25:$B$32</definedName>
    <definedName name="TNMMIF" localSheetId="52">#REF!</definedName>
    <definedName name="TNMMIF" localSheetId="50">#REF!</definedName>
    <definedName name="TNMMIF" localSheetId="51">#REF!</definedName>
    <definedName name="TNMMIF" localSheetId="40">#REF!</definedName>
    <definedName name="TNMMIF" localSheetId="49">#REF!</definedName>
    <definedName name="TNMMIF" localSheetId="38">#REF!</definedName>
    <definedName name="TNMMIF" localSheetId="48">#REF!</definedName>
    <definedName name="TNMMIF" localSheetId="47">#REF!</definedName>
    <definedName name="TNMMIF" localSheetId="46">#REF!</definedName>
    <definedName name="TNMMIF" localSheetId="45">#REF!</definedName>
    <definedName name="TNMMIF" localSheetId="44">#REF!</definedName>
    <definedName name="TNMMIF" localSheetId="43">#REF!</definedName>
    <definedName name="TNMMIF" localSheetId="42">#REF!</definedName>
    <definedName name="TNMMIF" localSheetId="41">#REF!</definedName>
    <definedName name="TNMMIF" localSheetId="39">#REF!</definedName>
    <definedName name="TNMMIF">TNMMIF!$B$1</definedName>
    <definedName name="TNMMIF_EQ" localSheetId="11">TNMMIF!$B$12:$I$64</definedName>
    <definedName name="TNMMIFNAV" localSheetId="11">TNMMIF!$B$76:$B$83</definedName>
    <definedName name="TNPBETF" localSheetId="52">#REF!</definedName>
    <definedName name="TNPBETF" localSheetId="50">#REF!</definedName>
    <definedName name="TNPBETF" localSheetId="51">#REF!</definedName>
    <definedName name="TNPBETF" localSheetId="40">#REF!</definedName>
    <definedName name="TNPBETF" localSheetId="49">#REF!</definedName>
    <definedName name="TNPBETF" localSheetId="38">#REF!</definedName>
    <definedName name="TNPBETF" localSheetId="48">#REF!</definedName>
    <definedName name="TNPBETF" localSheetId="47">#REF!</definedName>
    <definedName name="TNPBETF" localSheetId="46">#REF!</definedName>
    <definedName name="TNPBETF" localSheetId="45">#REF!</definedName>
    <definedName name="TNPBETF" localSheetId="44">#REF!</definedName>
    <definedName name="TNPBETF" localSheetId="43">#REF!</definedName>
    <definedName name="TNPBETF" localSheetId="42">#REF!</definedName>
    <definedName name="TNPBETF" localSheetId="41">#REF!</definedName>
    <definedName name="TNPBETF" localSheetId="39">#REF!</definedName>
    <definedName name="TNPBETF">TNPBETF!$B$1</definedName>
    <definedName name="TNPBETF_EQ" localSheetId="10">TNPBETF!$B$12:$I$24</definedName>
    <definedName name="TNPBETFNAV" localSheetId="10">TNPBETF!$B$35:$B$36</definedName>
    <definedName name="TNSIFDEC27" localSheetId="52">TNSIFDEC27!$B$1</definedName>
    <definedName name="TNSIFDEC27" localSheetId="50">TNSIFDEC27!$B$1</definedName>
    <definedName name="TNSIFDEC27" localSheetId="51">TNSIFDEC27!$B$1</definedName>
    <definedName name="TNSIFDEC27" localSheetId="49">TNSIFDEC27!$B$1</definedName>
    <definedName name="TNSIFDEC27" localSheetId="48">TNSIFDEC27!$B$1</definedName>
    <definedName name="TNSIFDEC27" localSheetId="47">TNSIFDEC27!$B$1</definedName>
    <definedName name="TNSIFDEC27" localSheetId="46">TNSIFDEC27!$B$1</definedName>
    <definedName name="TNSIFDEC27" localSheetId="45">TNSIFDEC27!$B$1</definedName>
    <definedName name="TNSIFDEC27" localSheetId="44">TNSIFDEC27!$B$1</definedName>
    <definedName name="TNSIFDEC27">#REF!</definedName>
    <definedName name="TNSIFDEC27_Debt_Related" localSheetId="44">TNSIFDEC27!$B$52:$H$64</definedName>
    <definedName name="TNSIFDEC27_GOV_SEC" localSheetId="44">TNSIFDEC27!$B$22:$H$50</definedName>
    <definedName name="TNSIFDEC27NAV" localSheetId="44">TNSIFDEC27!$B$78:$B$85</definedName>
    <definedName name="TOF" localSheetId="52">TOF!$B$1</definedName>
    <definedName name="TOF" localSheetId="50">TOF!$B$1</definedName>
    <definedName name="TOF" localSheetId="51">TOF!$B$1</definedName>
    <definedName name="TOF" localSheetId="49">TOF!$B$1</definedName>
    <definedName name="TOF" localSheetId="48">TOF!$B$1</definedName>
    <definedName name="TOF" localSheetId="47">TOF!$B$1</definedName>
    <definedName name="TOF" localSheetId="46">TOF!$B$1</definedName>
    <definedName name="TOF" localSheetId="45">TOF!$B$1</definedName>
    <definedName name="TOF" localSheetId="44">TOF!$B$1</definedName>
    <definedName name="TOF" localSheetId="43">TOF!$B$1</definedName>
    <definedName name="TOF">#REF!</definedName>
    <definedName name="TOF_MM" localSheetId="43">TOF!$B$22:$H$26</definedName>
    <definedName name="TOFNAV" localSheetId="43">TOF!$B$42:$B$49</definedName>
    <definedName name="TOIIS" localSheetId="52">#REF!</definedName>
    <definedName name="TOIIS" localSheetId="50">#REF!</definedName>
    <definedName name="TOIIS" localSheetId="51">#REF!</definedName>
    <definedName name="TOIIS" localSheetId="40">#REF!</definedName>
    <definedName name="TOIIS" localSheetId="49">#REF!</definedName>
    <definedName name="TOIIS" localSheetId="38">#REF!</definedName>
    <definedName name="TOIIS" localSheetId="48">#REF!</definedName>
    <definedName name="TOIIS" localSheetId="47">#REF!</definedName>
    <definedName name="TOIIS" localSheetId="46">#REF!</definedName>
    <definedName name="TOIIS" localSheetId="45">#REF!</definedName>
    <definedName name="TOIIS" localSheetId="44">#REF!</definedName>
    <definedName name="TOIIS" localSheetId="43">#REF!</definedName>
    <definedName name="TOIIS" localSheetId="42">#REF!</definedName>
    <definedName name="TOIIS" localSheetId="41">#REF!</definedName>
    <definedName name="TOIIS" localSheetId="39">#REF!</definedName>
    <definedName name="TOIIS">#REF!</definedName>
    <definedName name="TOIOS">#REF!</definedName>
    <definedName name="TOISS">#REF!</definedName>
    <definedName name="TQNTF" localSheetId="52">#REF!</definedName>
    <definedName name="TQNTF" localSheetId="50">#REF!</definedName>
    <definedName name="TQNTF" localSheetId="51">#REF!</definedName>
    <definedName name="TQNTF" localSheetId="40">#REF!</definedName>
    <definedName name="TQNTF" localSheetId="49">#REF!</definedName>
    <definedName name="TQNTF" localSheetId="38">#REF!</definedName>
    <definedName name="TQNTF" localSheetId="48">#REF!</definedName>
    <definedName name="TQNTF" localSheetId="47">#REF!</definedName>
    <definedName name="TQNTF" localSheetId="46">#REF!</definedName>
    <definedName name="TQNTF" localSheetId="45">#REF!</definedName>
    <definedName name="TQNTF" localSheetId="44">#REF!</definedName>
    <definedName name="TQNTF" localSheetId="43">#REF!</definedName>
    <definedName name="TQNTF" localSheetId="42">#REF!</definedName>
    <definedName name="TQNTF" localSheetId="41">#REF!</definedName>
    <definedName name="TQNTF" localSheetId="39">#REF!</definedName>
    <definedName name="TQNTF">TQNTF!$B$1</definedName>
    <definedName name="TQNTF_Debt_Related" localSheetId="9">TQNTF!$B$46:$H$50</definedName>
    <definedName name="TQNTF_EQ" localSheetId="9">TQNTF!$B$12:$I$44</definedName>
    <definedName name="TQNTFNAV" localSheetId="9">TQNTF!$B$62:$B$69</definedName>
    <definedName name="TREF" localSheetId="52">#REF!</definedName>
    <definedName name="TREF" localSheetId="50">#REF!</definedName>
    <definedName name="TREF" localSheetId="51">#REF!</definedName>
    <definedName name="TREF" localSheetId="40">#REF!</definedName>
    <definedName name="TREF" localSheetId="49">#REF!</definedName>
    <definedName name="TREF" localSheetId="38">#REF!</definedName>
    <definedName name="TREF" localSheetId="48">#REF!</definedName>
    <definedName name="TREF" localSheetId="47">#REF!</definedName>
    <definedName name="TREF" localSheetId="46">#REF!</definedName>
    <definedName name="TREF" localSheetId="45">#REF!</definedName>
    <definedName name="TREF" localSheetId="44">#REF!</definedName>
    <definedName name="TREF" localSheetId="43">#REF!</definedName>
    <definedName name="TREF" localSheetId="42">#REF!</definedName>
    <definedName name="TREF" localSheetId="41">#REF!</definedName>
    <definedName name="TREF" localSheetId="39">#REF!</definedName>
    <definedName name="TREF">TREF!$B$1</definedName>
    <definedName name="TREF_EQ" localSheetId="8">TREF!$B$12:$I$47</definedName>
    <definedName name="TREFNAV" localSheetId="8">TREF!$B$59:$B$66</definedName>
    <definedName name="TRSFC" localSheetId="52">TRSFC!$B$1</definedName>
    <definedName name="TRSFC" localSheetId="50">TRSFC!$B$1</definedName>
    <definedName name="TRSFC" localSheetId="51">TRSFC!$B$1</definedName>
    <definedName name="TRSFC" localSheetId="49">TRSFC!$B$1</definedName>
    <definedName name="TRSFC" localSheetId="48">TRSFC!$B$1</definedName>
    <definedName name="TRSFC" localSheetId="47">TRSFC!$B$1</definedName>
    <definedName name="TRSFC" localSheetId="46">TRSFC!$B$1</definedName>
    <definedName name="TRSFC" localSheetId="45">TRSFC!$B$1</definedName>
    <definedName name="TRSFC" localSheetId="44">TRSFC!$B$1</definedName>
    <definedName name="TRSFC" localSheetId="43">TRSFC!$B$1</definedName>
    <definedName name="TRSFC" localSheetId="42">TRSFC!$B$1</definedName>
    <definedName name="TRSFC">#REF!</definedName>
    <definedName name="TRSFC_Debt_Related" localSheetId="42">TRSFC!$B$77:$H$82</definedName>
    <definedName name="TRSFC_EQ" localSheetId="42">TRSFC!$B$12:$I$63</definedName>
    <definedName name="TRSFC_GOV_SEC" localSheetId="42">TRSFC!$B$65:$H$75</definedName>
    <definedName name="TRSFCNAV" localSheetId="42">TRSFC!$B$96:$B$99</definedName>
    <definedName name="TRSFM" localSheetId="52">#REF!</definedName>
    <definedName name="TRSFM" localSheetId="50">#REF!</definedName>
    <definedName name="TRSFM" localSheetId="51">#REF!</definedName>
    <definedName name="TRSFM" localSheetId="40">#REF!</definedName>
    <definedName name="TRSFM" localSheetId="49">#REF!</definedName>
    <definedName name="TRSFM" localSheetId="38">#REF!</definedName>
    <definedName name="TRSFM" localSheetId="48">#REF!</definedName>
    <definedName name="TRSFM" localSheetId="47">#REF!</definedName>
    <definedName name="TRSFM" localSheetId="46">#REF!</definedName>
    <definedName name="TRSFM" localSheetId="45">#REF!</definedName>
    <definedName name="TRSFM" localSheetId="44">#REF!</definedName>
    <definedName name="TRSFM" localSheetId="43">#REF!</definedName>
    <definedName name="TRSFM" localSheetId="42">#REF!</definedName>
    <definedName name="TRSFM" localSheetId="41">#REF!</definedName>
    <definedName name="TRSFM" localSheetId="39">#REF!</definedName>
    <definedName name="TRSFM">TRSFM!$B$1</definedName>
    <definedName name="TRSFM_Debt_Related" localSheetId="7">TRSFM!$B$80:$H$93</definedName>
    <definedName name="TRSFM_EQ" localSheetId="7">TRSFM!$B$12:$I$67</definedName>
    <definedName name="TRSFM_GOV_SEC" localSheetId="7">TRSFM!$B$69:$H$78</definedName>
    <definedName name="TRSFMNAV" localSheetId="7">TRSFM!$B$105:$B$108</definedName>
    <definedName name="TRSFP" localSheetId="52">#REF!</definedName>
    <definedName name="TRSFP" localSheetId="50">#REF!</definedName>
    <definedName name="TRSFP" localSheetId="51">#REF!</definedName>
    <definedName name="TRSFP" localSheetId="40">#REF!</definedName>
    <definedName name="TRSFP" localSheetId="49">#REF!</definedName>
    <definedName name="TRSFP" localSheetId="38">#REF!</definedName>
    <definedName name="TRSFP" localSheetId="48">#REF!</definedName>
    <definedName name="TRSFP" localSheetId="47">#REF!</definedName>
    <definedName name="TRSFP" localSheetId="46">#REF!</definedName>
    <definedName name="TRSFP" localSheetId="45">#REF!</definedName>
    <definedName name="TRSFP" localSheetId="44">#REF!</definedName>
    <definedName name="TRSFP" localSheetId="43">#REF!</definedName>
    <definedName name="TRSFP" localSheetId="42">#REF!</definedName>
    <definedName name="TRSFP" localSheetId="41">#REF!</definedName>
    <definedName name="TRSFP" localSheetId="39">#REF!</definedName>
    <definedName name="TRSFP">TRSFP!$B$1</definedName>
    <definedName name="TRSFP_EQ" localSheetId="6">TRSFP!$B$12:$I$69</definedName>
    <definedName name="TRSFPNAV" localSheetId="6">TRSFP!$B$81:$B$84</definedName>
    <definedName name="TSCAPF" localSheetId="52">#REF!</definedName>
    <definedName name="TSCAPF" localSheetId="50">#REF!</definedName>
    <definedName name="TSCAPF" localSheetId="51">#REF!</definedName>
    <definedName name="TSCAPF" localSheetId="40">#REF!</definedName>
    <definedName name="TSCAPF" localSheetId="49">#REF!</definedName>
    <definedName name="TSCAPF" localSheetId="38">#REF!</definedName>
    <definedName name="TSCAPF" localSheetId="48">#REF!</definedName>
    <definedName name="TSCAPF" localSheetId="47">#REF!</definedName>
    <definedName name="TSCAPF" localSheetId="46">#REF!</definedName>
    <definedName name="TSCAPF" localSheetId="45">#REF!</definedName>
    <definedName name="TSCAPF" localSheetId="44">#REF!</definedName>
    <definedName name="TSCAPF" localSheetId="43">#REF!</definedName>
    <definedName name="TSCAPF" localSheetId="42">#REF!</definedName>
    <definedName name="TSCAPF" localSheetId="41">#REF!</definedName>
    <definedName name="TSCAPF" localSheetId="39">#REF!</definedName>
    <definedName name="TSCAPF">TSCAPF!$B$1</definedName>
    <definedName name="TSCAPF_EQ" localSheetId="4">TSCAPF!$B$12:$I$75</definedName>
    <definedName name="TSCAPF_EQ_FU_Related" localSheetId="4">TSCAPF!$B$76:$I$77</definedName>
    <definedName name="TSCAPFNAV" localSheetId="4">TSCAPF!$B$89:$B$96</definedName>
    <definedName name="TSIPF3" localSheetId="52">#REF!</definedName>
    <definedName name="TSIPF3" localSheetId="50">#REF!</definedName>
    <definedName name="TSIPF3" localSheetId="51">#REF!</definedName>
    <definedName name="TSIPF3" localSheetId="40">#REF!</definedName>
    <definedName name="TSIPF3" localSheetId="49">#REF!</definedName>
    <definedName name="TSIPF3" localSheetId="38">#REF!</definedName>
    <definedName name="TSIPF3" localSheetId="48">#REF!</definedName>
    <definedName name="TSIPF3" localSheetId="47">#REF!</definedName>
    <definedName name="TSIPF3" localSheetId="46">#REF!</definedName>
    <definedName name="TSIPF3" localSheetId="45">#REF!</definedName>
    <definedName name="TSIPF3" localSheetId="44">#REF!</definedName>
    <definedName name="TSIPF3" localSheetId="43">#REF!</definedName>
    <definedName name="TSIPF3" localSheetId="42">#REF!</definedName>
    <definedName name="TSIPF3" localSheetId="41">#REF!</definedName>
    <definedName name="TSIPF3" localSheetId="39">#REF!</definedName>
    <definedName name="TSIPF3">#REF!</definedName>
    <definedName name="TSTBF" localSheetId="52">TSTBF!$B$1</definedName>
    <definedName name="TSTBF" localSheetId="50">TSTBF!$B$1</definedName>
    <definedName name="TSTBF" localSheetId="51">TSTBF!$B$1</definedName>
    <definedName name="TSTBF" localSheetId="49">TSTBF!$B$1</definedName>
    <definedName name="TSTBF" localSheetId="48">TSTBF!$B$1</definedName>
    <definedName name="TSTBF" localSheetId="47">TSTBF!$B$1</definedName>
    <definedName name="TSTBF" localSheetId="46">TSTBF!$B$1</definedName>
    <definedName name="TSTBF" localSheetId="45">TSTBF!$B$1</definedName>
    <definedName name="TSTBF" localSheetId="44">TSTBF!$B$1</definedName>
    <definedName name="TSTBF" localSheetId="43">TSTBF!$B$1</definedName>
    <definedName name="TSTBF" localSheetId="42">TSTBF!$B$1</definedName>
    <definedName name="TSTBF" localSheetId="41">TSTBF!$B$1</definedName>
    <definedName name="TSTBF">#REF!</definedName>
    <definedName name="TSTBF_Aif_cat" localSheetId="41">TSTBF!$B$89:$H$90</definedName>
    <definedName name="TSTBF_Debt_Related" localSheetId="41">TSTBF!$B$50:$H$83</definedName>
    <definedName name="TSTBF_GOV_SEC" localSheetId="41">TSTBF!$B$22:$H$48</definedName>
    <definedName name="TSTBF_MM" localSheetId="41">TSTBF!$B$85:$H$87</definedName>
    <definedName name="TSTBF_Mutual_F_Units" localSheetId="41">TSTBF!$B$23:$H$24</definedName>
    <definedName name="TSTBFNAV" localSheetId="41">TSTBF!$B$104:$B$115</definedName>
    <definedName name="TTAF1" localSheetId="52">#REF!</definedName>
    <definedName name="TTAF1" localSheetId="50">#REF!</definedName>
    <definedName name="TTAF1" localSheetId="51">#REF!</definedName>
    <definedName name="TTAF1" localSheetId="40">#REF!</definedName>
    <definedName name="TTAF1" localSheetId="49">#REF!</definedName>
    <definedName name="TTAF1" localSheetId="38">#REF!</definedName>
    <definedName name="TTAF1" localSheetId="48">#REF!</definedName>
    <definedName name="TTAF1" localSheetId="47">#REF!</definedName>
    <definedName name="TTAF1" localSheetId="46">#REF!</definedName>
    <definedName name="TTAF1" localSheetId="45">#REF!</definedName>
    <definedName name="TTAF1" localSheetId="44">#REF!</definedName>
    <definedName name="TTAF1" localSheetId="43">#REF!</definedName>
    <definedName name="TTAF1" localSheetId="42">#REF!</definedName>
    <definedName name="TTAF1" localSheetId="41">#REF!</definedName>
    <definedName name="TTAF1" localSheetId="39">#REF!</definedName>
    <definedName name="TTAF1">#REF!</definedName>
    <definedName name="TTMF">#REF!</definedName>
    <definedName name="TTMFSP1">#REF!</definedName>
    <definedName name="TTOFE" localSheetId="52">#REF!</definedName>
    <definedName name="TTOFE" localSheetId="50">#REF!</definedName>
    <definedName name="TTOFE" localSheetId="51">#REF!</definedName>
    <definedName name="TTOFE" localSheetId="40">#REF!</definedName>
    <definedName name="TTOFE" localSheetId="49">#REF!</definedName>
    <definedName name="TTOFE" localSheetId="38">#REF!</definedName>
    <definedName name="TTOFE" localSheetId="48">#REF!</definedName>
    <definedName name="TTOFE" localSheetId="47">#REF!</definedName>
    <definedName name="TTOFE" localSheetId="46">#REF!</definedName>
    <definedName name="TTOFE" localSheetId="45">#REF!</definedName>
    <definedName name="TTOFE" localSheetId="44">#REF!</definedName>
    <definedName name="TTOFE" localSheetId="43">#REF!</definedName>
    <definedName name="TTOFE" localSheetId="42">#REF!</definedName>
    <definedName name="TTOFE" localSheetId="41">#REF!</definedName>
    <definedName name="TTOFE" localSheetId="39">#REF!</definedName>
    <definedName name="TTOFE">TTOFE!$B$1</definedName>
    <definedName name="TTOFE_EQ" localSheetId="19">TTOFE!$B$12:$I$62</definedName>
    <definedName name="TTOFENAV" localSheetId="19">TTOFE!$B$74:$B$81</definedName>
    <definedName name="TTSF96" localSheetId="52">#REF!</definedName>
    <definedName name="TTSF96" localSheetId="50">#REF!</definedName>
    <definedName name="TTSF96" localSheetId="51">#REF!</definedName>
    <definedName name="TTSF96" localSheetId="40">#REF!</definedName>
    <definedName name="TTSF96" localSheetId="49">#REF!</definedName>
    <definedName name="TTSF96" localSheetId="38">#REF!</definedName>
    <definedName name="TTSF96" localSheetId="48">#REF!</definedName>
    <definedName name="TTSF96" localSheetId="47">#REF!</definedName>
    <definedName name="TTSF96" localSheetId="46">#REF!</definedName>
    <definedName name="TTSF96" localSheetId="45">#REF!</definedName>
    <definedName name="TTSF96" localSheetId="44">#REF!</definedName>
    <definedName name="TTSF96" localSheetId="43">#REF!</definedName>
    <definedName name="TTSF96" localSheetId="42">#REF!</definedName>
    <definedName name="TTSF96" localSheetId="41">#REF!</definedName>
    <definedName name="TTSF96" localSheetId="39">#REF!</definedName>
    <definedName name="TTSF96">TTSF96!$B$1</definedName>
    <definedName name="TTSF96_EQ" localSheetId="31">TTSF96!$B$12:$I$69</definedName>
    <definedName name="TTSF96NAV" localSheetId="31">TTSF96!$B$82:$B$89</definedName>
    <definedName name="TUDG3S" localSheetId="52">#REF!</definedName>
    <definedName name="TUDG3S" localSheetId="50">#REF!</definedName>
    <definedName name="TUDG3S" localSheetId="51">#REF!</definedName>
    <definedName name="TUDG3S" localSheetId="40">#REF!</definedName>
    <definedName name="TUDG3S" localSheetId="49">#REF!</definedName>
    <definedName name="TUDG3S" localSheetId="38">#REF!</definedName>
    <definedName name="TUDG3S" localSheetId="48">#REF!</definedName>
    <definedName name="TUDG3S" localSheetId="47">#REF!</definedName>
    <definedName name="TUDG3S" localSheetId="46">#REF!</definedName>
    <definedName name="TUDG3S" localSheetId="45">#REF!</definedName>
    <definedName name="TUDG3S" localSheetId="44">#REF!</definedName>
    <definedName name="TUDG3S" localSheetId="43">#REF!</definedName>
    <definedName name="TUDG3S" localSheetId="42">#REF!</definedName>
    <definedName name="TUDG3S" localSheetId="41">#REF!</definedName>
    <definedName name="TUDG3S" localSheetId="39">#REF!</definedName>
    <definedName name="TUDG3S">#REF!</definedName>
    <definedName name="TUDS" localSheetId="52">#REF!</definedName>
    <definedName name="TUDS" localSheetId="50">#REF!</definedName>
    <definedName name="TUDS" localSheetId="51">#REF!</definedName>
    <definedName name="TUDS" localSheetId="40">#REF!</definedName>
    <definedName name="TUDS" localSheetId="49">#REF!</definedName>
    <definedName name="TUDS" localSheetId="38">#REF!</definedName>
    <definedName name="TUDS" localSheetId="48">#REF!</definedName>
    <definedName name="TUDS" localSheetId="47">#REF!</definedName>
    <definedName name="TUDS" localSheetId="46">#REF!</definedName>
    <definedName name="TUDS" localSheetId="45">#REF!</definedName>
    <definedName name="TUDS" localSheetId="44">#REF!</definedName>
    <definedName name="TUDS" localSheetId="43">#REF!</definedName>
    <definedName name="TUDS" localSheetId="42">#REF!</definedName>
    <definedName name="TUDS" localSheetId="41">#REF!</definedName>
    <definedName name="TUDS" localSheetId="39">#REF!</definedName>
    <definedName name="TUDS">#REF!</definedName>
    <definedName name="TURG3S" localSheetId="52">#REF!</definedName>
    <definedName name="TURG3S" localSheetId="50">#REF!</definedName>
    <definedName name="TURG3S" localSheetId="51">#REF!</definedName>
    <definedName name="TURG3S" localSheetId="40">#REF!</definedName>
    <definedName name="TURG3S" localSheetId="49">#REF!</definedName>
    <definedName name="TURG3S" localSheetId="38">#REF!</definedName>
    <definedName name="TURG3S" localSheetId="48">#REF!</definedName>
    <definedName name="TURG3S" localSheetId="47">#REF!</definedName>
    <definedName name="TURG3S" localSheetId="46">#REF!</definedName>
    <definedName name="TURG3S" localSheetId="45">#REF!</definedName>
    <definedName name="TURG3S" localSheetId="44">#REF!</definedName>
    <definedName name="TURG3S" localSheetId="43">#REF!</definedName>
    <definedName name="TURG3S" localSheetId="42">#REF!</definedName>
    <definedName name="TURG3S" localSheetId="41">#REF!</definedName>
    <definedName name="TURG3S" localSheetId="39">#REF!</definedName>
    <definedName name="TURG3S">#REF!</definedName>
    <definedName name="TURS">#REF!</definedName>
    <definedName name="TUSTF" localSheetId="52">TUSTF!$B$1</definedName>
    <definedName name="TUSTF" localSheetId="50">TUSTF!$B$1</definedName>
    <definedName name="TUSTF" localSheetId="51">TUSTF!$B$1</definedName>
    <definedName name="TUSTF" localSheetId="40">TUSTF!$B$1</definedName>
    <definedName name="TUSTF" localSheetId="49">TUSTF!$B$1</definedName>
    <definedName name="TUSTF" localSheetId="48">TUSTF!$B$1</definedName>
    <definedName name="TUSTF" localSheetId="47">TUSTF!$B$1</definedName>
    <definedName name="TUSTF" localSheetId="46">TUSTF!$B$1</definedName>
    <definedName name="TUSTF" localSheetId="45">TUSTF!$B$1</definedName>
    <definedName name="TUSTF" localSheetId="44">TUSTF!$B$1</definedName>
    <definedName name="TUSTF" localSheetId="43">TUSTF!$B$1</definedName>
    <definedName name="TUSTF" localSheetId="42">TUSTF!$B$1</definedName>
    <definedName name="TUSTF" localSheetId="41">TUSTF!$B$1</definedName>
    <definedName name="TUSTF" localSheetId="39">TUSTF!$B$1</definedName>
    <definedName name="TUSTF">#REF!</definedName>
    <definedName name="TUSTF_Aif_cat" localSheetId="39">TUSTF!$B$77:$H$78</definedName>
    <definedName name="TUSTF_Debt_Related" localSheetId="39">TUSTF!$B$28:$H$37</definedName>
    <definedName name="TUSTF_GOV_SEC" localSheetId="39">TUSTF!$B$22:$H$26</definedName>
    <definedName name="TUSTF_MM" localSheetId="39">TUSTF!$B$39:$H$75</definedName>
    <definedName name="TUSTFNAV" localSheetId="39">TUSTF!$B$92:$B$103</definedName>
    <definedName name="TVFS1" localSheetId="52">#REF!</definedName>
    <definedName name="TVFS1" localSheetId="50">#REF!</definedName>
    <definedName name="TVFS1" localSheetId="51">#REF!</definedName>
    <definedName name="TVFS1" localSheetId="40">#REF!</definedName>
    <definedName name="TVFS1" localSheetId="49">#REF!</definedName>
    <definedName name="TVFS1" localSheetId="38">#REF!</definedName>
    <definedName name="TVFS1" localSheetId="48">#REF!</definedName>
    <definedName name="TVFS1" localSheetId="47">#REF!</definedName>
    <definedName name="TVFS1" localSheetId="46">#REF!</definedName>
    <definedName name="TVFS1" localSheetId="45">#REF!</definedName>
    <definedName name="TVFS1" localSheetId="44">#REF!</definedName>
    <definedName name="TVFS1" localSheetId="43">#REF!</definedName>
    <definedName name="TVFS1" localSheetId="42">#REF!</definedName>
    <definedName name="TVFS1" localSheetId="41">#REF!</definedName>
    <definedName name="TVFS1" localSheetId="39">#REF!</definedName>
    <definedName name="TVFS1">#REF!</definedName>
    <definedName name="TVFS2" localSheetId="52">#REF!</definedName>
    <definedName name="TVFS2" localSheetId="50">#REF!</definedName>
    <definedName name="TVFS2" localSheetId="51">#REF!</definedName>
    <definedName name="TVFS2" localSheetId="40">#REF!</definedName>
    <definedName name="TVFS2" localSheetId="49">#REF!</definedName>
    <definedName name="TVFS2" localSheetId="38">#REF!</definedName>
    <definedName name="TVFS2" localSheetId="48">#REF!</definedName>
    <definedName name="TVFS2" localSheetId="47">#REF!</definedName>
    <definedName name="TVFS2" localSheetId="46">#REF!</definedName>
    <definedName name="TVFS2" localSheetId="45">#REF!</definedName>
    <definedName name="TVFS2" localSheetId="44">#REF!</definedName>
    <definedName name="TVFS2" localSheetId="43">#REF!</definedName>
    <definedName name="TVFS2" localSheetId="42">#REF!</definedName>
    <definedName name="TVFS2" localSheetId="41">#REF!</definedName>
    <definedName name="TVFS2" localSheetId="39">#REF!</definedName>
    <definedName name="TVFS2">#REF!</definedName>
    <definedName name="TYCF" localSheetId="52">#REF!</definedName>
    <definedName name="TYCF" localSheetId="50">#REF!</definedName>
    <definedName name="TYCF" localSheetId="51">#REF!</definedName>
    <definedName name="TYCF" localSheetId="40">#REF!</definedName>
    <definedName name="TYCF" localSheetId="49">#REF!</definedName>
    <definedName name="TYCF" localSheetId="38">#REF!</definedName>
    <definedName name="TYCF" localSheetId="48">#REF!</definedName>
    <definedName name="TYCF" localSheetId="47">#REF!</definedName>
    <definedName name="TYCF" localSheetId="46">#REF!</definedName>
    <definedName name="TYCF" localSheetId="45">#REF!</definedName>
    <definedName name="TYCF" localSheetId="44">#REF!</definedName>
    <definedName name="TYCF" localSheetId="43">#REF!</definedName>
    <definedName name="TYCF" localSheetId="42">#REF!</definedName>
    <definedName name="TYCF" localSheetId="41">#REF!</definedName>
    <definedName name="TYCF" localSheetId="39">#REF!</definedName>
    <definedName name="TYCF">TYCF!$B$1</definedName>
    <definedName name="TYCF_EQ" localSheetId="3">TYCF!$B$12:$I$64</definedName>
    <definedName name="TYCF_EQ_FU_Related" localSheetId="3">TYCF!$B$65:$I$66</definedName>
    <definedName name="TYCFNAV" localSheetId="3">TYCF!$B$78:$B$81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66" i="21" l="1"/>
  <c r="H66" i="21"/>
  <c r="G78" i="4"/>
  <c r="H78" i="4"/>
  <c r="G69" i="27"/>
  <c r="H69" i="27"/>
  <c r="E53" i="54"/>
  <c r="E52" i="54"/>
  <c r="E51" i="54"/>
  <c r="E50" i="54"/>
  <c r="E49" i="54"/>
  <c r="E48" i="54"/>
  <c r="E47" i="54"/>
  <c r="E46" i="54"/>
  <c r="E45" i="54"/>
  <c r="E44" i="54"/>
  <c r="E43" i="54"/>
  <c r="E42" i="54"/>
  <c r="E41" i="54"/>
  <c r="E40" i="54"/>
  <c r="E39" i="54"/>
  <c r="E38" i="54"/>
  <c r="E37" i="54"/>
  <c r="E36" i="54"/>
  <c r="E35" i="54"/>
  <c r="E34" i="54"/>
  <c r="E33" i="54"/>
  <c r="E32" i="54"/>
  <c r="E30" i="54"/>
  <c r="E29" i="54"/>
  <c r="E28" i="54"/>
  <c r="E27" i="54"/>
  <c r="E26" i="54"/>
  <c r="E25" i="54"/>
  <c r="E24" i="54"/>
  <c r="E23" i="54"/>
  <c r="E22" i="54"/>
  <c r="E21" i="54"/>
  <c r="E20" i="54"/>
  <c r="E19" i="54"/>
  <c r="E18" i="54"/>
  <c r="E17" i="54"/>
  <c r="E16" i="54"/>
  <c r="E15" i="54"/>
  <c r="E14" i="54"/>
  <c r="E13" i="54"/>
  <c r="E12" i="54"/>
  <c r="E11" i="54"/>
  <c r="E10" i="54"/>
  <c r="E9" i="54"/>
  <c r="E8" i="54"/>
  <c r="E7" i="54"/>
  <c r="E6" i="54"/>
  <c r="E5" i="54"/>
  <c r="A5" i="54"/>
  <c r="A6" i="54" s="1"/>
  <c r="A7" i="54" s="1"/>
  <c r="A8" i="54" s="1"/>
  <c r="A9" i="54" s="1"/>
  <c r="A10" i="54" s="1"/>
  <c r="A11" i="54" s="1"/>
  <c r="A12" i="54" s="1"/>
  <c r="A13" i="54" s="1"/>
  <c r="A14" i="54" s="1"/>
  <c r="A15" i="54" s="1"/>
  <c r="A16" i="54" s="1"/>
  <c r="A17" i="54" s="1"/>
  <c r="A18" i="54" s="1"/>
  <c r="A19" i="54" s="1"/>
  <c r="A20" i="54" s="1"/>
  <c r="A21" i="54" s="1"/>
  <c r="A22" i="54" s="1"/>
  <c r="A23" i="54" s="1"/>
  <c r="A24" i="54" s="1"/>
  <c r="A25" i="54" s="1"/>
  <c r="A26" i="54" s="1"/>
  <c r="A27" i="54" s="1"/>
  <c r="A28" i="54" s="1"/>
  <c r="A29" i="54" s="1"/>
  <c r="A30" i="54" s="1"/>
  <c r="A31" i="54" s="1"/>
  <c r="A32" i="54" s="1"/>
  <c r="A33" i="54" s="1"/>
  <c r="A34" i="54" s="1"/>
  <c r="A35" i="54" s="1"/>
  <c r="A36" i="54" s="1"/>
  <c r="A37" i="54" s="1"/>
  <c r="A38" i="54" s="1"/>
  <c r="A39" i="54" s="1"/>
  <c r="A40" i="54" s="1"/>
  <c r="A41" i="54" s="1"/>
  <c r="A42" i="54" s="1"/>
  <c r="A43" i="54" s="1"/>
  <c r="A44" i="54" s="1"/>
  <c r="A45" i="54" s="1"/>
  <c r="A46" i="54" s="1"/>
  <c r="A47" i="54" s="1"/>
  <c r="A48" i="54" s="1"/>
  <c r="A49" i="54" s="1"/>
  <c r="A50" i="54" s="1"/>
  <c r="A51" i="54" s="1"/>
  <c r="A52" i="54" s="1"/>
  <c r="A53" i="54" s="1"/>
  <c r="E4" i="54"/>
  <c r="G85" i="32" l="1"/>
  <c r="H85" i="32"/>
  <c r="G72" i="32"/>
  <c r="G84" i="32"/>
  <c r="H84" i="32"/>
  <c r="H72" i="32"/>
  <c r="F122" i="32"/>
  <c r="G80" i="16"/>
  <c r="H80" i="16"/>
  <c r="C384" i="17" l="1"/>
  <c r="C364" i="17"/>
  <c r="G90" i="17"/>
  <c r="H90" i="17"/>
  <c r="G102" i="17"/>
  <c r="H102" i="17"/>
  <c r="G91" i="29"/>
  <c r="G90" i="29"/>
  <c r="H91" i="29"/>
  <c r="H90" i="29"/>
  <c r="G74" i="29"/>
  <c r="H74" i="29"/>
  <c r="F254" i="36"/>
  <c r="G124" i="36"/>
  <c r="H124" i="36"/>
  <c r="G121" i="36"/>
  <c r="H121" i="36"/>
  <c r="G330" i="37"/>
  <c r="G329" i="37"/>
  <c r="H330" i="37"/>
  <c r="H329" i="37"/>
  <c r="G295" i="37"/>
  <c r="H295" i="37"/>
  <c r="F368" i="37"/>
  <c r="C386" i="17" l="1"/>
  <c r="F169" i="17" l="1"/>
  <c r="F114" i="18"/>
  <c r="F120" i="16"/>
  <c r="F106" i="21"/>
  <c r="F103" i="19"/>
  <c r="F149" i="24"/>
  <c r="F133" i="29"/>
  <c r="F109" i="27"/>
  <c r="G35" i="52"/>
  <c r="H35" i="52"/>
  <c r="G45" i="52"/>
  <c r="H45" i="52"/>
  <c r="G48" i="52"/>
  <c r="H48" i="52"/>
  <c r="G51" i="52"/>
  <c r="H51" i="52"/>
  <c r="G40" i="51"/>
  <c r="H40" i="51"/>
  <c r="G82" i="51"/>
  <c r="H82" i="51"/>
  <c r="G85" i="51"/>
  <c r="H85" i="51"/>
  <c r="G87" i="51"/>
  <c r="G88" i="51" s="1"/>
  <c r="H87" i="51"/>
  <c r="H88" i="51" s="1"/>
  <c r="G30" i="50"/>
  <c r="H30" i="50"/>
  <c r="G28" i="49"/>
  <c r="H28" i="49"/>
  <c r="G43" i="49"/>
  <c r="H43" i="49"/>
  <c r="G46" i="49"/>
  <c r="G48" i="49" s="1"/>
  <c r="G49" i="49" s="1"/>
  <c r="H46" i="49"/>
  <c r="H48" i="49"/>
  <c r="H49" i="49" s="1"/>
  <c r="G32" i="48"/>
  <c r="H32" i="48"/>
  <c r="G36" i="47"/>
  <c r="H36" i="47"/>
  <c r="G129" i="47"/>
  <c r="H129" i="47"/>
  <c r="G132" i="47"/>
  <c r="H132" i="47"/>
  <c r="G29" i="46"/>
  <c r="H29" i="46"/>
  <c r="G28" i="45"/>
  <c r="H28" i="45"/>
  <c r="G51" i="44"/>
  <c r="H51" i="44"/>
  <c r="G65" i="44"/>
  <c r="H65" i="44"/>
  <c r="G27" i="43"/>
  <c r="H27" i="43"/>
  <c r="G64" i="42"/>
  <c r="H64" i="42"/>
  <c r="G76" i="42"/>
  <c r="H76" i="42"/>
  <c r="G83" i="42"/>
  <c r="H83" i="42"/>
  <c r="G25" i="41"/>
  <c r="H25" i="41"/>
  <c r="G49" i="41"/>
  <c r="H49" i="41"/>
  <c r="G84" i="41"/>
  <c r="H84" i="41"/>
  <c r="G88" i="41"/>
  <c r="H88" i="41"/>
  <c r="H93" i="41" s="1"/>
  <c r="H94" i="41" s="1"/>
  <c r="G91" i="41"/>
  <c r="G93" i="41" s="1"/>
  <c r="G94" i="41" s="1"/>
  <c r="H91" i="41"/>
  <c r="G44" i="40"/>
  <c r="H44" i="40"/>
  <c r="G75" i="40"/>
  <c r="H75" i="40"/>
  <c r="G96" i="40"/>
  <c r="H96" i="40"/>
  <c r="G99" i="40"/>
  <c r="H99" i="40"/>
  <c r="G101" i="40"/>
  <c r="G102" i="40" s="1"/>
  <c r="H101" i="40"/>
  <c r="H102" i="40" s="1"/>
  <c r="G27" i="39"/>
  <c r="H27" i="39"/>
  <c r="G38" i="39"/>
  <c r="G81" i="39" s="1"/>
  <c r="G82" i="39" s="1"/>
  <c r="H38" i="39"/>
  <c r="H81" i="39" s="1"/>
  <c r="H82" i="39" s="1"/>
  <c r="G76" i="39"/>
  <c r="H76" i="39"/>
  <c r="G79" i="39"/>
  <c r="H79" i="39"/>
  <c r="G30" i="38"/>
  <c r="H30" i="38"/>
  <c r="G33" i="38"/>
  <c r="H33" i="38"/>
  <c r="G109" i="38"/>
  <c r="H109" i="38"/>
  <c r="G112" i="38"/>
  <c r="H112" i="38"/>
  <c r="C1378" i="37" l="1"/>
  <c r="C1381" i="37" s="1"/>
  <c r="C1161" i="37"/>
  <c r="H326" i="37"/>
  <c r="G326" i="37"/>
  <c r="H315" i="37"/>
  <c r="G315" i="37"/>
  <c r="H307" i="37"/>
  <c r="G307" i="37"/>
  <c r="H300" i="37"/>
  <c r="G300" i="37"/>
  <c r="C516" i="36"/>
  <c r="C511" i="36"/>
  <c r="C485" i="36"/>
  <c r="C437" i="36"/>
  <c r="H205" i="36"/>
  <c r="G205" i="36"/>
  <c r="H202" i="36"/>
  <c r="G202" i="36"/>
  <c r="H148" i="36"/>
  <c r="G148" i="36"/>
  <c r="H128" i="36"/>
  <c r="G128" i="36"/>
  <c r="H46" i="35"/>
  <c r="G46" i="35"/>
  <c r="H83" i="34"/>
  <c r="G83" i="34"/>
  <c r="H80" i="34"/>
  <c r="G80" i="34"/>
  <c r="H54" i="33"/>
  <c r="G54" i="33"/>
  <c r="H47" i="33"/>
  <c r="G47" i="33"/>
  <c r="C141" i="32"/>
  <c r="C144" i="32" s="1"/>
  <c r="C137" i="32"/>
  <c r="H81" i="32"/>
  <c r="G81" i="32"/>
  <c r="H75" i="32"/>
  <c r="G75" i="32"/>
  <c r="H70" i="31"/>
  <c r="G70" i="31"/>
  <c r="H56" i="30"/>
  <c r="G56" i="30"/>
  <c r="C223" i="29"/>
  <c r="C226" i="29" s="1"/>
  <c r="C205" i="29"/>
  <c r="H88" i="29"/>
  <c r="G88" i="29"/>
  <c r="H85" i="29"/>
  <c r="G85" i="29"/>
  <c r="H77" i="29"/>
  <c r="G77" i="29"/>
  <c r="H71" i="28"/>
  <c r="G71" i="28"/>
  <c r="H45" i="26"/>
  <c r="G45" i="26"/>
  <c r="H43" i="25"/>
  <c r="G43" i="25"/>
  <c r="C168" i="24"/>
  <c r="C164" i="24"/>
  <c r="H97" i="24"/>
  <c r="G97" i="24"/>
  <c r="H78" i="24"/>
  <c r="G78" i="24"/>
  <c r="H51" i="24"/>
  <c r="G51" i="24"/>
  <c r="H58" i="23"/>
  <c r="G58" i="23"/>
  <c r="H52" i="23"/>
  <c r="G52" i="23"/>
  <c r="H44" i="22"/>
  <c r="G44" i="22"/>
  <c r="H65" i="20"/>
  <c r="G65" i="20"/>
  <c r="H63" i="19"/>
  <c r="G63" i="19"/>
  <c r="C133" i="18"/>
  <c r="C129" i="18"/>
  <c r="H74" i="18"/>
  <c r="G74" i="18"/>
  <c r="C261" i="17"/>
  <c r="C242" i="17"/>
  <c r="H122" i="17"/>
  <c r="G122" i="17"/>
  <c r="H116" i="17"/>
  <c r="G116" i="17"/>
  <c r="H105" i="17"/>
  <c r="G105" i="17"/>
  <c r="C149" i="16"/>
  <c r="C143" i="16"/>
  <c r="C152" i="16" s="1"/>
  <c r="H71" i="15"/>
  <c r="G71" i="15"/>
  <c r="H65" i="15"/>
  <c r="G65" i="15"/>
  <c r="H71" i="14"/>
  <c r="G71" i="14"/>
  <c r="H65" i="14"/>
  <c r="G65" i="14"/>
  <c r="H14" i="13"/>
  <c r="G14" i="13"/>
  <c r="H45" i="12"/>
  <c r="G45" i="12"/>
  <c r="H65" i="11"/>
  <c r="G65" i="11"/>
  <c r="H25" i="10"/>
  <c r="G25" i="10"/>
  <c r="H51" i="9"/>
  <c r="G51" i="9"/>
  <c r="H45" i="9"/>
  <c r="G45" i="9"/>
  <c r="H48" i="8"/>
  <c r="G48" i="8"/>
  <c r="H94" i="7"/>
  <c r="G94" i="7"/>
  <c r="H79" i="7"/>
  <c r="G79" i="7"/>
  <c r="H68" i="7"/>
  <c r="G68" i="7"/>
  <c r="H70" i="6"/>
  <c r="G70" i="6"/>
  <c r="H45" i="5"/>
  <c r="G45" i="5"/>
  <c r="H67" i="3"/>
  <c r="G67" i="3"/>
  <c r="C264" i="17" l="1"/>
  <c r="G208" i="36"/>
  <c r="G209" i="36" s="1"/>
  <c r="H208" i="36"/>
  <c r="H209" i="36" s="1"/>
  <c r="H124" i="17"/>
  <c r="H125" i="17" s="1"/>
  <c r="G124" i="17"/>
  <c r="G125" i="17" s="1"/>
  <c r="C171" i="24"/>
  <c r="C136" i="18"/>
  <c r="C488" i="36"/>
  <c r="C519" i="3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23330000}" name="Connection2178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BPSUF'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BPSUF' group by app_refer,value_date _x000d_) f  on f.app_refer=a.deal_ID _x000d_WHERE del_date&lt;='30 Nov 2023' AND mat_date &gt;'30 Nov 2023' and  deal_stat &lt;&gt; 'MAT' and a.rectype='L'  and a.scheme='TBPSUF')_x000d_order by 6 desc"/>
  </connection>
  <connection id="2" xr16:uid="{00000000-0015-0000-FFFF-FFFF31330000}" name="Connection2179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BPSUF' _x000d_ _x000d_and WEEKEND_DT='30 Nov 2023' and a.ASSET_TYPE in('05','06','07','09','11','12','14','25','29','34','18','52') and LISTED_Y_N='Y'  _x000d_and a.schclass='GLOBAL' and a.security is not null and a.UNITS&gt;0  and LAST_NET_ASSETS&gt;1 and f.schclass='GLOBAL' ) _x000d_where MKTVAL &gt; 0) order by 6 desc"/>
  </connection>
  <connection id="3" xr16:uid="{00000000-0015-0000-FFFF-FFFF3E330000}" name="Connection2181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BPSUF' _x000d_ and LAST_NET_ASSETS&gt;1 and f.SCHCLASS='GLOBAL'_x000d_and WEEKEND_DT='30 Nov 2023' and a.ASSET_TYPE in('16','17','19','20','22','03','15'))  _x000d_where MKTVAL &gt; 0 order by 6 desc"/>
  </connection>
  <connection id="4" xr16:uid="{00000000-0015-0000-FFFF-FFFF42330000}" name="Connection21814"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BPSUF' _x000d_ _x000d_and WEEKEND_DT='30 Nov 2023' and (A.ASSET_TYPE in('58') _x000d_and a.schclass='GLOBAL' and a.security is not null and a.UNITS&gt;0   and LAST_NET_ASSETS&gt;1 and f.schclass='GLOBAL' ) _x000d_AND (LAST_NET_ASSETS/100000) &gt; 0 order by 6 desc)"/>
  </connection>
  <connection id="5" xr16:uid="{00000000-0015-0000-FFFF-FFFF44330000}" name="Connection218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 xr16:uid="{00000000-0015-0000-FFFF-FFFF52330000}" name="Connection2183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CORPBF'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CORPBF' group by app_refer,value_date _x000d_) f  on f.app_refer=a.deal_ID _x000d_WHERE del_date&lt;='30 Nov 2023' AND mat_date &gt;'30 Nov 2023' and  deal_stat &lt;&gt; 'MAT' and a.rectype='L'  and a.scheme='TCORPBF')_x000d_order by 6 desc"/>
  </connection>
  <connection id="7" xr16:uid="{00000000-0015-0000-FFFF-FFFF54330000}" name="Connection2183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CORPBF' _x000d_ _x000d_and WEEKEND_DT='30 Nov 2023' and a.ASSET_TYPE in('05','06','07','09','11','12','14','25','29','34','18','52') and LISTED_Y_N='Y'  _x000d_and a.schclass='GLOBAL' and a.security is not null and a.UNITS&gt;0  and LAST_NET_ASSETS&gt;1 and f.schclass='GLOBAL' ) _x000d_where MKTVAL &gt; 0) order by 6 desc"/>
  </connection>
  <connection id="8" xr16:uid="{00000000-0015-0000-FFFF-FFFF61330000}" name="Connection2185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CORPBF' _x000d_ _x000d_and WEEKEND_DT='30 Nov 2023' and (A.ASSET_TYPE in('58') _x000d_and a.schclass='GLOBAL' and a.security is not null and a.UNITS&gt;0   and LAST_NET_ASSETS&gt;1 and f.schclass='GLOBAL' ) _x000d_AND (LAST_NET_ASSETS/100000) &gt; 0 order by 6 desc)"/>
  </connection>
  <connection id="9" xr16:uid="{00000000-0015-0000-FFFF-FFFF64330000}" name="Connection218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 xr16:uid="{00000000-0015-0000-FFFF-FFFF6B330000}" name="Connection2186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CIGIF0426'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CIGIF0426' group by app_refer,value_date _x000d_) f  on f.app_refer=a.deal_ID _x000d_WHERE del_date&lt;='30 Nov 2023' AND mat_date &gt;'30 Nov 2023' and  deal_stat &lt;&gt; 'MAT' and a.rectype='L'  and a.scheme='TCIGIF0426')_x000d_order by 6 desc"/>
  </connection>
  <connection id="11" xr16:uid="{00000000-0015-0000-FFFF-FFFF81330000}" name="Connection2189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 xr16:uid="{00000000-0015-0000-FFFF-FFFF97330000}" name="Connection2191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FRF'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FRF' group by app_refer,value_date _x000d_) f  on f.app_refer=a.deal_ID _x000d_WHERE del_date&lt;='30 Nov 2023' AND mat_date &gt;'30 Nov 2023' and  deal_stat &lt;&gt; 'MAT' and a.rectype='L'  and a.scheme='TFRF')_x000d_order by 6 desc"/>
  </connection>
  <connection id="13" xr16:uid="{00000000-0015-0000-FFFF-FFFF99330000}" name="Connection2191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FRF' _x000d_ _x000d_and WEEKEND_DT='30 Nov 2023' and a.ASSET_TYPE in('05','06','07','09','11','12','14','25','29','34','18','52') and LISTED_Y_N='Y'  _x000d_and a.schclass='GLOBAL' and a.security is not null and a.UNITS&gt;0  and LAST_NET_ASSETS&gt;1 and f.schclass='GLOBAL' ) _x000d_where MKTVAL &gt; 0) order by 6 desc"/>
  </connection>
  <connection id="14" xr16:uid="{00000000-0015-0000-FFFF-FFFFAF330000}" name="Connection2194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FRF' _x000d_ _x000d_and WEEKEND_DT='30 Nov 2023' and (A.ASSET_TYPE in('58') _x000d_and a.schclass='GLOBAL' and a.security is not null and a.UNITS&gt;0   and LAST_NET_ASSETS&gt;1 and f.schclass='GLOBAL' ) _x000d_AND (LAST_NET_ASSETS/100000) &gt; 0 order by 6 desc)"/>
  </connection>
  <connection id="15" xr16:uid="{00000000-0015-0000-FFFF-FFFFB1330000}" name="Connection2194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 xr16:uid="{00000000-0015-0000-FFFF-FFFFC5330000}" name="Connection2196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GSFR'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GSFR' group by app_refer,value_date _x000d_) f  on f.app_refer=a.deal_ID _x000d_WHERE del_date&lt;='30 Nov 2023' AND mat_date &gt;'30 Nov 2023' and  deal_stat &lt;&gt; 'MAT' and a.rectype='L'  and a.scheme='TGSFR')_x000d_order by 6 desc"/>
  </connection>
  <connection id="17" xr16:uid="{00000000-0015-0000-FFFF-FFFFF2330000}" name="Connection2201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 xr16:uid="{00000000-0015-0000-FFFF-FFFF10340000}" name="Connection2204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LF'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LF' group by app_refer,value_date _x000d_) f  on f.app_refer=a.deal_ID _x000d_WHERE del_date&lt;='30 Nov 2023' AND mat_date &gt;'30 Nov 2023' and  deal_stat &lt;&gt; 'MAT' and a.rectype='L'  and a.scheme='TLF')_x000d_order by 6 desc"/>
  </connection>
  <connection id="19" xr16:uid="{00000000-0015-0000-FFFF-FFFF2A340000}" name="Connection22071"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LF' _x000d_ and LAST_NET_ASSETS&gt;1 and f.SCHCLASS='GLOBAL'_x000d_and WEEKEND_DT='30 Nov 2023' and a.ASSET_TYPE in('16','17','19','20','22','03','15'))  _x000d_where MKTVAL &gt; 0 order by 6 desc"/>
  </connection>
  <connection id="20" xr16:uid="{00000000-0015-0000-FFFF-FFFF37340000}" name="Connection22083"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LF' _x000d_ _x000d_and WEEKEND_DT='30 Nov 2023' and (A.ASSET_TYPE in('58') _x000d_and a.schclass='GLOBAL' and a.security is not null and a.UNITS&gt;0   and LAST_NET_ASSETS&gt;1 and f.schclass='GLOBAL' ) _x000d_AND (LAST_NET_ASSETS/100000) &gt; 0 order by 6 desc)"/>
  </connection>
  <connection id="21" xr16:uid="{00000000-0015-0000-FFFF-FFFF44340000}" name="Connection2209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2" xr16:uid="{00000000-0015-0000-FFFF-FFFF55340000}" name="Connection2211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NGIF1226'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NGIF1226' group by app_refer,value_date _x000d_) f  on f.app_refer=a.deal_ID _x000d_WHERE del_date&lt;='30 Nov 2023' AND mat_date &gt;'30 Nov 2023' and  deal_stat &lt;&gt; 'MAT' and a.rectype='L'  and a.scheme='TNGIF1226')_x000d_order by 6 desc"/>
  </connection>
  <connection id="23" xr16:uid="{00000000-0015-0000-FFFF-FFFF72340000}" name="Connection2214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4" xr16:uid="{00000000-0015-0000-FFFF-FFFF8B340000}" name="Connection2217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NGIF1229'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NGIF1229' group by app_refer,value_date _x000d_) f  on f.app_refer=a.deal_ID _x000d_WHERE del_date&lt;='30 Nov 2023' AND mat_date &gt;'30 Nov 2023' and  deal_stat &lt;&gt; 'MAT' and a.rectype='L'  and a.scheme='TNGIF1229')_x000d_order by 6 desc"/>
  </connection>
  <connection id="25" xr16:uid="{00000000-0015-0000-FFFF-FFFFBD340000}" name="Connection2222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 xr16:uid="{00000000-0015-0000-FFFF-FFFFCF340000}" name="Connection2224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NSIFDEC27'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NSIFDEC27' group by app_refer,value_date _x000d_) f  on f.app_refer=a.deal_ID _x000d_WHERE del_date&lt;='30 Nov 2023' AND mat_date &gt;'30 Nov 2023' and  deal_stat &lt;&gt; 'MAT' and a.rectype='L'  and a.scheme='TNSIFDEC27')_x000d_order by 6 desc"/>
  </connection>
  <connection id="27" xr16:uid="{00000000-0015-0000-FFFF-FFFFD5340000}" name="Connection2225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NSIFDEC27' _x000d_ _x000d_and WEEKEND_DT='30 Nov 2023' and a.ASSET_TYPE in('05','06','07','09','11','12','14','25','29','34','18','52') and LISTED_Y_N='Y'  _x000d_and a.schclass='GLOBAL' and a.security is not null and a.UNITS&gt;0  and LAST_NET_ASSETS&gt;1 and f.schclass='GLOBAL' ) _x000d_where MKTVAL &gt; 0) order by 6 desc"/>
  </connection>
  <connection id="28" xr16:uid="{00000000-0015-0000-FFFF-FFFFFA340000}" name="Connection222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9" xr16:uid="{00000000-0015-0000-FFFF-FFFF15350000}" name="Connection22324"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OF' _x000d_ and LAST_NET_ASSETS&gt;1 and f.SCHCLASS='GLOBAL'_x000d_and WEEKEND_DT='30 Nov 2023' and a.ASSET_TYPE in('16','17','19','20','22','03','15'))  _x000d_where MKTVAL &gt; 0 order by 6 desc"/>
  </connection>
  <connection id="30" xr16:uid="{00000000-0015-0000-FFFF-FFFF16350000}" name="Connection223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 xr16:uid="{00000000-0015-0000-FFFF-FFFF17350000}" name="Connection223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RSFC' _x000d_ _x000d_and WEEKEND_DT='30 Nov 2023' and a.ASSET_TYPE in ('01','45','51')  _x000d_and a.schclass='GLOBAL' and a.security is not null and a.UNITS&gt;0   and LAST_NET_ASSETS&gt;1 and f.schclass='GLOBAL' ) _x000d_where units &gt; 0 _x000d_order by 6 desc"/>
  </connection>
  <connection id="32" xr16:uid="{00000000-0015-0000-FFFF-FFFF19350000}" name="Connection2233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RSFC'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RSFC' group by app_refer,value_date _x000d_) f  on f.app_refer=a.deal_ID _x000d_WHERE del_date&lt;='30 Nov 2023' AND mat_date &gt;'30 Nov 2023' and  deal_stat &lt;&gt; 'MAT' and a.rectype='L'  and a.scheme='TRSFC')_x000d_order by 6 desc"/>
  </connection>
  <connection id="33" xr16:uid="{00000000-0015-0000-FFFF-FFFF1A350000}" name="Connection2233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RSFC' _x000d_ _x000d_and WEEKEND_DT='30 Nov 2023' and a.ASSET_TYPE in('05','06','07','09','11','12','14','25','29','34','18','52') and LISTED_Y_N='Y'  _x000d_and a.schclass='GLOBAL' and a.security is not null and a.UNITS&gt;0  and LAST_NET_ASSETS&gt;1 and f.schclass='GLOBAL' ) _x000d_where MKTVAL &gt; 0) order by 6 desc"/>
  </connection>
  <connection id="34" xr16:uid="{00000000-0015-0000-FFFF-FFFF1C350000}" name="Connection223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5" xr16:uid="{00000000-0015-0000-FFFF-FFFF1D350000}" name="Connection2234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STBF' _x000d_ _x000d_and WEEKEND_DT='30 Nov 2023' and (A.ASSET_TYPE in('35','36','24') _x000d_and a.schclass='GLOBAL' and a.security is not null and a.UNITS&gt;0   and LAST_NET_ASSETS&gt;1 and f.schclass='GLOBAL' ) _x000d_AND (LAST_NET_ASSETS/100000) &gt; 0 order by 6 desc)"/>
  </connection>
  <connection id="36" xr16:uid="{00000000-0015-0000-FFFF-FFFF1E350000}" name="Connection2234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STBF'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STBF' group by app_refer,value_date _x000d_) f  on f.app_refer=a.deal_ID _x000d_WHERE del_date&lt;='30 Nov 2023' AND mat_date &gt;'30 Nov 2023' and  deal_stat &lt;&gt; 'MAT' and a.rectype='L'  and a.scheme='TSTBF')_x000d_order by 6 desc"/>
  </connection>
  <connection id="37" xr16:uid="{00000000-0015-0000-FFFF-FFFF1F350000}" name="Connection2234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STBF' _x000d_ _x000d_and WEEKEND_DT='30 Nov 2023' and a.ASSET_TYPE in('05','06','07','09','11','12','14','25','29','34','18','52') and LISTED_Y_N='Y'  _x000d_and a.schclass='GLOBAL' and a.security is not null and a.UNITS&gt;0  and LAST_NET_ASSETS&gt;1 and f.schclass='GLOBAL' ) _x000d_where MKTVAL &gt; 0) order by 6 desc"/>
  </connection>
  <connection id="38" xr16:uid="{00000000-0015-0000-FFFF-FFFF21350000}" name="Connection2235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STBF' _x000d_ and LAST_NET_ASSETS&gt;1 and f.SCHCLASS='GLOBAL'_x000d_and WEEKEND_DT='30 Nov 2023' and a.ASSET_TYPE in('16','17','19','20','22','03','15'))  _x000d_where MKTVAL &gt; 0 order by 6 desc"/>
  </connection>
  <connection id="39" xr16:uid="{00000000-0015-0000-FFFF-FFFF22350000}" name="Connection22353"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STBF' _x000d_ _x000d_and WEEKEND_DT='30 Nov 2023' and (A.ASSET_TYPE in('58') _x000d_and a.schclass='GLOBAL' and a.security is not null and a.UNITS&gt;0   and LAST_NET_ASSETS&gt;1 and f.schclass='GLOBAL' ) _x000d_AND (LAST_NET_ASSETS/100000) &gt; 0 order by 6 desc)"/>
  </connection>
  <connection id="40" xr16:uid="{00000000-0015-0000-FFFF-FFFF23350000}" name="Connection223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1" xr16:uid="{00000000-0015-0000-FFFF-FFFF25350000}" name="Connection2236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FF'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FF' group by app_refer,value_date _x000d_) f  on f.app_refer=a.deal_ID _x000d_WHERE del_date&lt;='30 Nov 2023' AND mat_date &gt;'30 Nov 2023' and  deal_stat &lt;&gt; 'MAT' and a.rectype='L'  and a.scheme='TFF')_x000d_order by 6 desc"/>
  </connection>
  <connection id="42" xr16:uid="{00000000-0015-0000-FFFF-FFFF26350000}" name="Connection2236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FF' _x000d_ _x000d_and WEEKEND_DT='30 Nov 2023' and a.ASSET_TYPE in('05','06','07','09','11','12','14','25','29','34','18','52') and LISTED_Y_N='Y'  _x000d_and a.schclass='GLOBAL' and a.security is not null and a.UNITS&gt;0  and LAST_NET_ASSETS&gt;1 and f.schclass='GLOBAL' ) _x000d_where MKTVAL &gt; 0) order by 6 desc"/>
  </connection>
  <connection id="43" xr16:uid="{00000000-0015-0000-FFFF-FFFF27350000}" name="Connection2236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FF' _x000d_ and LAST_NET_ASSETS&gt;1 and f.SCHCLASS='GLOBAL'_x000d_and WEEKEND_DT='30 Nov 2023' and a.ASSET_TYPE in('16','17','19','20','22','03','15'))  _x000d_where MKTVAL &gt; 0 order by 6 desc"/>
  </connection>
  <connection id="44" xr16:uid="{00000000-0015-0000-FFFF-FFFF28350000}" name="Connection2236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FF' _x000d_ _x000d_and WEEKEND_DT='30 Nov 2023' and (A.ASSET_TYPE in('58') _x000d_and a.schclass='GLOBAL' and a.security is not null and a.UNITS&gt;0   and LAST_NET_ASSETS&gt;1 and f.schclass='GLOBAL' ) _x000d_AND (LAST_NET_ASSETS/100000) &gt; 0 order by 6 desc)"/>
  </connection>
  <connection id="45" xr16:uid="{00000000-0015-0000-FFFF-FFFF29350000}" name="Connection223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6" xr16:uid="{00000000-0015-0000-FFFF-FFFF2B350000}" name="Connection2237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USTF'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USTF' group by app_refer,value_date _x000d_) f  on f.app_refer=a.deal_ID _x000d_WHERE del_date&lt;='30 Nov 2023' AND mat_date &gt;'30 Nov 2023' and  deal_stat &lt;&gt; 'MAT' and a.rectype='L'  and a.scheme='TUSTF')_x000d_order by 6 desc"/>
  </connection>
  <connection id="47" xr16:uid="{00000000-0015-0000-FFFF-FFFF2C350000}" name="Connection2237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USTF' _x000d_ _x000d_and WEEKEND_DT='30 Nov 2023' and a.ASSET_TYPE in('05','06','07','09','11','12','14','25','29','34','18','52') and LISTED_Y_N='Y'  _x000d_and a.schclass='GLOBAL' and a.security is not null and a.UNITS&gt;0  and LAST_NET_ASSETS&gt;1 and f.schclass='GLOBAL' ) _x000d_where MKTVAL &gt; 0) order by 6 desc"/>
  </connection>
  <connection id="48" xr16:uid="{00000000-0015-0000-FFFF-FFFF2E350000}" name="Connection2238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USTF' _x000d_ and LAST_NET_ASSETS&gt;1 and f.SCHCLASS='GLOBAL'_x000d_and WEEKEND_DT='30 Nov 2023' and a.ASSET_TYPE in('16','17','19','20','22','03','15'))  _x000d_where MKTVAL &gt; 0 order by 6 desc"/>
  </connection>
  <connection id="49" xr16:uid="{00000000-0015-0000-FFFF-FFFF2F350000}" name="Connection2238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USTF' _x000d_ _x000d_and WEEKEND_DT='30 Nov 2023' and (A.ASSET_TYPE in('58') _x000d_and a.schclass='GLOBAL' and a.security is not null and a.UNITS&gt;0   and LAST_NET_ASSETS&gt;1 and f.schclass='GLOBAL' ) _x000d_AND (LAST_NET_ASSETS/100000) &gt; 0 order by 6 desc)"/>
  </connection>
  <connection id="50" xr16:uid="{00000000-0015-0000-FFFF-FFFF30350000}" name="Connection223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1" xr16:uid="{670B3315-F279-452A-BD80-17F6900A576A}" name="Connection223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AF' _x000d_ _x000d_and WEEKEND_DT='30 Nov 2023' and a.ASSET_TYPE in ('01','45','51')  _x000d_and a.schclass='GLOBAL' and a.security is not null and a.UNITS&gt;0   and LAST_NET_ASSETS&gt;1 and f.schclass='GLOBAL' ) _x000d_where units &gt; 0 _x000d_order by 6 desc"/>
  </connection>
  <connection id="52" xr16:uid="{F5DC1E46-044F-4A79-A6B6-5F4E322A2247}" name="Connection2238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3' and units&lt;&gt;0 and a.security is not null AND A.scheme='TAF'_x000d_ order by 6 desc"/>
  </connection>
  <connection id="53" xr16:uid="{39706DDA-7896-43ED-8258-CD50C0728222}" name="Connection2238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AF' _x000d_ _x000d_and WEEKEND_DT='30 Nov 2023' and (A.ASSET_TYPE in('35','36','24') _x000d_and a.schclass='GLOBAL' and a.security is not null and a.UNITS&gt;0   and LAST_NET_ASSETS&gt;1 and f.schclass='GLOBAL' ) _x000d_AND (LAST_NET_ASSETS/100000) &gt; 0 order by 6 desc)"/>
  </connection>
  <connection id="54" xr16:uid="{629B1021-B77E-4F68-AD96-941CFD18A26B}" name="Connection2238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AF'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AF' group by app_refer,value_date _x000d_) f  on f.app_refer=a.deal_ID _x000d_WHERE del_date&lt;='30 Nov 2023' AND mat_date &gt;'30 Nov 2023' and  deal_stat &lt;&gt; 'MAT' and a.rectype='L'  and a.scheme='TAF')_x000d_order by 6 desc"/>
  </connection>
  <connection id="55" xr16:uid="{B2B9C6CB-3A8B-4FE8-8D88-100353C8CC5E}" name="Connection22389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FRSTF'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FRSTF' group by app_refer,value_date _x000d_) f  on f.app_refer=a.deal_ID _x000d_WHERE del_date&lt;='30 Nov 2023' AND mat_date &gt;'30 Nov 2023' and  deal_stat &lt;&gt; 'MAT' and a.rectype='L'  and a.scheme='TFRSTF')_x000d_order by 6 desc"/>
  </connection>
  <connection id="56" xr16:uid="{796B5BA9-1077-4853-8A94-3D6AADC32D03}" name="Connection2239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AF' _x000d_ _x000d_and WEEKEND_DT='30 Nov 2023' and a.ASSET_TYPE in('05','06','07','09','11','12','14','25','29','34','18','52') and LISTED_Y_N='Y'  _x000d_and a.schclass='GLOBAL' and a.security is not null and a.UNITS&gt;0  and LAST_NET_ASSETS&gt;1 and f.schclass='GLOBAL' ) _x000d_where MKTVAL &gt; 0) order by 6 desc"/>
  </connection>
  <connection id="57" xr16:uid="{7AF20F1D-6BB5-4DCE-B1C1-1938A67C2C16}" name="Connection22390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FRSTF' _x000d_ _x000d_and WEEKEND_DT='30 Nov 2023' and a.ASSET_TYPE in('05','06','07','09','11','12','14','25','29','34','18','52') and LISTED_Y_N='Y'  _x000d_and a.schclass='GLOBAL' and a.security is not null and a.UNITS&gt;0  and LAST_NET_ASSETS&gt;1 and f.schclass='GLOBAL' ) _x000d_where MKTVAL &gt; 0) order by 6 desc"/>
  </connection>
  <connection id="58" xr16:uid="{6B0EA0EC-52B1-442A-8646-5CAACCEF0E78}" name="Connection2239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AF' _x000d_ and LAST_NET_ASSETS&gt;1 and f.SCHCLASS='GLOBAL'_x000d_and WEEKEND_DT='30 Nov 2023' and a.ASSET_TYPE in('16','17','19','20','22','03','15'))  _x000d_where MKTVAL &gt; 0 order by 6 desc"/>
  </connection>
  <connection id="59" xr16:uid="{F2B6CDD8-29AD-46D2-9DFA-A00EAFEAF4D4}" name="Connection223941"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FRSTF' _x000d_ and LAST_NET_ASSETS&gt;1 and f.SCHCLASS='GLOBAL'_x000d_and WEEKEND_DT='30 Nov 2023' and a.ASSET_TYPE in('16','17','19','20','22','03','15'))  _x000d_where MKTVAL &gt; 0 order by 6 desc"/>
  </connection>
  <connection id="60" xr16:uid="{00000000-0015-0000-FFFF-FFFF35350000}" name="Connection2239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FRSTF' _x000d_ _x000d_and WEEKEND_DT='30 Nov 2023' and (A.ASSET_TYPE in('58') _x000d_and a.schclass='GLOBAL' and a.security is not null and a.UNITS&gt;0   and LAST_NET_ASSETS&gt;1 and f.schclass='GLOBAL' ) _x000d_AND (LAST_NET_ASSETS/100000) &gt; 0 order by 6 desc)"/>
  </connection>
  <connection id="61" xr16:uid="{E544FC41-2585-4A8C-856E-9ADB347715EC}" name="Connection223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2" xr16:uid="{C081A2A9-17F8-4B39-83E9-DAB9E28E0199}" name="Connection2239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3" xr16:uid="{86B2AED5-D9CC-4981-B3EB-F9ABAF79FA47}" name="Connection223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BAF' _x000d_ _x000d_and WEEKEND_DT='30 Nov 2023' and a.ASSET_TYPE in ('01','45','51')  _x000d_and a.schclass='GLOBAL' and a.security is not null and a.UNITS&gt;0   and LAST_NET_ASSETS&gt;1 and f.schclass='GLOBAL' ) _x000d_where units &gt; 0 _x000d_order by 6 desc"/>
  </connection>
  <connection id="64" xr16:uid="{09462AE2-D868-48EC-9421-6570BF69438B}" name="Connection2239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3' and units&lt;&gt;0 and a.security is not null AND A.scheme='TBAF'_x000d_ order by 6 desc"/>
  </connection>
  <connection id="65" xr16:uid="{1CCCDE21-5BDB-47ED-A7D3-8EEA192EB296}" name="Connection22400"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BAF' _x000d_ _x000d_and WEEKEND_DT='30 Nov 2023' and a.ASSET_TYPE  in('02','04','38','46','47','53') _x000d_and a.schclass='GLOBAL' and a.security is not null and a.UNITS&gt;0   and LAST_NET_ASSETS&gt;1 and f.schclass='GLOBAL' ) _x000d_where units &gt; 0 _x000d_order by 6 desc"/>
  </connection>
  <connection id="66" xr16:uid="{87CA33FE-67C8-4FCC-A931-B187AD06AB2B}" name="Connection2240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BAF' _x000d_ _x000d_and WEEKEND_DT='30 Nov 2023' and (A.ASSET_TYPE in('35','36','24') _x000d_and a.schclass='GLOBAL' and a.security is not null and a.UNITS&gt;0   and LAST_NET_ASSETS&gt;1 and f.schclass='GLOBAL' ) _x000d_AND (LAST_NET_ASSETS/100000) &gt; 0 order by 6 desc)"/>
  </connection>
  <connection id="67" xr16:uid="{0AC30B8B-810A-4099-A751-B2981B645FD8}" name="Connection2240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BAF'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BAF' group by app_refer,value_date _x000d_) f  on f.app_refer=a.deal_ID _x000d_WHERE del_date&lt;='30 Nov 2023' AND mat_date &gt;'30 Nov 2023' and  deal_stat &lt;&gt; 'MAT' and a.rectype='L'  and a.scheme='TBAF')_x000d_order by 6 desc"/>
  </connection>
  <connection id="68" xr16:uid="{7B077B8D-BA75-4BD0-BAAA-D7C4EF5DB779}" name="Connection2240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BAF' _x000d_ _x000d_and WEEKEND_DT='30 Nov 2023' and a.ASSET_TYPE in('05','06','07','09','11','12','14','25','29','34','18','52') and LISTED_Y_N='Y'  _x000d_and a.schclass='GLOBAL' and a.security is not null and a.UNITS&gt;0  and LAST_NET_ASSETS&gt;1 and f.schclass='GLOBAL' ) _x000d_where MKTVAL &gt; 0) order by 6 desc"/>
  </connection>
  <connection id="69" xr16:uid="{03A97511-1D54-4E0F-9C5A-5A0D59F51119}" name="Connection2240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BAF' _x000d_ and LAST_NET_ASSETS&gt;1 and f.SCHCLASS='GLOBAL'_x000d_and WEEKEND_DT='30 Nov 2023' and a.ASSET_TYPE in('16','17','19','20','22','03','15'))  _x000d_where MKTVAL &gt; 0 order by 6 desc"/>
  </connection>
  <connection id="70" xr16:uid="{52DC9D1A-1373-4ACB-AAB9-713F7D2E04C3}" name="Connection224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1" xr16:uid="{651855C9-A16E-4D71-9799-61D44EC3AE18}" name="Connection224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BFSF' _x000d_ _x000d_and WEEKEND_DT='30 Nov 2023' and a.ASSET_TYPE in ('01','45','51')  _x000d_and a.schclass='GLOBAL' and a.security is not null and a.UNITS&gt;0   and LAST_NET_ASSETS&gt;1 and f.schclass='GLOBAL' ) _x000d_where units &gt; 0 _x000d_order by 6 desc"/>
  </connection>
  <connection id="72" xr16:uid="{403E7D3B-A5E8-4061-95BD-DE5647551AF0}" name="Connection224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3" xr16:uid="{752572C0-EA53-4F6A-A629-C08789C39315}" name="Connection224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BCF' _x000d_ _x000d_and WEEKEND_DT='30 Nov 2023' and a.ASSET_TYPE in ('01','45','51')  _x000d_and a.schclass='GLOBAL' and a.security is not null and a.UNITS&gt;0   and LAST_NET_ASSETS&gt;1 and f.schclass='GLOBAL' ) _x000d_where units &gt; 0 _x000d_order by 6 desc"/>
  </connection>
  <connection id="74" xr16:uid="{DC34B0A6-B3E8-41F7-A9E5-D4A0D4FC0C99}" name="Connection2242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BCF' _x000d_ _x000d_and WEEKEND_DT='30 Nov 2023' and (A.ASSET_TYPE in('35','36','24') _x000d_and a.schclass='GLOBAL' and a.security is not null and a.UNITS&gt;0   and LAST_NET_ASSETS&gt;1 and f.schclass='GLOBAL' ) _x000d_AND (LAST_NET_ASSETS/100000) &gt; 0 order by 6 desc)"/>
  </connection>
  <connection id="75" xr16:uid="{6EF81D86-41F9-4A5F-B2DB-B4E45FC7D241}" name="Connection224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6" xr16:uid="{FD9664D7-6021-44DC-8ADD-313E682AD6B7}" name="Connection224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DIF' _x000d_ _x000d_and WEEKEND_DT='30 Nov 2023' and a.ASSET_TYPE in ('01','45','51')  _x000d_and a.schclass='GLOBAL' and a.security is not null and a.UNITS&gt;0   and LAST_NET_ASSETS&gt;1 and f.schclass='GLOBAL' ) _x000d_where units &gt; 0 _x000d_order by 6 desc"/>
  </connection>
  <connection id="77" xr16:uid="{BAFA3874-130A-4207-BF58-8968AFFD468F}" name="Connection224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0 Nov 2023' and a.scheme='TDIF' _x000d_ and LAST_NET_ASSETS &gt;1 and f.SCHCLASS='GLOBAL' _x000d_and WEEKEND_DT='30 Nov 2023' and a.ASSET_TYPE in('43','44')) _x000d_where MKTVAL &gt; 0 order by 6 desc"/>
  </connection>
  <connection id="78" xr16:uid="{2FF1CC12-824B-47C4-981A-144F46499EB0}" name="Connection224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9" xr16:uid="{CC560B10-B3F6-416E-90FD-06E3B344E37C}" name="Connection224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DIVYF' _x000d_ _x000d_and WEEKEND_DT='30 Nov 2023' and a.ASSET_TYPE in ('01','45','51')  _x000d_and a.schclass='GLOBAL' and a.security is not null and a.UNITS&gt;0   and LAST_NET_ASSETS&gt;1 and f.schclass='GLOBAL' ) _x000d_where units &gt; 0 _x000d_order by 6 desc"/>
  </connection>
  <connection id="80" xr16:uid="{7DE884DA-066A-4A3D-991F-89B2E8EC22E8}" name="Connection2245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3' and units&lt;&gt;0 and a.security is not null AND A.scheme='TDIVYF'_x000d_ order by 6 desc"/>
  </connection>
  <connection id="81" xr16:uid="{9BDF5CA6-47BC-4020-84B4-9ACDF5B5D272}" name="Connection2245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DIVYF' _x000d_ _x000d_and WEEKEND_DT='30 Nov 2023' and (A.ASSET_TYPE in('35','36','24') _x000d_and a.schclass='GLOBAL' and a.security is not null and a.UNITS&gt;0   and LAST_NET_ASSETS&gt;1 and f.schclass='GLOBAL' ) _x000d_AND (LAST_NET_ASSETS/100000) &gt; 0 order by 6 desc)"/>
  </connection>
  <connection id="82" xr16:uid="{1A43F862-8B5B-44C9-A4FB-32001A94A9C2}" name="Connection2246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DIVYF' _x000d_ _x000d_and WEEKEND_DT='30 Nov 2023' and a.ASSET_TYPE in('05','06','07','09','11','12','14','25','29','34','18','52') and LISTED_Y_N='Y'  _x000d_and a.schclass='GLOBAL' and a.security is not null and a.UNITS&gt;0  and LAST_NET_ASSETS&gt;1 and f.schclass='GLOBAL' ) _x000d_where MKTVAL &gt; 0) order by 6 desc"/>
  </connection>
  <connection id="83" xr16:uid="{904B4C3F-67AF-46D7-B918-74C925E2147B}" name="Connection224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4" xr16:uid="{81A41FAC-0DD6-4C03-8E42-3E27091DB850}" name="Connection224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TSF96' _x000d_ _x000d_and WEEKEND_DT='30 Nov 2023' and a.ASSET_TYPE in ('01','45','51')  _x000d_and a.schclass='GLOBAL' and a.security is not null and a.UNITS&gt;0   and LAST_NET_ASSETS&gt;1 and f.schclass='GLOBAL' ) _x000d_where units &gt; 0 _x000d_order by 6 desc"/>
  </connection>
  <connection id="85" xr16:uid="{DD8A67BA-CA75-4E28-9CC5-5F69B41A4462}" name="Connection224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6" xr16:uid="{70989325-7963-4704-B5FE-194C2E04D463}" name="Connection224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EQPEF' _x000d_ _x000d_and WEEKEND_DT='30 Nov 2023' and a.ASSET_TYPE in ('01','45','51')  _x000d_and a.schclass='GLOBAL' and a.security is not null and a.UNITS&gt;0   and LAST_NET_ASSETS&gt;1 and f.schclass='GLOBAL' ) _x000d_where units &gt; 0 _x000d_order by 6 desc"/>
  </connection>
  <connection id="87" xr16:uid="{AADEB1BB-A4F9-4FAC-84E7-21E75559A7EA}" name="Connection224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8" xr16:uid="{574ACB28-7B2B-47CB-B6F7-E57FDE4420A5}" name="Connection224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MIF' _x000d_ _x000d_and WEEKEND_DT='30 Nov 2023' and a.ASSET_TYPE in ('01','45','51')  _x000d_and a.schclass='GLOBAL' and a.security is not null and a.UNITS&gt;0   and LAST_NET_ASSETS&gt;1 and f.schclass='GLOBAL' ) _x000d_where units &gt; 0 _x000d_order by 6 desc"/>
  </connection>
  <connection id="89" xr16:uid="{4F6E4388-D781-4815-BF36-522E31997D81}" name="Connection2249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3' and units&lt;&gt;0 and a.security is not null AND A.scheme='TMIF'_x000d_ order by 6 desc"/>
  </connection>
  <connection id="90" xr16:uid="{9A598D64-627E-485D-B4DD-8DE5A8E3F539}" name="Connection2249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MIF' _x000d_ _x000d_and WEEKEND_DT='30 Nov 2023' and (A.ASSET_TYPE in('35','36','24') _x000d_and a.schclass='GLOBAL' and a.security is not null and a.UNITS&gt;0   and LAST_NET_ASSETS&gt;1 and f.schclass='GLOBAL' ) _x000d_AND (LAST_NET_ASSETS/100000) &gt; 0 order by 6 desc)"/>
  </connection>
  <connection id="91" xr16:uid="{AF80C0FC-125A-4379-8467-E3FE08F5D256}" name="Connection2250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MIF'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MIF' group by app_refer,value_date _x000d_) f  on f.app_refer=a.deal_ID _x000d_WHERE del_date&lt;='30 Nov 2023' AND mat_date &gt;'30 Nov 2023' and  deal_stat &lt;&gt; 'MAT' and a.rectype='L'  and a.scheme='TMIF')_x000d_order by 6 desc"/>
  </connection>
  <connection id="92" xr16:uid="{DCF8DDA5-E97D-47DA-BCA4-535273FCE6EF}" name="Connection2250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MIF' _x000d_ _x000d_and WEEKEND_DT='30 Nov 2023' and a.ASSET_TYPE in('05','06','07','09','11','12','14','25','29','34','18','52') and LISTED_Y_N='Y'  _x000d_and a.schclass='GLOBAL' and a.security is not null and a.UNITS&gt;0  and LAST_NET_ASSETS&gt;1 and f.schclass='GLOBAL' ) _x000d_where MKTVAL &gt; 0) order by 6 desc"/>
  </connection>
  <connection id="93" xr16:uid="{8DCCF96F-BCF4-4AAC-A58C-9DCA1ECC23C3}" name="Connection225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4" xr16:uid="{F6078C19-FA11-4457-8746-B45B63644EF0}" name="Connection225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CS' _x000d_ _x000d_and WEEKEND_DT='30 Nov 2023' and a.ASSET_TYPE in ('01','45','51')  _x000d_and a.schclass='GLOBAL' and a.security is not null and a.UNITS&gt;0   and LAST_NET_ASSETS&gt;1 and f.schclass='GLOBAL' ) _x000d_where units &gt; 0 _x000d_order by 6 desc"/>
  </connection>
  <connection id="95" xr16:uid="{0E5DCEBD-5A57-44B7-B2EF-BFE4F4AFF580}" name="Connection225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6" xr16:uid="{4BFF2CD9-C1E5-4396-B9B7-6E6946C9053E}" name="Connection225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MCAPF' _x000d_ _x000d_and WEEKEND_DT='30 Nov 2023' and a.ASSET_TYPE in ('01','45','51')  _x000d_and a.schclass='GLOBAL' and a.security is not null and a.UNITS&gt;0   and LAST_NET_ASSETS&gt;1 and f.schclass='GLOBAL' ) _x000d_where units &gt; 0 _x000d_order by 6 desc"/>
  </connection>
  <connection id="97" xr16:uid="{95F57C8B-6CF6-4024-98D6-2A13257C70B7}" name="Connection22526"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MCAPF' _x000d_ _x000d_and WEEKEND_DT='30 Nov 2023' and a.ASSET_TYPE  in('02','04','38','46','47','53') _x000d_and a.schclass='GLOBAL' and a.security is not null and a.UNITS&gt;0   and LAST_NET_ASSETS&gt;1 and f.schclass='GLOBAL' ) _x000d_where units &gt; 0 _x000d_order by 6 desc"/>
  </connection>
  <connection id="98" xr16:uid="{6D1615DF-73EC-481D-93AB-A84CA2F870AE}" name="Connection225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 xr16:uid="{87F8FBDC-A9EE-4C54-9DA8-8229C820FFAB}" name="Connection225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FEF' _x000d_ _x000d_and WEEKEND_DT='30 Nov 2023' and a.ASSET_TYPE in ('01','45','51')  _x000d_and a.schclass='GLOBAL' and a.security is not null and a.UNITS&gt;0   and LAST_NET_ASSETS&gt;1 and f.schclass='GLOBAL' ) _x000d_where units &gt; 0 _x000d_order by 6 desc"/>
  </connection>
  <connection id="100" xr16:uid="{77F6E784-967B-4B23-89F0-C0B0D87E1943}" name="Connection225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 xr16:uid="{4FC8BBB0-865A-469D-AB34-643458B58E07}" name="Connection225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HOF' _x000d_ _x000d_and WEEKEND_DT='30 Nov 2023' and a.ASSET_TYPE in ('01','45','51')  _x000d_and a.schclass='GLOBAL' and a.security is not null and a.UNITS&gt;0   and LAST_NET_ASSETS&gt;1 and f.schclass='GLOBAL' ) _x000d_where units &gt; 0 _x000d_order by 6 desc"/>
  </connection>
  <connection id="102" xr16:uid="{B63E7A9E-31AA-49C5-BD5B-BCAA9CD45227}" name="Connection225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 xr16:uid="{03463B71-7C7B-4ED9-B7F2-901BEFDE413F}" name="Connection225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EGF' _x000d_ _x000d_and WEEKEND_DT='30 Nov 2023' and a.ASSET_TYPE in ('01','45','51')  _x000d_and a.schclass='GLOBAL' and a.security is not null and a.UNITS&gt;0   and LAST_NET_ASSETS&gt;1 and f.schclass='GLOBAL' ) _x000d_where units &gt; 0 _x000d_order by 6 desc"/>
  </connection>
  <connection id="104" xr16:uid="{23F3D000-3BBA-43E1-A1A8-0E94358669B8}" name="Connection225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EGF'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EGF' group by app_refer,value_date _x000d_) f  on f.app_refer=a.deal_ID _x000d_WHERE del_date&lt;='30 Nov 2023' AND mat_date &gt;'30 Nov 2023' and  deal_stat &lt;&gt; 'MAT' and a.rectype='L'  and a.scheme='TEGF')_x000d_order by 6 desc"/>
  </connection>
  <connection id="105" xr16:uid="{C2406795-ECFC-4CD6-8EDC-5752C82653DA}" name="Connection2257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EGF' _x000d_ _x000d_and WEEKEND_DT='30 Nov 2023' and a.ASSET_TYPE in('05','06','07','09','11','12','14','25','29','34','18','52') and LISTED_Y_N='Y'  _x000d_and a.schclass='GLOBAL' and a.security is not null and a.UNITS&gt;0  and LAST_NET_ASSETS&gt;1 and f.schclass='GLOBAL' ) _x000d_where MKTVAL &gt; 0) order by 6 desc"/>
  </connection>
  <connection id="106" xr16:uid="{D60EFE19-5790-45FF-8993-D4CC9868DFEF}" name="Connection225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 xr16:uid="{4B344785-3CB7-41C2-B232-69D7E3068C84}" name="Connection225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ICF' _x000d_ _x000d_and WEEKEND_DT='30 Nov 2023' and a.ASSET_TYPE in ('01','45','51')  _x000d_and a.schclass='GLOBAL' and a.security is not null and a.UNITS&gt;0   and LAST_NET_ASSETS&gt;1 and f.schclass='GLOBAL' ) _x000d_where units &gt; 0 _x000d_order by 6 desc"/>
  </connection>
  <connection id="108" xr16:uid="{B7E3309D-151E-42C2-B90E-9C8D744753A4}" name="Connection2258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ICF' _x000d_ _x000d_and WEEKEND_DT='30 Nov 2023' and a.ASSET_TYPE in('05','06','07','09','11','12','14','25','29','34','18','52') and LISTED_Y_N='Y'  _x000d_and a.schclass='GLOBAL' and a.security is not null and a.UNITS&gt;0  and LAST_NET_ASSETS&gt;1 and f.schclass='GLOBAL' ) _x000d_where MKTVAL &gt; 0) order by 6 desc"/>
  </connection>
  <connection id="109" xr16:uid="{A7E14181-8BB9-4ABC-AEDE-2C60722AABA5}" name="Connection225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CB10EF9D-8667-43B3-B8F8-FB1510129F75}" name="Connection225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IPHF' _x000d_ _x000d_and WEEKEND_DT='30 Nov 2023' and a.ASSET_TYPE in ('01','45','51')  _x000d_and a.schclass='GLOBAL' and a.security is not null and a.UNITS&gt;0   and LAST_NET_ASSETS&gt;1 and f.schclass='GLOBAL' ) _x000d_where units &gt; 0 _x000d_order by 6 desc"/>
  </connection>
  <connection id="111" xr16:uid="{888E8EAD-3EC3-4DE8-B4C0-3875D80FE142}" name="Connection226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 xr16:uid="{C7A35FF4-63B5-4BB0-95DA-6140CAD0CCC3}" name="Connection226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ISF' _x000d_ _x000d_and WEEKEND_DT='30 Nov 2023' and a.ASSET_TYPE in ('01','45','51')  _x000d_and a.schclass='GLOBAL' and a.security is not null and a.UNITS&gt;0   and LAST_NET_ASSETS&gt;1 and f.schclass='GLOBAL' ) _x000d_where units &gt; 0 _x000d_order by 6 desc"/>
  </connection>
  <connection id="113" xr16:uid="{FAD52B08-CAA5-456B-B32F-563B52D22D4C}" name="Connection22610"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ISF' _x000d_ _x000d_and WEEKEND_DT='30 Nov 2023' and a.ASSET_TYPE  in('02','04','38','46','47','53') _x000d_and a.schclass='GLOBAL' and a.security is not null and a.UNITS&gt;0   and LAST_NET_ASSETS&gt;1 and f.schclass='GLOBAL' ) _x000d_where units &gt; 0 _x000d_order by 6 desc"/>
  </connection>
  <connection id="114" xr16:uid="{5993CE0C-ADAC-4BCC-BFB5-BED0983E933E}" name="Connection226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5" xr16:uid="{AB90E332-7E18-4062-BE43-785816F41994}" name="Connection226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EOF' _x000d_ _x000d_and WEEKEND_DT='30 Nov 2023' and a.ASSET_TYPE in ('01','45','51')  _x000d_and a.schclass='GLOBAL' and a.security is not null and a.UNITS&gt;0   and LAST_NET_ASSETS&gt;1 and f.schclass='GLOBAL' ) _x000d_where units &gt; 0 _x000d_order by 6 desc"/>
  </connection>
  <connection id="116" xr16:uid="{AD83A235-1ABE-43E7-ACD2-3BED052F36AC}" name="Connection226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7" xr16:uid="{62C06FF2-3242-4E9B-AA44-CAC4C1A5F375}" name="Connection226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TOFE' _x000d_ _x000d_and WEEKEND_DT='30 Nov 2023' and a.ASSET_TYPE in ('01','45','51')  _x000d_and a.schclass='GLOBAL' and a.security is not null and a.UNITS&gt;0   and LAST_NET_ASSETS&gt;1 and f.schclass='GLOBAL' ) _x000d_where units &gt; 0 _x000d_order by 6 desc"/>
  </connection>
  <connection id="118" xr16:uid="{DFE4F7C6-534B-40F0-ACD5-405CF922CAB3}" name="Connection226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D958357C-94CB-4DA2-9A88-D99F3B0961F4}" name="Connection226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INR' _x000d_ _x000d_and WEEKEND_DT='30 Nov 2023' and a.ASSET_TYPE in ('01','45','51')  _x000d_and a.schclass='GLOBAL' and a.security is not null and a.UNITS&gt;0   and LAST_NET_ASSETS&gt;1 and f.schclass='GLOBAL' ) _x000d_where units &gt; 0 _x000d_order by 6 desc"/>
  </connection>
  <connection id="120" xr16:uid="{6AB2F47F-7583-47E1-BE32-2C1A825C72EC}" name="Connection226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03C7B5A3-7783-45C0-9A0D-E57835376772}" name="Connection226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MAOF' _x000d_ _x000d_and WEEKEND_DT='30 Nov 2023' and a.ASSET_TYPE in ('01','45','51')  _x000d_and a.schclass='GLOBAL' and a.security is not null and a.UNITS&gt;0   and LAST_NET_ASSETS&gt;1 and f.schclass='GLOBAL' ) _x000d_where units &gt; 0 _x000d_order by 6 desc"/>
  </connection>
  <connection id="122" xr16:uid="{9DAD20C5-B68A-4485-813D-6A5317001B8E}" name="Connection2266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3' and units&lt;&gt;0 and a.security is not null AND A.scheme='TMAOF'_x000d_ order by 6 desc"/>
  </connection>
  <connection id="123" xr16:uid="{0E9A2831-3870-43DA-AA41-AB64780BA94B}" name="Connection2266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MAOF' _x000d_ _x000d_and WEEKEND_DT='30 Nov 2023' and (A.ASSET_TYPE in('35','36','24') _x000d_and a.schclass='GLOBAL' and a.security is not null and a.UNITS&gt;0   and LAST_NET_ASSETS&gt;1 and f.schclass='GLOBAL' ) _x000d_AND (LAST_NET_ASSETS/100000) &gt; 0 order by 6 desc)"/>
  </connection>
  <connection id="124" xr16:uid="{82751652-9BEE-4D8E-8714-1EB5BD39BF48}" name="Connection2266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MAOF'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MAOF' group by app_refer,value_date _x000d_) f  on f.app_refer=a.deal_ID _x000d_WHERE del_date&lt;='30 Nov 2023' AND mat_date &gt;'30 Nov 2023' and  deal_stat &lt;&gt; 'MAT' and a.rectype='L'  and a.scheme='TMAOF')_x000d_order by 6 desc"/>
  </connection>
  <connection id="125" xr16:uid="{484F1514-C3C3-4980-8EC6-4F10F890D22D}" name="Connection2267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MAOF' _x000d_ _x000d_and WEEKEND_DT='30 Nov 2023' and a.ASSET_TYPE in('05','06','07','09','11','12','14','25','29','34','18','52') and LISTED_Y_N='Y'  _x000d_and a.schclass='GLOBAL' and a.security is not null and a.UNITS&gt;0  and LAST_NET_ASSETS&gt;1 and f.schclass='GLOBAL' ) _x000d_where MKTVAL &gt; 0) order by 6 desc"/>
  </connection>
  <connection id="126" xr16:uid="{8D93A888-1176-47A0-BF09-62DD6EA7B4E0}" name="Connection226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7" xr16:uid="{76C858A5-BF82-42CB-9DFE-7ADC4A296FCE}" name="Connection226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MULTICF' _x000d_ _x000d_and WEEKEND_DT='30 Nov 2023' and a.ASSET_TYPE in ('01','45','51')  _x000d_and a.schclass='GLOBAL' and a.security is not null and a.UNITS&gt;0   and LAST_NET_ASSETS&gt;1 and f.schclass='GLOBAL' ) _x000d_where units &gt; 0 _x000d_order by 6 desc"/>
  </connection>
  <connection id="128" xr16:uid="{367E0846-873C-4157-BC43-772EF351B21B}" name="Connection2267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3' and units&lt;&gt;0 and a.security is not null AND A.scheme='TMULTICF'_x000d_ order by 6 desc"/>
  </connection>
  <connection id="129" xr16:uid="{1D12735B-C091-4DDE-8835-6AD94E9CC36B}" name="Connection226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0" xr16:uid="{392E1280-298C-4B69-B12A-987CB53AFF24}" name="Connection226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NETF' _x000d_ _x000d_and WEEKEND_DT='30 Nov 2023' and a.ASSET_TYPE in ('01','45','51')  _x000d_and a.schclass='GLOBAL' and a.security is not null and a.UNITS&gt;0   and LAST_NET_ASSETS&gt;1 and f.schclass='GLOBAL' ) _x000d_where units &gt; 0 _x000d_order by 6 desc"/>
  </connection>
  <connection id="131" xr16:uid="{2702B7F1-74E9-4E56-9DAA-A6B4765119DA}" name="Connection2269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NETF' _x000d_ _x000d_and WEEKEND_DT='30 Nov 2023' and a.ASSET_TYPE in('05','06','07','09','11','12','14','25','29','34','18','52') and LISTED_Y_N='Y'  _x000d_and a.schclass='GLOBAL' and a.security is not null and a.UNITS&gt;0  and LAST_NET_ASSETS&gt;1 and f.schclass='GLOBAL' ) _x000d_where MKTVAL &gt; 0) order by 6 desc"/>
  </connection>
  <connection id="132" xr16:uid="{41804893-93B8-4B0F-AA29-AEAE5A746DE9}" name="Connection227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3" xr16:uid="{BD7EDEB6-EA1A-47BC-8672-C6EDB03E4BEF}" name="Connection227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IFNA' _x000d_ _x000d_and WEEKEND_DT='30 Nov 2023' and a.ASSET_TYPE in ('01','45','51')  _x000d_and a.schclass='GLOBAL' and a.security is not null and a.UNITS&gt;0   and LAST_NET_ASSETS&gt;1 and f.schclass='GLOBAL' ) _x000d_where units &gt; 0 _x000d_order by 6 desc"/>
  </connection>
  <connection id="134" xr16:uid="{10EB8850-9B41-4E7B-9098-8702ACCBBF68}" name="Connection2271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IFNA' _x000d_ _x000d_and WEEKEND_DT='30 Nov 2023' and a.ASSET_TYPE in('05','06','07','09','11','12','14','25','29','34','18','52') and LISTED_Y_N='Y'  _x000d_and a.schclass='GLOBAL' and a.security is not null and a.UNITS&gt;0  and LAST_NET_ASSETS&gt;1 and f.schclass='GLOBAL' ) _x000d_where MKTVAL &gt; 0) order by 6 desc"/>
  </connection>
  <connection id="135" xr16:uid="{8C4E0D82-58BE-4E09-A22F-D363C6728546}" name="Connection227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 xr16:uid="{73632DFB-F75B-47D4-A022-CF514A00921D}" name="Connection2272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NIDFOF' _x000d_ _x000d_and WEEKEND_DT='30 Nov 2023' and (A.ASSET_TYPE in('35','36','24') _x000d_and a.schclass='GLOBAL' and a.security is not null and a.UNITS&gt;0   and LAST_NET_ASSETS&gt;1 and f.schclass='GLOBAL' ) _x000d_AND (LAST_NET_ASSETS/100000) &gt; 0 order by 6 desc)"/>
  </connection>
  <connection id="137" xr16:uid="{F5E77145-E81F-4A2B-8004-EA7AA857A3C6}" name="Connection227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8" xr16:uid="{4FE7D860-97C8-4ED1-9388-F171631B0641}" name="Connection227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NIDETF' _x000d_ _x000d_and WEEKEND_DT='30 Nov 2023' and a.ASSET_TYPE in ('01','45','51')  _x000d_and a.schclass='GLOBAL' and a.security is not null and a.UNITS&gt;0   and LAST_NET_ASSETS&gt;1 and f.schclass='GLOBAL' ) _x000d_where units &gt; 0 _x000d_order by 6 desc"/>
  </connection>
  <connection id="139" xr16:uid="{9492000C-2E94-4DE3-B32E-8DA3A5A50CA5}" name="Connection227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0" xr16:uid="{3809560E-DB7B-4E97-AAAA-9FC502476610}" name="Connection227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NMMIF' _x000d_ _x000d_and WEEKEND_DT='30 Nov 2023' and a.ASSET_TYPE in ('01','45','51')  _x000d_and a.schclass='GLOBAL' and a.security is not null and a.UNITS&gt;0   and LAST_NET_ASSETS&gt;1 and f.schclass='GLOBAL' ) _x000d_where units &gt; 0 _x000d_order by 6 desc"/>
  </connection>
  <connection id="141" xr16:uid="{4F7CF5BB-139D-4CA9-8D05-2EE2202C14B3}" name="Connection227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2" xr16:uid="{BEE21401-2257-4163-AE28-03E2DED68A40}" name="Connection227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NPBETF' _x000d_ _x000d_and WEEKEND_DT='30 Nov 2023' and a.ASSET_TYPE in ('01','45','51')  _x000d_and a.schclass='GLOBAL' and a.security is not null and a.UNITS&gt;0   and LAST_NET_ASSETS&gt;1 and f.schclass='GLOBAL' ) _x000d_where units &gt; 0 _x000d_order by 6 desc"/>
  </connection>
  <connection id="143" xr16:uid="{20A4519E-C153-4CE6-8533-B2C8B172D1B0}" name="Connection227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4" xr16:uid="{A23BB802-B3C2-4DF7-8FFC-D18E5BB022CF}" name="Connection227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QNTF' _x000d_ _x000d_and WEEKEND_DT='30 Nov 2023' and a.ASSET_TYPE in ('01','45','51')  _x000d_and a.schclass='GLOBAL' and a.security is not null and a.UNITS&gt;0   and LAST_NET_ASSETS&gt;1 and f.schclass='GLOBAL' ) _x000d_where units &gt; 0 _x000d_order by 6 desc"/>
  </connection>
  <connection id="145" xr16:uid="{CD2D61C6-28C3-41BD-9ACF-F8DF12D44865}" name="Connection2278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QNTF' _x000d_ _x000d_and WEEKEND_DT='30 Nov 2023' and a.ASSET_TYPE in('05','06','07','09','11','12','14','25','29','34','18','52') and LISTED_Y_N='Y'  _x000d_and a.schclass='GLOBAL' and a.security is not null and a.UNITS&gt;0  and LAST_NET_ASSETS&gt;1 and f.schclass='GLOBAL' ) _x000d_where MKTVAL &gt; 0) order by 6 desc"/>
  </connection>
  <connection id="146" xr16:uid="{72A437B1-0980-42FC-91A2-341FF4294AFA}" name="Connection227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7" xr16:uid="{6AB49E2B-4353-4B02-856E-18682F11A6FD}" name="Connection227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REF' _x000d_ _x000d_and WEEKEND_DT='30 Nov 2023' and a.ASSET_TYPE in ('01','45','51')  _x000d_and a.schclass='GLOBAL' and a.security is not null and a.UNITS&gt;0   and LAST_NET_ASSETS&gt;1 and f.schclass='GLOBAL' ) _x000d_where units &gt; 0 _x000d_order by 6 desc"/>
  </connection>
  <connection id="148" xr16:uid="{F207D50D-8542-4C92-91FB-8B2F74E91260}" name="Connection228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9" xr16:uid="{2E977DC1-F159-47C1-AABA-72C3266B9A4A}" name="Connection228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RSFM' _x000d_ _x000d_and WEEKEND_DT='30 Nov 2023' and a.ASSET_TYPE in ('01','45','51')  _x000d_and a.schclass='GLOBAL' and a.security is not null and a.UNITS&gt;0   and LAST_NET_ASSETS&gt;1 and f.schclass='GLOBAL' ) _x000d_where units &gt; 0 _x000d_order by 6 desc"/>
  </connection>
  <connection id="150" xr16:uid="{491E0CE3-2D84-475C-8895-0594A14DCD54}" name="Connection2280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3' and a.scheme='TRSFM' _x000d_ _x000d_and WEEKEND_DT='30 Nov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Nov 2023'_x000d_left outer join  tatamfplus.weeknav d on  d.weekend_dt='30 Nov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Nov 2023' and scheme='TRSFM' group by app_refer,value_date _x000d_) f  on f.app_refer=a.deal_ID _x000d_WHERE del_date&lt;='30 Nov 2023' AND mat_date &gt;'30 Nov 2023' and  deal_stat &lt;&gt; 'MAT' and a.rectype='L'  and a.scheme='TRSFM')_x000d_order by 6 desc"/>
  </connection>
  <connection id="151" xr16:uid="{CDC5BBC6-9653-4485-8A8F-69023A6B5DC7}" name="Connection2281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3' and a.scheme='TRSFM' _x000d_ _x000d_and WEEKEND_DT='30 Nov 2023' and a.ASSET_TYPE in('05','06','07','09','11','12','14','25','29','34','18','52') and LISTED_Y_N='Y'  _x000d_and a.schclass='GLOBAL' and a.security is not null and a.UNITS&gt;0  and LAST_NET_ASSETS&gt;1 and f.schclass='GLOBAL' ) _x000d_where MKTVAL &gt; 0) order by 6 desc"/>
  </connection>
  <connection id="152" xr16:uid="{B47259C5-F02A-4EEA-A94B-23A9A81AF757}" name="Connection228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3" xr16:uid="{F1158C19-A2A3-4946-95F1-48B068FF5439}" name="Connection228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RSFP' _x000d_ _x000d_and WEEKEND_DT='30 Nov 2023' and a.ASSET_TYPE in ('01','45','51')  _x000d_and a.schclass='GLOBAL' and a.security is not null and a.UNITS&gt;0   and LAST_NET_ASSETS&gt;1 and f.schclass='GLOBAL' ) _x000d_where units &gt; 0 _x000d_order by 6 desc"/>
  </connection>
  <connection id="154" xr16:uid="{D3748D43-4DAE-471E-8844-0E7503EA12CD}" name="Connection228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5" xr16:uid="{BCE2BF08-FAFE-442F-A923-A744C3ECE1B2}" name="Connection228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IFSA' _x000d_ _x000d_and WEEKEND_DT='30 Nov 2023' and a.ASSET_TYPE in ('01','45','51')  _x000d_and a.schclass='GLOBAL' and a.security is not null and a.UNITS&gt;0   and LAST_NET_ASSETS&gt;1 and f.schclass='GLOBAL' ) _x000d_where units &gt; 0 _x000d_order by 6 desc"/>
  </connection>
  <connection id="156" xr16:uid="{DBFD8E65-CAEB-407D-A60C-61917560FF48}" name="Connection228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7" xr16:uid="{0F130DCE-3D42-4F95-B372-F0970946D7A1}" name="Connection228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SCAPF' _x000d_ _x000d_and WEEKEND_DT='30 Nov 2023' and a.ASSET_TYPE in ('01','45','51')  _x000d_and a.schclass='GLOBAL' and a.security is not null and a.UNITS&gt;0   and LAST_NET_ASSETS&gt;1 and f.schclass='GLOBAL' ) _x000d_where units &gt; 0 _x000d_order by 6 desc"/>
  </connection>
  <connection id="158" xr16:uid="{5AE7DB2E-BC56-4DB7-8F93-146F453DD796}" name="Connection22848"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SCAPF' _x000d_ _x000d_and WEEKEND_DT='30 Nov 2023' and a.ASSET_TYPE  in('02','04','38','46','47','53') _x000d_and a.schclass='GLOBAL' and a.security is not null and a.UNITS&gt;0   and LAST_NET_ASSETS&gt;1 and f.schclass='GLOBAL' ) _x000d_where units &gt; 0 _x000d_order by 6 desc"/>
  </connection>
  <connection id="159" xr16:uid="{0DC6A553-2FEC-4887-8259-BB66D8757157}" name="Connection228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 xr16:uid="{418CD707-5B48-4E7D-92BA-E9B1C6D5BB21}" name="Connection228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YCF' _x000d_ _x000d_and WEEKEND_DT='30 Nov 2023' and a.ASSET_TYPE in ('01','45','51')  _x000d_and a.schclass='GLOBAL' and a.security is not null and a.UNITS&gt;0   and LAST_NET_ASSETS&gt;1 and f.schclass='GLOBAL' ) _x000d_where units &gt; 0 _x000d_order by 6 desc"/>
  </connection>
  <connection id="161" xr16:uid="{03FD14A2-98FF-49F1-BAB9-F6C5D3ED40DA}" name="Connection22862"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3' and a.scheme='TYCF' _x000d_ _x000d_and WEEKEND_DT='30 Nov 2023' and a.ASSET_TYPE  in('02','04','38','46','47','53') _x000d_and a.schclass='GLOBAL' and a.security is not null and a.UNITS&gt;0   and LAST_NET_ASSETS&gt;1 and f.schclass='GLOBAL' ) _x000d_where units &gt; 0 _x000d_order by 6 desc"/>
  </connection>
  <connection id="162" xr16:uid="{11B4329F-0ACE-4501-BD13-0C14CD522DB1}" name="Connection228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3',add_months('30 Nov 2023',-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3" xr16:uid="{091EBBAE-5CEF-40A3-8C11-9BF18C665034}" name="Connection22888" type="1" refreshedVersion="8"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0 Nov 2023'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s>
</file>

<file path=xl/sharedStrings.xml><?xml version="1.0" encoding="utf-8"?>
<sst xmlns="http://schemas.openxmlformats.org/spreadsheetml/2006/main" count="21359" uniqueCount="3391">
  <si>
    <t>Index</t>
  </si>
  <si>
    <t>CLASSIFICATION</t>
  </si>
  <si>
    <t>SCHEME CODE</t>
  </si>
  <si>
    <t>SCHEME NAME</t>
  </si>
  <si>
    <t>Debt</t>
  </si>
  <si>
    <t>TBPSUF</t>
  </si>
  <si>
    <t>TATA BANKING &amp; PSU DEBT FUND</t>
  </si>
  <si>
    <t>TCORPBF</t>
  </si>
  <si>
    <t>TATA CORPORATE BOND FUND</t>
  </si>
  <si>
    <t>TCIGIF0426</t>
  </si>
  <si>
    <t>TATA CRISIL-IBX GILT INDEX - APRIL 2026 INDEX FUND</t>
  </si>
  <si>
    <t>TFRF</t>
  </si>
  <si>
    <t>TATA FLOATING RATE FUND</t>
  </si>
  <si>
    <t>TGSFR</t>
  </si>
  <si>
    <t>TATA GILT SECURITIES FUND</t>
  </si>
  <si>
    <t>TLF</t>
  </si>
  <si>
    <t>TATA MONEY MARKET FUND</t>
  </si>
  <si>
    <t>TNGIF1226</t>
  </si>
  <si>
    <t>TATA NIFTY G-SEC DEC 2026 INDEX FUND</t>
  </si>
  <si>
    <t>TNGIF1229</t>
  </si>
  <si>
    <t>TATA NIFTY G-SEC DEC 2029 INDEX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</si>
  <si>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</si>
  <si>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</si>
  <si>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</si>
  <si>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</si>
  <si>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</si>
  <si>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</si>
  <si>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</si>
  <si>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</si>
  <si>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</si>
  <si>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</si>
  <si>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</si>
  <si>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</si>
  <si>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</si>
  <si>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</si>
  <si>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</si>
  <si>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</si>
  <si>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</si>
  <si>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</si>
  <si>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</si>
  <si>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</si>
  <si>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</si>
  <si>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</si>
  <si>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</si>
  <si>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</si>
  <si>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</si>
  <si>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TTSF96</t>
  </si>
  <si>
    <t>TATA ELSS TAX SAVER FUND</t>
  </si>
  <si>
    <t>TEQPEF</t>
  </si>
  <si>
    <t>TATA EQUITY P/E FUND</t>
  </si>
  <si>
    <t>TMIF</t>
  </si>
  <si>
    <t>TATA EQUITY SAVINGS FUND</t>
  </si>
  <si>
    <t>TCS</t>
  </si>
  <si>
    <t>TATA ETHICAL FUND</t>
  </si>
  <si>
    <t>TMCAPF</t>
  </si>
  <si>
    <t>TATA FLEXI CAP FUND</t>
  </si>
  <si>
    <t>TFEF</t>
  </si>
  <si>
    <t>TATA FOCUSED EQUITY FUND</t>
  </si>
  <si>
    <t>THOF</t>
  </si>
  <si>
    <t>TATA HOUSING OPPORTUNITIES FUND</t>
  </si>
  <si>
    <t>TEGF</t>
  </si>
  <si>
    <t>TATA HYBRID EQUITY FUND</t>
  </si>
  <si>
    <t>TICF</t>
  </si>
  <si>
    <t>TATA INDIA CONSUMER FUND</t>
  </si>
  <si>
    <t>TIPHF</t>
  </si>
  <si>
    <t>TATA INDIA PHARMA &amp; HEALTHCARE FUND</t>
  </si>
  <si>
    <t>TISF</t>
  </si>
  <si>
    <t>TATA INFRASTRUCTURE FUND</t>
  </si>
  <si>
    <t>TEOF</t>
  </si>
  <si>
    <t>TATA LARGE &amp; MID CAP FUND</t>
  </si>
  <si>
    <t>TTOFE</t>
  </si>
  <si>
    <t>TATA LARGE CAP FUND</t>
  </si>
  <si>
    <t>TINR</t>
  </si>
  <si>
    <t>TATA MID CAP GROWTH FUND</t>
  </si>
  <si>
    <t>TMAOF</t>
  </si>
  <si>
    <t>TATA MULTI ASSET OPPORTUNITIES FUND</t>
  </si>
  <si>
    <t>TMULTICF</t>
  </si>
  <si>
    <t>TATA MULTICAP FUND</t>
  </si>
  <si>
    <t>TNETF</t>
  </si>
  <si>
    <t>TATA NIFTY 50 EXCHANGE TRADED FUND</t>
  </si>
  <si>
    <t>TIFNA</t>
  </si>
  <si>
    <t>TATA NIFTY 50 INDEX FUND</t>
  </si>
  <si>
    <t>TNIDFOF</t>
  </si>
  <si>
    <t>TATA NIFTY INDIA DIGITAL ETF FUND OF FUND</t>
  </si>
  <si>
    <t>TNIDETF</t>
  </si>
  <si>
    <t>TATA NIFTY INDIA DIGITAL EXCHANGE TRADED FUND</t>
  </si>
  <si>
    <t>TNMMIF</t>
  </si>
  <si>
    <t>TATA NIFTY MIDCAP 150 MOMENTUM 50 INDEX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</si>
  <si>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</si>
  <si>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</si>
  <si>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</si>
  <si>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</si>
  <si>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</si>
  <si>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</si>
  <si>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</si>
  <si>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</si>
  <si>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</si>
  <si>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</si>
  <si>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TIFSA</t>
  </si>
  <si>
    <t>TATA S&amp;P BSE SENSEX INDEX FUND</t>
  </si>
  <si>
    <t>TSCAPF</t>
  </si>
  <si>
    <t>TATA SMALL CAP FUND</t>
  </si>
  <si>
    <t>TYCF</t>
  </si>
  <si>
    <t>TATA YOUNG CITIZENS FUND</t>
  </si>
  <si>
    <t>Liquid</t>
  </si>
  <si>
    <t>TFRSTF</t>
  </si>
  <si>
    <t>TATA LIQUID FUND</t>
  </si>
  <si>
    <t>This product is suitable for investors who are seeking*:</t>
  </si>
  <si>
    <t>*Investors should consult their financial advisors if in doubt about whether the product is suitable for them</t>
  </si>
  <si>
    <t>Scheme Risk-O-Meter</t>
  </si>
  <si>
    <t>Benchmark Risk-O-Meter</t>
  </si>
  <si>
    <t>as on 30/11/23</t>
  </si>
  <si>
    <t>NAME OF THE INSTRUMENT</t>
  </si>
  <si>
    <t>YIELD ( IN % )</t>
  </si>
  <si>
    <t>RATINGS</t>
  </si>
  <si>
    <t>ISIN CODE</t>
  </si>
  <si>
    <t>QUANTITY</t>
  </si>
  <si>
    <t>MKT VAL(Rs. Lacs)</t>
  </si>
  <si>
    <t>% to NAV</t>
  </si>
  <si>
    <t>DEBT INSTRUMENTS</t>
  </si>
  <si>
    <t>A) LISTED/AWAITING LISTING ON STOCK EXCHANGES</t>
  </si>
  <si>
    <t>(I) GOVERNMENT SECURITIES</t>
  </si>
  <si>
    <t>SOV</t>
  </si>
  <si>
    <t>GOI - 7.68% (15/12/2023)</t>
  </si>
  <si>
    <t>IN0020150010</t>
  </si>
  <si>
    <t>GOVERNMENT SECURITIES TOTAL</t>
  </si>
  <si>
    <t>(II) NON-CONVERTIBLE DEBENTURES/BONDS</t>
  </si>
  <si>
    <t>CRISIL-AAA</t>
  </si>
  <si>
    <t>INE115A07PJ4</t>
  </si>
  <si>
    <t>NON-CONVERTIBLE DEBENTURES/BONDS TOTAL</t>
  </si>
  <si>
    <t>B) MONEY MARKET INSTRUMENTS</t>
  </si>
  <si>
    <t>CARE-A1+</t>
  </si>
  <si>
    <t>CRISIL-A1+</t>
  </si>
  <si>
    <t>INE116F14158</t>
  </si>
  <si>
    <t>MONEY MARKET INSTRUMENTS TOTAL</t>
  </si>
  <si>
    <t>NA</t>
  </si>
  <si>
    <t>(C) TREPS</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</si>
  <si>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</si>
  <si>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</si>
  <si>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</si>
  <si>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</si>
  <si>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</si>
  <si>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</si>
  <si>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30th November 2023</t>
  </si>
  <si>
    <t>NIL</t>
  </si>
  <si>
    <t>TOTAL BELOW INVESTMENT GRADE OR DEFAULT PROVIDED FOR:</t>
  </si>
  <si>
    <t>TOTAL OUTSTANDING EXPOSURE IN DERIVATIVE INSTRUMENTS :</t>
  </si>
  <si>
    <t>As mentioned below</t>
  </si>
  <si>
    <t>DIVIDEND DECLARED: NIL</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</si>
  <si>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</si>
  <si>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</si>
  <si>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</si>
  <si>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</si>
  <si>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</si>
  <si>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</si>
  <si>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</si>
  <si>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</si>
  <si>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</si>
  <si>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</si>
  <si>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</si>
  <si>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 xml:space="preserve">For the period ended 30th November 2023 the following for hedging transactions through futures which have been squared off/expired </t>
  </si>
  <si>
    <t>Total Number of Contracts where stock futures were Bought :</t>
  </si>
  <si>
    <t>Nos.</t>
  </si>
  <si>
    <t>Total Number of Contracts where stock futures were Sold :</t>
  </si>
  <si>
    <t>Gross Notional Value of Contracts where stock futures were Sold :</t>
  </si>
  <si>
    <t xml:space="preserve"> Rs.</t>
  </si>
  <si>
    <t>Net Profit/(Net Loss) on all contracts combined :</t>
  </si>
  <si>
    <t xml:space="preserve">Other than Hedging positions through futures as on  </t>
  </si>
  <si>
    <t>Hedging Positions through Put Options as on 30th November 2023</t>
  </si>
  <si>
    <t>Number of Contracts</t>
  </si>
  <si>
    <t>Option Price when purchased</t>
  </si>
  <si>
    <t>Current Option Price</t>
  </si>
  <si>
    <t>Total %age of existing assets hedged through put options</t>
  </si>
  <si>
    <t>For the period ended 30th November 2023 the following for hedging transactions through options which have already been exercised/expired</t>
  </si>
  <si>
    <t>Total Number of contracts entered into</t>
  </si>
  <si>
    <t>Gross Notional Value of Contracts :</t>
  </si>
  <si>
    <t>Rs.</t>
  </si>
  <si>
    <t>Net Profit/Loss on all contracts</t>
  </si>
  <si>
    <t>Other than Hedging Positions through Options as on 30th November 2023</t>
  </si>
  <si>
    <t>Call / Put</t>
  </si>
  <si>
    <t>Hedging Positions through Interest Rate Swaps as on 30th November 2023</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</si>
  <si>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</si>
  <si>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</si>
  <si>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</si>
  <si>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</si>
  <si>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</si>
  <si>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</si>
  <si>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</si>
  <si>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</si>
  <si>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INDUSTRY</t>
  </si>
  <si>
    <t/>
  </si>
  <si>
    <t>EQUITY &amp; EQUITY RELATED</t>
  </si>
  <si>
    <t>Banks</t>
  </si>
  <si>
    <t>INE040A01034</t>
  </si>
  <si>
    <t>Petroleum Products</t>
  </si>
  <si>
    <t>INE002A01018</t>
  </si>
  <si>
    <t>INE090A01021</t>
  </si>
  <si>
    <t>IT - Software</t>
  </si>
  <si>
    <t>INE009A01021</t>
  </si>
  <si>
    <t>INE467B01029</t>
  </si>
  <si>
    <t>Consumer Durables</t>
  </si>
  <si>
    <t>INE280A01028</t>
  </si>
  <si>
    <t>Diversified FMCG</t>
  </si>
  <si>
    <t>INE154A01025</t>
  </si>
  <si>
    <t>INE036D01028</t>
  </si>
  <si>
    <t>INE238A01034</t>
  </si>
  <si>
    <t>INE237A01028</t>
  </si>
  <si>
    <t>Construction</t>
  </si>
  <si>
    <t>INE018A01030</t>
  </si>
  <si>
    <t>Auto Components</t>
  </si>
  <si>
    <t>INE883A01011</t>
  </si>
  <si>
    <t>Finance</t>
  </si>
  <si>
    <t>INE741K01010</t>
  </si>
  <si>
    <t>INE262H01013</t>
  </si>
  <si>
    <t>INE030A01027</t>
  </si>
  <si>
    <t>Pharmaceuticals &amp; Biotechnology</t>
  </si>
  <si>
    <t>INE089A01023</t>
  </si>
  <si>
    <t>INE317I01021</t>
  </si>
  <si>
    <t>Electrical Equipment</t>
  </si>
  <si>
    <t>INE152A01029</t>
  </si>
  <si>
    <t>Beverages</t>
  </si>
  <si>
    <t>INE854D01024</t>
  </si>
  <si>
    <t>Cement &amp; Cement Products</t>
  </si>
  <si>
    <t>INE481G01011</t>
  </si>
  <si>
    <t>Industrial Products</t>
  </si>
  <si>
    <t>INE536A01023</t>
  </si>
  <si>
    <t>INE540L01014</t>
  </si>
  <si>
    <t>Chemicals &amp; Petrochemicals</t>
  </si>
  <si>
    <t>INE473A01011</t>
  </si>
  <si>
    <t>Transport Infrastructure</t>
  </si>
  <si>
    <t>INE517F01014</t>
  </si>
  <si>
    <t>Agricultural Food &amp; other Products</t>
  </si>
  <si>
    <t>INE192A01025</t>
  </si>
  <si>
    <t>INE461C01038</t>
  </si>
  <si>
    <t>Household Products</t>
  </si>
  <si>
    <t>INE668F01031</t>
  </si>
  <si>
    <t>INE288B01029</t>
  </si>
  <si>
    <t>INE302A01020</t>
  </si>
  <si>
    <t>Capital Markets</t>
  </si>
  <si>
    <t>INE094J01016</t>
  </si>
  <si>
    <t>Insurance</t>
  </si>
  <si>
    <t>INE765G01017</t>
  </si>
  <si>
    <t>INDIAN BANK</t>
  </si>
  <si>
    <t>INE562A01011</t>
  </si>
  <si>
    <t>INE196A01026</t>
  </si>
  <si>
    <t>INE612J01015</t>
  </si>
  <si>
    <t>Retailing</t>
  </si>
  <si>
    <t>INE192R01011</t>
  </si>
  <si>
    <t>Leisure Services</t>
  </si>
  <si>
    <t>INE274F01020</t>
  </si>
  <si>
    <t>INE503A01015</t>
  </si>
  <si>
    <t>INE04I401011</t>
  </si>
  <si>
    <t>Diversified</t>
  </si>
  <si>
    <t>INE470A01017</t>
  </si>
  <si>
    <t>Realty</t>
  </si>
  <si>
    <t>INE671H01015</t>
  </si>
  <si>
    <t>INE795G01014</t>
  </si>
  <si>
    <t>INE739E01017</t>
  </si>
  <si>
    <t>INE361B01024</t>
  </si>
  <si>
    <t>INE058A01010</t>
  </si>
  <si>
    <t>INE012A01025</t>
  </si>
  <si>
    <t>INE075A01022</t>
  </si>
  <si>
    <t>INE054A01027</t>
  </si>
  <si>
    <t>INE955V01021</t>
  </si>
  <si>
    <t>AAVAS FINANCIERS LTD</t>
  </si>
  <si>
    <t>INE216P01012</t>
  </si>
  <si>
    <t>Transport Services</t>
  </si>
  <si>
    <t>INE766P01016</t>
  </si>
  <si>
    <t>B) LISTED/AWAITING LISTING ON STOCK EXCHANGES</t>
  </si>
  <si>
    <t>BROOKFIELD INDIA REAL ESTATE TRUST</t>
  </si>
  <si>
    <t>INE0FDU25010</t>
  </si>
  <si>
    <t>EQUITY &amp; EQUITY RELATED TOTAL</t>
  </si>
  <si>
    <t>A) REPO</t>
  </si>
  <si>
    <t xml:space="preserve">TOTAL VALUE AND PERCENTAGE OF ILLIQUID EQUITY SHARES : </t>
  </si>
  <si>
    <t>NAV AS ON 30-NOV-23: RS.50.4581 (REGULAR - GROWTH)</t>
  </si>
  <si>
    <t>NAV AS ON 30-NOV-23: RS.55.6571 (DIRECT - GROWTH)</t>
  </si>
  <si>
    <t>NAV AS ON 31-MAY-23: RS.44.2885 (REGULAR - GROWTH)</t>
  </si>
  <si>
    <t>NAV AS ON 31-MAY-23: RS.48.7478 (DIRECT - GROWTH)</t>
  </si>
  <si>
    <t>TOTAL INVESTMENTS IN FOREIGN SECURITIES / ADRS / GDRS: NIL</t>
  </si>
  <si>
    <t>Name Of The Bank</t>
  </si>
  <si>
    <t>Amount of Margins_x000D_( Rs. in Lakhs )</t>
  </si>
  <si>
    <t>Cash As Margin</t>
  </si>
  <si>
    <t>Fixed Deposits</t>
  </si>
  <si>
    <t>Government Securities (Face Value)</t>
  </si>
  <si>
    <t>T-Bills (Face Value)</t>
  </si>
  <si>
    <t>Mutual Fund Units(Amt)</t>
  </si>
  <si>
    <t>Equity Margin</t>
  </si>
  <si>
    <t>Total Gross Margin</t>
  </si>
  <si>
    <t>Tata Small Cap Fund</t>
  </si>
  <si>
    <t>(An open ended equity scheme predominantly investing in small cap stocks)</t>
  </si>
  <si>
    <t>•Long Term Capital Appreciation</t>
  </si>
  <si>
    <t>•Predominant investment in equity/equity related instruments of small cap companies.</t>
  </si>
  <si>
    <t>INE043D01016</t>
  </si>
  <si>
    <t>Commercial Services &amp; Supplies</t>
  </si>
  <si>
    <t>INE615P01015</t>
  </si>
  <si>
    <t>INE373A01013</t>
  </si>
  <si>
    <t>INE944F01028</t>
  </si>
  <si>
    <t>INE0BV301023</t>
  </si>
  <si>
    <t>INE280B01018</t>
  </si>
  <si>
    <t>INE03QK01018</t>
  </si>
  <si>
    <t>Textiles &amp; Apparels</t>
  </si>
  <si>
    <t>INE887G01027</t>
  </si>
  <si>
    <t>Healthcare Services</t>
  </si>
  <si>
    <t>INE08LI01020</t>
  </si>
  <si>
    <t>INE536H01010</t>
  </si>
  <si>
    <t>INE263M01029</t>
  </si>
  <si>
    <t>INE891D01026</t>
  </si>
  <si>
    <t>INE999A01015</t>
  </si>
  <si>
    <t>INE811A01020</t>
  </si>
  <si>
    <t>INE209A01019</t>
  </si>
  <si>
    <t>INE508G01029</t>
  </si>
  <si>
    <t>Industrial Manufacturing</t>
  </si>
  <si>
    <t>INE634A01018</t>
  </si>
  <si>
    <t>INE066O01014</t>
  </si>
  <si>
    <t>INE075I01017</t>
  </si>
  <si>
    <t>INE298J01013</t>
  </si>
  <si>
    <t>NETWEB TECHNOLOGIES INDIA LTD</t>
  </si>
  <si>
    <t>IT - Hardware</t>
  </si>
  <si>
    <t>INE0NT901020</t>
  </si>
  <si>
    <t>INE418H01029</t>
  </si>
  <si>
    <t>SAMHI HOTELS LTD</t>
  </si>
  <si>
    <t>INE08U801020</t>
  </si>
  <si>
    <t>INE868B01028</t>
  </si>
  <si>
    <t>INE498B01024</t>
  </si>
  <si>
    <t>INE120A01034</t>
  </si>
  <si>
    <t>INE475B01022</t>
  </si>
  <si>
    <t>R R KABEL LTD</t>
  </si>
  <si>
    <t>INE777K01022</t>
  </si>
  <si>
    <t>INE386A01015</t>
  </si>
  <si>
    <t>INE235A01022</t>
  </si>
  <si>
    <t>INE974X01010</t>
  </si>
  <si>
    <t>INE987B01026</t>
  </si>
  <si>
    <t>INE133A01011</t>
  </si>
  <si>
    <t>INE227C01017</t>
  </si>
  <si>
    <t>INE688A01022</t>
  </si>
  <si>
    <t>INE491J01022</t>
  </si>
  <si>
    <t>INE183A01024</t>
  </si>
  <si>
    <t>Fertilizers &amp; Agrochemicals</t>
  </si>
  <si>
    <t>INE613A01020</t>
  </si>
  <si>
    <t>INE128A01029</t>
  </si>
  <si>
    <t>EUREKA FORBES LTD</t>
  </si>
  <si>
    <t>INE0KCE01017</t>
  </si>
  <si>
    <t>INE371A01025</t>
  </si>
  <si>
    <t>INE331A01037</t>
  </si>
  <si>
    <t>INE602A01031</t>
  </si>
  <si>
    <t>INE845D01014</t>
  </si>
  <si>
    <t>Other Construction Materials</t>
  </si>
  <si>
    <t>INE614A01028</t>
  </si>
  <si>
    <t>Ferrous Metals</t>
  </si>
  <si>
    <t>INE884B01025</t>
  </si>
  <si>
    <t>VARDHMAN SPECIAL STEELS LTD</t>
  </si>
  <si>
    <t>INE050M01012</t>
  </si>
  <si>
    <t>INE872J01023</t>
  </si>
  <si>
    <t>Gas</t>
  </si>
  <si>
    <t>INE246F01010</t>
  </si>
  <si>
    <t>INE449A01011</t>
  </si>
  <si>
    <t>Personal Products</t>
  </si>
  <si>
    <t>INE500L01026</t>
  </si>
  <si>
    <t>INE686Y01026</t>
  </si>
  <si>
    <t>INE0O3901029</t>
  </si>
  <si>
    <t>INE0NN701020</t>
  </si>
  <si>
    <t>Cigarettes &amp; Tobacco Products</t>
  </si>
  <si>
    <t>INE710A01016</t>
  </si>
  <si>
    <t>INE258B01022</t>
  </si>
  <si>
    <t>POWERGRID INFRASTRUCTURE INVESTMENT TRUST</t>
  </si>
  <si>
    <t>Power</t>
  </si>
  <si>
    <t>INE0GGX23010</t>
  </si>
  <si>
    <t>NAV AS ON 30-NOV-23: RS.30.7692 (REGULAR - IDCW)</t>
  </si>
  <si>
    <t>NAV AS ON 30-NOV-23: RS.30.7692 (REGULAR - GROWTH)</t>
  </si>
  <si>
    <t>NAV AS ON 30-NOV-23: RS.33.7767 (DIRECT - IDCW)</t>
  </si>
  <si>
    <t>NAV AS ON 30-NOV-23: RS.33.7767 (DIRECT - GROWTH)</t>
  </si>
  <si>
    <t>NAV AS ON 31-MAY-23: RS.25.5813 (REGULAR - IDCW)</t>
  </si>
  <si>
    <t>NAV AS ON 31-MAY-23: RS.25.5813 (REGULAR - GROWTH)</t>
  </si>
  <si>
    <t>NAV AS ON 31-MAY-23: RS.27.8776 (DIRECT - IDCW)</t>
  </si>
  <si>
    <t>NAV AS ON 31-MAY-23: RS.27.8776 (DIRECT - GROWTH)</t>
  </si>
  <si>
    <t>PORTFOLIO TURNOVER RATIO: 0.04 TIMES</t>
  </si>
  <si>
    <t xml:space="preserve">Tata  S&amp;P BSE Sensex Index Fund </t>
  </si>
  <si>
    <t>(An open-ended equity scheme tracking S&amp;P BSE Sensex)</t>
  </si>
  <si>
    <t>•To reflect / mirror the S&amp;P BSE Sensex returns by investing in the same stocks which comprises of S&amp;PBSE Sensex.</t>
  </si>
  <si>
    <t>Telecom - Services</t>
  </si>
  <si>
    <t>INE397D01024</t>
  </si>
  <si>
    <t>STATE BANK OF INDIA</t>
  </si>
  <si>
    <t>INE062A01020</t>
  </si>
  <si>
    <t>INE296A01024</t>
  </si>
  <si>
    <t>Automobiles</t>
  </si>
  <si>
    <t>INE101A01026</t>
  </si>
  <si>
    <t>INE860A01027</t>
  </si>
  <si>
    <t>INE585B01010</t>
  </si>
  <si>
    <t>INE021A01026</t>
  </si>
  <si>
    <t>INE044A01036</t>
  </si>
  <si>
    <t>INE155A01022</t>
  </si>
  <si>
    <t>INE733E01010</t>
  </si>
  <si>
    <t>INE081A01020</t>
  </si>
  <si>
    <t>INE095A01012</t>
  </si>
  <si>
    <t>INE752E01010</t>
  </si>
  <si>
    <t>INE918I01026</t>
  </si>
  <si>
    <t>Food Products</t>
  </si>
  <si>
    <t>INE239A01016</t>
  </si>
  <si>
    <t>INE669C01036</t>
  </si>
  <si>
    <t>INE019A01038</t>
  </si>
  <si>
    <t>NET CURRENT LIABILITIES</t>
  </si>
  <si>
    <t>NAV AS ON 30-NOV-23: RS.166.6096 (REGULAR - GROWTH)</t>
  </si>
  <si>
    <t>NAV AS ON 30-NOV-23: RS.175.4564 (DIRECT - GROWTH)</t>
  </si>
  <si>
    <t>NAV AS ON 31-MAY-23: RS.155.0598 (REGULAR - GROWTH)</t>
  </si>
  <si>
    <t>NAV AS ON 31-MAY-23: RS.163.0372 (DIRECT - GROWTH)</t>
  </si>
  <si>
    <t>PORTFOLIO TURNOVER RATIO: 0.07 TIMES</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</si>
  <si>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</si>
  <si>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</si>
  <si>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</si>
  <si>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Financial Technology (Fintech)</t>
  </si>
  <si>
    <t>INE417T01026</t>
  </si>
  <si>
    <t>INE343H01029</t>
  </si>
  <si>
    <t>INE702C01027</t>
  </si>
  <si>
    <t>Agricultural, Commercial &amp; Construction Vehicles</t>
  </si>
  <si>
    <t>INE209L01016</t>
  </si>
  <si>
    <t>INE093I01010</t>
  </si>
  <si>
    <t>Entertainment</t>
  </si>
  <si>
    <t>INE256A01028</t>
  </si>
  <si>
    <t>INE233B01017</t>
  </si>
  <si>
    <t>Aerospace and Defense</t>
  </si>
  <si>
    <t>INE263A01024</t>
  </si>
  <si>
    <t>INE797F01020</t>
  </si>
  <si>
    <t>INE455K01017</t>
  </si>
  <si>
    <t>INE619B01017</t>
  </si>
  <si>
    <t>INE406A01037</t>
  </si>
  <si>
    <t>INE371P01015</t>
  </si>
  <si>
    <t>INE158A01026</t>
  </si>
  <si>
    <t>IT - Services</t>
  </si>
  <si>
    <t>INE136B01020</t>
  </si>
  <si>
    <t>INE414G01012</t>
  </si>
  <si>
    <t>KAYNES TECHNOLOGY INDIA LTD</t>
  </si>
  <si>
    <t>INE918Z01012</t>
  </si>
  <si>
    <t>INE00LO01017</t>
  </si>
  <si>
    <t>INE257A01026</t>
  </si>
  <si>
    <t>INE979A01025</t>
  </si>
  <si>
    <t>INE935N01020</t>
  </si>
  <si>
    <t>INE214T01019</t>
  </si>
  <si>
    <t>INE118D01016</t>
  </si>
  <si>
    <t>INE457L01011</t>
  </si>
  <si>
    <t>INE199A01012</t>
  </si>
  <si>
    <t>INE318A01026</t>
  </si>
  <si>
    <t>INE743M01012</t>
  </si>
  <si>
    <t>JIO FINANCIAL SERVICES LTD</t>
  </si>
  <si>
    <t>INE758E01017</t>
  </si>
  <si>
    <t>INE548C01032</t>
  </si>
  <si>
    <t>INE866R01028</t>
  </si>
  <si>
    <t>INE278Y01022</t>
  </si>
  <si>
    <t>NAV AS ON 30-NOV-23: RS.51.7121 (REGULAR - GROWTH)</t>
  </si>
  <si>
    <t>NAV AS ON 30-NOV-23: RS.61.3162 (DIRECT - GROWTH)</t>
  </si>
  <si>
    <t>NAV AS ON 31-MAY-23: RS.44.1387 (REGULAR - GROWTH)</t>
  </si>
  <si>
    <t>NAV AS ON 31-MAY-23: RS.51.9545 (DIRECT - GROWTH)</t>
  </si>
  <si>
    <t>Tata Retirement Savings Fund - MODERATE PLAN</t>
  </si>
  <si>
    <t>TRSF-MODERATE PLAN: • Long Term Capital Appreciation &amp; Current Income. •   A predominantly equity oriented (between 65%-85%) savings scheme which provides tool for retirement planning to individual investors.</t>
  </si>
  <si>
    <t>INE689W01016</t>
  </si>
  <si>
    <t>GOI - 7.38% (20/06/2027)</t>
  </si>
  <si>
    <t>IN0020220037</t>
  </si>
  <si>
    <t>GOI - 7.27% (08/04/2026)</t>
  </si>
  <si>
    <t>IN0020190016</t>
  </si>
  <si>
    <t>GOI - 6.79% (26/12/2029)</t>
  </si>
  <si>
    <t>IN0020160118</t>
  </si>
  <si>
    <t>GOI - 6.10% (12/07/2031)</t>
  </si>
  <si>
    <t>IN0020210095</t>
  </si>
  <si>
    <t>GOI - 7.36% (12/09/2052)</t>
  </si>
  <si>
    <t>IN0020220086</t>
  </si>
  <si>
    <t>GOI - 7.26% (14/01/2029)</t>
  </si>
  <si>
    <t>IN0020180454</t>
  </si>
  <si>
    <t>INE040A08666</t>
  </si>
  <si>
    <t>** 06.35 % MINDSPACE BUSINESS PARKS REIT - 31/12/2024</t>
  </si>
  <si>
    <t>INE0CCU07058</t>
  </si>
  <si>
    <t>INE377Y07227</t>
  </si>
  <si>
    <t>INE936D07174</t>
  </si>
  <si>
    <t>INE999X07014</t>
  </si>
  <si>
    <t>INE001W07011</t>
  </si>
  <si>
    <t>CRISIL-AA+</t>
  </si>
  <si>
    <t>INE343G08026</t>
  </si>
  <si>
    <t>INE961M07017</t>
  </si>
  <si>
    <t>** 07.42 % POWER FINANCE CORPORATION - 19/11/2024</t>
  </si>
  <si>
    <t>INE134E08KH0</t>
  </si>
  <si>
    <t>INE403D08165</t>
  </si>
  <si>
    <t>ICRA-AAA</t>
  </si>
  <si>
    <t>INE848E07AY3</t>
  </si>
  <si>
    <t>INE848E07BB9</t>
  </si>
  <si>
    <t>INE964M07011</t>
  </si>
  <si>
    <t>B) REPO</t>
  </si>
  <si>
    <t>NAV AS ON 30-NOV-23: RS.51.3717 (REGULAR - GROWTH)</t>
  </si>
  <si>
    <t>NAV AS ON 30-NOV-23: RS.59.788 (DIRECT - GROWTH)</t>
  </si>
  <si>
    <t>NAV AS ON 31-MAY-23: RS.44.9781 (REGULAR - GROWTH)</t>
  </si>
  <si>
    <t>NAV AS ON 31-MAY-23: RS.51.9817 (DIRECT - GROWTH)</t>
  </si>
  <si>
    <t>Tata Resources &amp; Energy Fund</t>
  </si>
  <si>
    <t>(An open-ended equity scheme investing in Resources &amp; Energy Sector)</t>
  </si>
  <si>
    <t>•Long Term Capital Appreciation.</t>
  </si>
  <si>
    <t>•Investment in equity/equity related instruments of the companies in the Resources &amp; Energy sector in India.</t>
  </si>
  <si>
    <t>INE079A01024</t>
  </si>
  <si>
    <t>INE220G01021</t>
  </si>
  <si>
    <t>INE245A01021</t>
  </si>
  <si>
    <t>INE047A01021</t>
  </si>
  <si>
    <t>INE603J01030</t>
  </si>
  <si>
    <t>INE749A01030</t>
  </si>
  <si>
    <t>INE119A01028</t>
  </si>
  <si>
    <t>INE094A01015</t>
  </si>
  <si>
    <t>INE00R701025</t>
  </si>
  <si>
    <t>PARADEEP PHOSPHATES LTD</t>
  </si>
  <si>
    <t>INE088F01024</t>
  </si>
  <si>
    <t>INE421D01022</t>
  </si>
  <si>
    <t>Diversified Metals</t>
  </si>
  <si>
    <t>INE205A01025</t>
  </si>
  <si>
    <t>INE169A01031</t>
  </si>
  <si>
    <t>Consumable Fuels</t>
  </si>
  <si>
    <t>INE522F01014</t>
  </si>
  <si>
    <t>Non - Ferrous Metals</t>
  </si>
  <si>
    <t>INE038A01020</t>
  </si>
  <si>
    <t>INE029A01011</t>
  </si>
  <si>
    <t>INE258G01013</t>
  </si>
  <si>
    <t>INE129A01019</t>
  </si>
  <si>
    <t>INE647A01010</t>
  </si>
  <si>
    <t>INE769A01020</t>
  </si>
  <si>
    <t>INE048G01026</t>
  </si>
  <si>
    <t>INE844O01030</t>
  </si>
  <si>
    <t>INE628A01036</t>
  </si>
  <si>
    <t>INE03YM01018</t>
  </si>
  <si>
    <t>NAV AS ON 30-NOV-23: RS.30.9296 (REGULAR - IDCW)</t>
  </si>
  <si>
    <t>NAV AS ON 30-NOV-23: RS.33.8171 (REGULAR - GROWTH)</t>
  </si>
  <si>
    <t>NAV AS ON 30-NOV-23: RS.38.6547 (DIRECT - IDCW)</t>
  </si>
  <si>
    <t>NAV AS ON 30-NOV-23: RS.38.6547 (DIRECT - GROWTH)</t>
  </si>
  <si>
    <t>NAV AS ON 31-MAY-23: RS.26.8062 (REGULAR - IDCW)</t>
  </si>
  <si>
    <t>NAV AS ON 31-MAY-23: RS.29.3077 (REGULAR - GROWTH)</t>
  </si>
  <si>
    <t>NAV AS ON 31-MAY-23: RS.33.2392 (DIRECT - IDCW)</t>
  </si>
  <si>
    <t>NAV AS ON 31-MAY-23: RS.33.2392 (DIRECT - GROWTH)</t>
  </si>
  <si>
    <t>Tata Quant Fund</t>
  </si>
  <si>
    <t>(An open-ended equity scheme following quant based investing theme)</t>
  </si>
  <si>
    <t>•Medium to Long Term Capital Appreciation.</t>
  </si>
  <si>
    <t>•Investment in equity &amp; equity related instruments selected based on quant model.</t>
  </si>
  <si>
    <t>INE949L01017</t>
  </si>
  <si>
    <t>INE018E01016</t>
  </si>
  <si>
    <t>INE066A01021</t>
  </si>
  <si>
    <t>INE335Y01020</t>
  </si>
  <si>
    <t>INE09N301011</t>
  </si>
  <si>
    <t>INE216A01030</t>
  </si>
  <si>
    <t>INE298A01020</t>
  </si>
  <si>
    <t>INE670A01012</t>
  </si>
  <si>
    <t>(I) NON-CONVERTIBLE DEBENTURES/BONDS</t>
  </si>
  <si>
    <t>INE216A08027</t>
  </si>
  <si>
    <t>NAV AS ON 30-NOV-23: RS.12.8963 (REGULAR - IDCW)</t>
  </si>
  <si>
    <t>NAV AS ON 30-NOV-23: RS.12.8963 (REGULAR - GROWTH)</t>
  </si>
  <si>
    <t>NAV AS ON 30-NOV-23: RS.13.7563 (DIRECT - IDCW)</t>
  </si>
  <si>
    <t>NAV AS ON 30-NOV-23: RS.13.7563 (DIRECT - GROWTH)</t>
  </si>
  <si>
    <t>NAV AS ON 31-MAY-23: RS.11.3004 (REGULAR - IDCW)</t>
  </si>
  <si>
    <t>NAV AS ON 31-MAY-23: RS.11.3004 (REGULAR - GROWTH)</t>
  </si>
  <si>
    <t>NAV AS ON 31-MAY-23: RS.11.9639 (DIRECT - IDCW)</t>
  </si>
  <si>
    <t>NAV AS ON 31-MAY-23: RS.11.9639 (DIRECT - GROWTH)</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</si>
  <si>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</si>
  <si>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</si>
  <si>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</si>
  <si>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</si>
  <si>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INE171A01029</t>
  </si>
  <si>
    <t>INE092T01019</t>
  </si>
  <si>
    <t>INE545U01014</t>
  </si>
  <si>
    <t>INE976G01028</t>
  </si>
  <si>
    <t>INE491A01021</t>
  </si>
  <si>
    <t>NAV AS ON 30-NOV-23: RS.236.3314 (DIRECT PLAN)</t>
  </si>
  <si>
    <t>NAV AS ON 31-MAY-23: RS.228.6825 (DIRECT PLAN)</t>
  </si>
  <si>
    <t>PORTFOLIO TURNOVER RATIO: 0.08 TIMES</t>
  </si>
  <si>
    <t>(An open-ended scheme replicating/tracking NIFTY Midcap 150 Momentum 50 Index)</t>
  </si>
  <si>
    <t>•Investment in equity and equity related instruments comprised in Nifty Midcap 150 Momentum 50 Index.</t>
  </si>
  <si>
    <t>INE134E01011</t>
  </si>
  <si>
    <t>INE020B01018</t>
  </si>
  <si>
    <t>INE494B01023</t>
  </si>
  <si>
    <t>INE067A01029</t>
  </si>
  <si>
    <t>INE849A01020</t>
  </si>
  <si>
    <t>INE053A01029</t>
  </si>
  <si>
    <t>INE027H01010</t>
  </si>
  <si>
    <t>INE195A01028</t>
  </si>
  <si>
    <t>INE660A01013</t>
  </si>
  <si>
    <t>INE006I01046</t>
  </si>
  <si>
    <t>PUNJAB NATIONAL BANK</t>
  </si>
  <si>
    <t>INE160A01022</t>
  </si>
  <si>
    <t>INE438A01022</t>
  </si>
  <si>
    <t>INE774D01024</t>
  </si>
  <si>
    <t>INE010B01027</t>
  </si>
  <si>
    <t>INE387A01021</t>
  </si>
  <si>
    <t>INE398R01022</t>
  </si>
  <si>
    <t>INE212H01026</t>
  </si>
  <si>
    <t>INE211B01039</t>
  </si>
  <si>
    <t>INE498L01015</t>
  </si>
  <si>
    <t>CRISIL</t>
  </si>
  <si>
    <t>INE007A01025</t>
  </si>
  <si>
    <t>INE674K01013</t>
  </si>
  <si>
    <t>INE053F01010</t>
  </si>
  <si>
    <t>INE848E01016</t>
  </si>
  <si>
    <t>INE813H01021</t>
  </si>
  <si>
    <t>UNION BANK OF INDIA</t>
  </si>
  <si>
    <t>INE692A01016</t>
  </si>
  <si>
    <t>INE513A01022</t>
  </si>
  <si>
    <t>INE217B01036</t>
  </si>
  <si>
    <t>INE342J01019</t>
  </si>
  <si>
    <t>INE042A01014</t>
  </si>
  <si>
    <t>INE405E01023</t>
  </si>
  <si>
    <t>BANK OF INDIA</t>
  </si>
  <si>
    <t>INE084A01016</t>
  </si>
  <si>
    <t>NAV AS ON 30-NOV-23: RS.13.5368 (REGULAR - IDCW)</t>
  </si>
  <si>
    <t>NAV AS ON 30-NOV-23: RS.13.5368 (REGULAR - GROWTH)</t>
  </si>
  <si>
    <t>NAV AS ON 30-NOV-23: RS.13.6681 (DIRECT - IDCW)</t>
  </si>
  <si>
    <t>NAV AS ON 30-NOV-23: RS.13.6681 (DIRECT - GROWTH)</t>
  </si>
  <si>
    <t>NAV AS ON 31-MAY-23: RS.10.3537 (REGULAR - IDCW)</t>
  </si>
  <si>
    <t>NAV AS ON 31-MAY-23: RS.10.3537 (REGULAR - GROWTH)</t>
  </si>
  <si>
    <t>NAV AS ON 31-MAY-23: RS.10.4163 (DIRECT - IDCW)</t>
  </si>
  <si>
    <t>NAV AS ON 31-MAY-23: RS.10.4163 (DIRECT - GROWTH)</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</si>
  <si>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</si>
  <si>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</si>
  <si>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</si>
  <si>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INE758T01015</t>
  </si>
  <si>
    <t>INE663F01024</t>
  </si>
  <si>
    <t>FSN E COMMERCE VENTURES LTD</t>
  </si>
  <si>
    <t>INE388Y01029</t>
  </si>
  <si>
    <t>INE151A01013</t>
  </si>
  <si>
    <t>INE982J01020</t>
  </si>
  <si>
    <t>INE591G01017</t>
  </si>
  <si>
    <t>INE669E01016</t>
  </si>
  <si>
    <t>INE933S01016</t>
  </si>
  <si>
    <t>INE356A01018</t>
  </si>
  <si>
    <t>INE269A01021</t>
  </si>
  <si>
    <t>INE010V01017</t>
  </si>
  <si>
    <t>INE836A01035</t>
  </si>
  <si>
    <t>INE881D01027</t>
  </si>
  <si>
    <t>INE483C01032</t>
  </si>
  <si>
    <t>INE306R01017</t>
  </si>
  <si>
    <t>INE00WC01027</t>
  </si>
  <si>
    <t>INE419U01012</t>
  </si>
  <si>
    <t>NAV AS ON 30-NOV-23: RS.70.2571 (DIRECT PLAN)</t>
  </si>
  <si>
    <t>NAV AS ON 31-MAY-23: RS.56.959 (DIRECT PLAN)</t>
  </si>
  <si>
    <t>PORTFOLIO TURNOVER RATIO: 0.17 TIMES</t>
  </si>
  <si>
    <t>Tata Nifty India Digital Exchange Traded Fund of Fund</t>
  </si>
  <si>
    <t>(An Open ended fund of fund scheme investing in Tata Nifty India Digital Exchange Traded Fund)</t>
  </si>
  <si>
    <t>•Investment in Tata Nifty India Digital Exchange Traded Fund.</t>
  </si>
  <si>
    <t>MUTUAL FUND UNITS</t>
  </si>
  <si>
    <t>Mutual Fund</t>
  </si>
  <si>
    <t>INF277KA1364</t>
  </si>
  <si>
    <t>NAV AS ON 30-NOV-23: RS.11.0887 (REGULAR - IDCW)</t>
  </si>
  <si>
    <t>NAV AS ON 30-NOV-23: RS.11.0887 (REGULAR - GROWTH)</t>
  </si>
  <si>
    <t>NAV AS ON 30-NOV-23: RS.11.1814 (DIRECT - IDCW)</t>
  </si>
  <si>
    <t>NAV AS ON 30-NOV-23: RS.11.1814 (DIRECT - GROWTH)</t>
  </si>
  <si>
    <t>NAV AS ON 31-MAY-23: RS.8.9816 (REGULAR - IDCW)</t>
  </si>
  <si>
    <t>NAV AS ON 31-MAY-23: RS.8.9816 (REGULAR - GROWTH)</t>
  </si>
  <si>
    <t>NAV AS ON 31-MAY-23: RS.9.0373 (DIRECT - IDCW)</t>
  </si>
  <si>
    <t>NAV AS ON 31-MAY-23: RS.9.0373 (DIRECT - GROWTH)</t>
  </si>
  <si>
    <t>PORTFOLIO TURNOVER RATIO: 0.03 TIMES</t>
  </si>
  <si>
    <t>Tata Nifty 50 Index Fund</t>
  </si>
  <si>
    <t>(An open-ended equity scheme tracking Nifty 50 Index)</t>
  </si>
  <si>
    <t>• Long Term Capital Appreciation</t>
  </si>
  <si>
    <t>•To reflect / mirror the Nifty 50 returns by investing in the same stocks which comprises of NIFTY50.</t>
  </si>
  <si>
    <t>Metals &amp; Minerals Trading</t>
  </si>
  <si>
    <t>INE423A01024</t>
  </si>
  <si>
    <t>OIL &amp; NATURAL GAS CO.</t>
  </si>
  <si>
    <t>Oil</t>
  </si>
  <si>
    <t>INE213A01029</t>
  </si>
  <si>
    <t>INE917I01010</t>
  </si>
  <si>
    <t>INE742F01042</t>
  </si>
  <si>
    <t>INE123W01016</t>
  </si>
  <si>
    <t>INE059A01026</t>
  </si>
  <si>
    <t>INE437A01024</t>
  </si>
  <si>
    <t>NAV AS ON 30-NOV-23: RS.123.9283 (REGULAR - GROWTH)</t>
  </si>
  <si>
    <t>NAV AS ON 30-NOV-23: RS.133.702 (DIRECT - GROWTH)</t>
  </si>
  <si>
    <t>NAV AS ON 31-MAY-23: RS.113.7179 (REGULAR - GROWTH)</t>
  </si>
  <si>
    <t>NAV AS ON 31-MAY-23: RS.122.4888 (DIRECT - GROWTH)</t>
  </si>
  <si>
    <t>Tata Nifty 50 Exchange Traded Fund</t>
  </si>
  <si>
    <t>(An Open Ended Exchange Traded Fund tracking Nifty 50 Index)</t>
  </si>
  <si>
    <t>•Investments in Equity &amp; Equity related instruments covered by Nifty 50 Index.</t>
  </si>
  <si>
    <t>NAV AS ON 30-NOV-23: RS.212.7927 (DIRECT PLAN)</t>
  </si>
  <si>
    <t>NAV AS ON 31-MAY-23: RS.194.7415 (DIRECT PLAN)</t>
  </si>
  <si>
    <t>(An open ended equity scheme investing across large cap, mid cap, small cap stocks)</t>
  </si>
  <si>
    <t>•To Generate Long Term Capital Appreciation.</t>
  </si>
  <si>
    <t>•An open ended equity scheme investing across large cap, mid cap and small cap stocks</t>
  </si>
  <si>
    <t>INE208A01029</t>
  </si>
  <si>
    <t>INE477A01020</t>
  </si>
  <si>
    <t>INE572E01012</t>
  </si>
  <si>
    <t>YATRA ONLINE LTD</t>
  </si>
  <si>
    <t>INE0JR601024</t>
  </si>
  <si>
    <t>INE791I01019</t>
  </si>
  <si>
    <t>INE127D01025</t>
  </si>
  <si>
    <t>INE775A01035</t>
  </si>
  <si>
    <t>INE191H01014</t>
  </si>
  <si>
    <t>INE063P01018</t>
  </si>
  <si>
    <t>INE271C01023</t>
  </si>
  <si>
    <t>INE016A01026</t>
  </si>
  <si>
    <t>INE934S01014</t>
  </si>
  <si>
    <t>INE226A01021</t>
  </si>
  <si>
    <t>INE382M01027</t>
  </si>
  <si>
    <t>INE326A01037</t>
  </si>
  <si>
    <t>INE647O01011</t>
  </si>
  <si>
    <t>INE634I01029</t>
  </si>
  <si>
    <t>RESTAURANT BRANDS ASIA LTD</t>
  </si>
  <si>
    <t>INE07T201019</t>
  </si>
  <si>
    <t>INE930H01031</t>
  </si>
  <si>
    <t>INE142Z01019</t>
  </si>
  <si>
    <t>INE039C01032</t>
  </si>
  <si>
    <t>INE140A01024</t>
  </si>
  <si>
    <t>INE176B01034</t>
  </si>
  <si>
    <t>RISHABH INSTRUMENTS LTD</t>
  </si>
  <si>
    <t>INE0N2P01017</t>
  </si>
  <si>
    <t>NAV AS ON 30-NOV-23: RS.12.0814 (REGULAR - IDCW)</t>
  </si>
  <si>
    <t>NAV AS ON 30-NOV-23: RS.12.0814 (REGULAR - GROWTH)</t>
  </si>
  <si>
    <t>NAV AS ON 30-NOV-23: RS.12.2467 (DIRECT - IDCW)</t>
  </si>
  <si>
    <t>NAV AS ON 30-NOV-23: RS.12.2467 (DIRECT - GROWTH)</t>
  </si>
  <si>
    <t>NAV AS ON 31-MAY-23: RS.10.5422 (REGULAR - IDCW)</t>
  </si>
  <si>
    <t>NAV AS ON 31-MAY-23: RS.10.5422 (REGULAR - GROWTH)</t>
  </si>
  <si>
    <t>NAV AS ON 31-MAY-23: RS.10.5978 (DIRECT - IDCW)</t>
  </si>
  <si>
    <t>NAV AS ON 31-MAY-23: RS.10.5978 (DIRECT - GROWTH)</t>
  </si>
  <si>
    <t>PORTFOLIO TURNOVER RATIO: 0.05 TIMES</t>
  </si>
  <si>
    <t>Gross Notional Value of Contracts where stock futures were Bought :</t>
  </si>
  <si>
    <t>Tata Multi Asset Opportunities Fund</t>
  </si>
  <si>
    <t>(An open ended scheme investing in equity, debt &amp; exchange traded commodity derivatives)</t>
  </si>
  <si>
    <t>•Investment in equity &amp; equity related instruments, debt instruments, exchange traded commodity derivatives and other instruments.</t>
  </si>
  <si>
    <t>COPPER (2500 KGS) COMMODITY</t>
  </si>
  <si>
    <t>Industrial Metals</t>
  </si>
  <si>
    <t>COPPER</t>
  </si>
  <si>
    <t>SILVER (30 KG) COMMODITY</t>
  </si>
  <si>
    <t>Precious Metals</t>
  </si>
  <si>
    <t>BANK OF BARODA</t>
  </si>
  <si>
    <t>INE028A01039</t>
  </si>
  <si>
    <t>TEGA INDUSTRIES LTD</t>
  </si>
  <si>
    <t>INE011K01018</t>
  </si>
  <si>
    <t>INE389H01022</t>
  </si>
  <si>
    <t>TVS SUPPLY CHAIN SOLUTIONS LTD</t>
  </si>
  <si>
    <t>INE395N01027</t>
  </si>
  <si>
    <t>INE726G01019</t>
  </si>
  <si>
    <t>INE465A01025</t>
  </si>
  <si>
    <t>INE191A01027</t>
  </si>
  <si>
    <t>INE117A01022</t>
  </si>
  <si>
    <t>IN9397D01014</t>
  </si>
  <si>
    <t>*</t>
  </si>
  <si>
    <t>SILVER (30 KG) COMMODITY^</t>
  </si>
  <si>
    <t>GOLD (1 KG-1000 GMS) COMMODITY^</t>
  </si>
  <si>
    <t>SILVER MINI (5 KGS) COMMODITY^</t>
  </si>
  <si>
    <t>CRUDE OIL (100 BARRELS) COMMODITY^</t>
  </si>
  <si>
    <t>OIL Commodities</t>
  </si>
  <si>
    <t>MCXBULLDEX^</t>
  </si>
  <si>
    <t>MCXBULLDEX</t>
  </si>
  <si>
    <t>STATE BANK OF INDIA^</t>
  </si>
  <si>
    <t>COPPER (2500 KGS) COMMODITY^</t>
  </si>
  <si>
    <t>INF277K01OK4</t>
  </si>
  <si>
    <t>GOI - 7.18% (24/07/2037)</t>
  </si>
  <si>
    <t>IN0020230077</t>
  </si>
  <si>
    <t>GOI - 7.26% (06/02/2033)</t>
  </si>
  <si>
    <t>IN0020220151</t>
  </si>
  <si>
    <t>GOI - 5.63% (12/04/2026)</t>
  </si>
  <si>
    <t>IN0020210012</t>
  </si>
  <si>
    <t>GOI - 7.32% (28/01/2024)</t>
  </si>
  <si>
    <t>IN0020180488</t>
  </si>
  <si>
    <t>GOI - 5.77% (03/08/2030)</t>
  </si>
  <si>
    <t>IN0020200153</t>
  </si>
  <si>
    <t>INE040A08997</t>
  </si>
  <si>
    <t>** 07.40 % NABARD - 30/01/2026</t>
  </si>
  <si>
    <t>INE261F08DO9</t>
  </si>
  <si>
    <t>** 07.85 % INDINFRAVIT TRUST - 31/03/2040</t>
  </si>
  <si>
    <t>INE790Z07053</t>
  </si>
  <si>
    <t>NAV AS ON 30-NOV-23: RS.18.4468 (REGULAR - IDCW)</t>
  </si>
  <si>
    <t>NAV AS ON 30-NOV-23: RS.18.4468 (REGULAR - GROWTH)</t>
  </si>
  <si>
    <t>NAV AS ON 30-NOV-23: RS.19.7207 (DIRECT - IDCW)</t>
  </si>
  <si>
    <t>NAV AS ON 30-NOV-23: RS.19.7207 (DIRECT - GROWTH)</t>
  </si>
  <si>
    <t>NAV AS ON 31-MAY-23: RS.16.8617 (REGULAR - IDCW)</t>
  </si>
  <si>
    <t>NAV AS ON 31-MAY-23: RS.16.8617 (REGULAR - GROWTH)</t>
  </si>
  <si>
    <t>NAV AS ON 31-MAY-23: RS.17.8874 (DIRECT - IDCW)</t>
  </si>
  <si>
    <t>NAV AS ON 31-MAY-23: RS.17.8874 (DIRECT - GROWTH)</t>
  </si>
  <si>
    <t>STATE BANK OF INDIA-FUT-28-DEC-23</t>
  </si>
  <si>
    <t>STATE BANK OF INDIA-FUT-30-NOV-23</t>
  </si>
  <si>
    <t>Tata Mid Cap Growth Fund</t>
  </si>
  <si>
    <t>(An open-ended equity scheme predominantly investing in mid cap stocks)</t>
  </si>
  <si>
    <t>• Investment predominantly in equity &amp; equity related instruments of growth oriented mid cap companies.</t>
  </si>
  <si>
    <t>JSW INFRASTRUCTURE LTD</t>
  </si>
  <si>
    <t>INE880J01026</t>
  </si>
  <si>
    <t>INE115A01026</t>
  </si>
  <si>
    <t>INE376G01013</t>
  </si>
  <si>
    <t>INE180A01020</t>
  </si>
  <si>
    <t>INE102D01028</t>
  </si>
  <si>
    <t>INE323A01026</t>
  </si>
  <si>
    <t>PIRAMAL PHARMA LTD</t>
  </si>
  <si>
    <t>INE0DK501011</t>
  </si>
  <si>
    <t>INE121J01017</t>
  </si>
  <si>
    <t>INE299U01018</t>
  </si>
  <si>
    <t>INE640A01023</t>
  </si>
  <si>
    <t>INE761H01022</t>
  </si>
  <si>
    <t>NAV AS ON 30-NOV-23: RS.91.2465 (REGULAR - IDCW)</t>
  </si>
  <si>
    <t>NAV AS ON 30-NOV-23: RS.330.5854 (REGULAR - GROWTH)</t>
  </si>
  <si>
    <t>NAV AS ON 30-NOV-23: RS.121.6508 (DIRECT - IDCW)</t>
  </si>
  <si>
    <t>NAV AS ON 30-NOV-23: RS.368.5398 (DIRECT - GROWTH)</t>
  </si>
  <si>
    <t>NAV AS ON 31-MAY-23: RS.73.4666 (REGULAR - IDCW)</t>
  </si>
  <si>
    <t>NAV AS ON 31-MAY-23: RS.266.1706 (REGULAR - GROWTH)</t>
  </si>
  <si>
    <t>NAV AS ON 31-MAY-23: RS.97.4121 (DIRECT - IDCW)</t>
  </si>
  <si>
    <t>NAV AS ON 31-MAY-23: RS.295.1042 (DIRECT - GROWTH)</t>
  </si>
  <si>
    <t>Tata large Cap Fund</t>
  </si>
  <si>
    <t>(An open-ended equity scheme predominantly investing in large cap stock)</t>
  </si>
  <si>
    <t>•Investment predominantly in equity &amp; equity related securities of large cap companies.</t>
  </si>
  <si>
    <t>INE003A01024</t>
  </si>
  <si>
    <t>INE259A01022</t>
  </si>
  <si>
    <t>INE671A01010</t>
  </si>
  <si>
    <t>INE121A01024</t>
  </si>
  <si>
    <t>INE768C01010</t>
  </si>
  <si>
    <t>MANKIND PHARMA LTD</t>
  </si>
  <si>
    <t>INE634S01028</t>
  </si>
  <si>
    <t>LIFE INSURANCE CORPORATION OF INDIA</t>
  </si>
  <si>
    <t>INE0J1Y01017</t>
  </si>
  <si>
    <t>NAV AS ON 30-NOV-23: RS.391.9293 (REGULAR - GROWTH)</t>
  </si>
  <si>
    <t>NAV AS ON 30-NOV-23: RS.85.398 (REGULAR - IDCW)</t>
  </si>
  <si>
    <t>NAV AS ON 30-NOV-23: RS.442.4868 (DIRECT - GROWTH)</t>
  </si>
  <si>
    <t>NAV AS ON 30-NOV-23: RS.100.5291 (DIRECT - IDCW)</t>
  </si>
  <si>
    <t>NAV AS ON 31-MAY-23: RS.352.6213 (REGULAR - GROWTH)</t>
  </si>
  <si>
    <t>NAV AS ON 31-MAY-23: RS.76.8326 (REGULAR - IDCW)</t>
  </si>
  <si>
    <t>NAV AS ON 31-MAY-23: RS.396.2558 (DIRECT - GROWTH)</t>
  </si>
  <si>
    <t>NAV AS ON 31-MAY-23: RS.90.0284 (DIRECT - IDCW)</t>
  </si>
  <si>
    <t>PORTFOLIO TURNOVER RATIO: 0.15 TIMES</t>
  </si>
  <si>
    <t>Tata large &amp; Mid Cap Fund</t>
  </si>
  <si>
    <t>(An open ended equity scheme investing in both large cap and mid cap stocks)</t>
  </si>
  <si>
    <t>•Investment in equity and equity related instruments of well researched value and growth oriented Large &amp; Mid Cap Companies.</t>
  </si>
  <si>
    <t>INE200M01021</t>
  </si>
  <si>
    <t>INE061F01013</t>
  </si>
  <si>
    <t>INE031B01049</t>
  </si>
  <si>
    <t>(A) TREPS</t>
  </si>
  <si>
    <t>NAV AS ON 30-NOV-23: RS.67.4556 (REGULAR - IDCW)</t>
  </si>
  <si>
    <t>NAV AS ON 30-NOV-23: RS.418.4806 (REGULAR - GROWTH)</t>
  </si>
  <si>
    <t>NAV AS ON 30-NOV-23: RS.91.7984 (DIRECT - IDCW)</t>
  </si>
  <si>
    <t>NAV AS ON 30-NOV-23: RS.468.5122 (DIRECT - GROWTH)</t>
  </si>
  <si>
    <t>NAV AS ON 31-MAY-23: RS.60.8846 (REGULAR - IDCW)</t>
  </si>
  <si>
    <t>NAV AS ON 31-MAY-23: RS.377.7139 (REGULAR - GROWTH)</t>
  </si>
  <si>
    <t>NAV AS ON 31-MAY-23: RS.82.4358 (DIRECT - IDCW)</t>
  </si>
  <si>
    <t>NAV AS ON 31-MAY-23: RS.420.7257 (DIRECT - GROWTH)</t>
  </si>
  <si>
    <t>Tata Infrastructure Fund</t>
  </si>
  <si>
    <t>(An open-ended equity scheme investing in Infrastructure sector)</t>
  </si>
  <si>
    <t>•Investment Predominantly in equity / equity related instruments of the companies in the Infrastructure sector in India.</t>
  </si>
  <si>
    <t>CYIENT DLM LTD</t>
  </si>
  <si>
    <t>INE055S01018</t>
  </si>
  <si>
    <t>INE540H01012</t>
  </si>
  <si>
    <t>INE325A01013</t>
  </si>
  <si>
    <t>DATA PATTERNS (INDIA) LTD</t>
  </si>
  <si>
    <t>INE0IX101010</t>
  </si>
  <si>
    <t>Paper, Forest &amp; Jute Products</t>
  </si>
  <si>
    <t>INE055A01016</t>
  </si>
  <si>
    <t>INE07Y701011</t>
  </si>
  <si>
    <t>ISGEC HEAVY ENGINEERING LTD</t>
  </si>
  <si>
    <t>INE858B01029</t>
  </si>
  <si>
    <t>INE177A01018</t>
  </si>
  <si>
    <t>TCI EXPRESS LTD</t>
  </si>
  <si>
    <t>INE586V01016</t>
  </si>
  <si>
    <t>INE201P01022</t>
  </si>
  <si>
    <t>NAV AS ON 30-NOV-23: RS.63.7678 (REGULAR - IDCW)</t>
  </si>
  <si>
    <t>NAV AS ON 30-NOV-23: RS.134.5312 (REGULAR - GROWTH)</t>
  </si>
  <si>
    <t>NAV AS ON 30-NOV-23: RS.75.4622 (DIRECT - IDCW)</t>
  </si>
  <si>
    <t>NAV AS ON 30-NOV-23: RS.144.0104 (DIRECT - GROWTH)</t>
  </si>
  <si>
    <t>NAV AS ON 31-MAY-23: RS.52.1298 (REGULAR - IDCW)</t>
  </si>
  <si>
    <t>NAV AS ON 31-MAY-23: RS.109.9784 (REGULAR - GROWTH)</t>
  </si>
  <si>
    <t>NAV AS ON 31-MAY-23: RS.61.4397 (DIRECT - IDCW)</t>
  </si>
  <si>
    <t>NAV AS ON 31-MAY-23: RS.117.2495 (DIRECT - GROWTH)</t>
  </si>
  <si>
    <t>Tata India Pharma &amp; Healthcare Fund</t>
  </si>
  <si>
    <t>(An open-ended equity scheme investing in Pharma &amp; Healthcare Services Sector)</t>
  </si>
  <si>
    <t>•Investment in equity/equity related instruments of the companies in the Pharma &amp; Healthcare sector in India.</t>
  </si>
  <si>
    <t>INE571A01038</t>
  </si>
  <si>
    <t>INE685A01028</t>
  </si>
  <si>
    <t>INE914M01019</t>
  </si>
  <si>
    <t>INE873D01024</t>
  </si>
  <si>
    <t>INE804L01022</t>
  </si>
  <si>
    <t>INE00FF01017</t>
  </si>
  <si>
    <t>INE159A01016</t>
  </si>
  <si>
    <t>NAV AS ON 30-NOV-23: RS.21.832 (REGULAR - IDCW)</t>
  </si>
  <si>
    <t>NAV AS ON 30-NOV-23: RS.21.832 (REGULAR - GROWTH)</t>
  </si>
  <si>
    <t>NAV AS ON 30-NOV-23: RS.24.7832 (DIRECT - IDCW)</t>
  </si>
  <si>
    <t>NAV AS ON 30-NOV-23: RS.24.7832 (DIRECT - GROWTH)</t>
  </si>
  <si>
    <t>NAV AS ON 31-MAY-23: RS.16.9367 (REGULAR - IDCW)</t>
  </si>
  <si>
    <t>NAV AS ON 31-MAY-23: RS.16.9367 (REGULAR - GROWTH)</t>
  </si>
  <si>
    <t>NAV AS ON 31-MAY-23: RS.19.0907 (DIRECT - IDCW)</t>
  </si>
  <si>
    <t>NAV AS ON 31-MAY-23: RS.19.0907 (DIRECT - GROWTH)</t>
  </si>
  <si>
    <t>PORTFOLIO TURNOVER RATIO: 0.16 TIMES</t>
  </si>
  <si>
    <t>Tata India Consumer Fund</t>
  </si>
  <si>
    <t>(An open ended equity scheme investing in Consumption Oriented Sector)</t>
  </si>
  <si>
    <t>•Investment in equity/equity related instruments of the companies in the Consumption Oriented sector in India.</t>
  </si>
  <si>
    <t>BIKAJI FOODS INTERNATIONAL LTD</t>
  </si>
  <si>
    <t>INE00E101023</t>
  </si>
  <si>
    <t>INE08ZM01014</t>
  </si>
  <si>
    <t>SYRMA SGS TECHNOLOGY LTD</t>
  </si>
  <si>
    <t>INE0DYJ01015</t>
  </si>
  <si>
    <t>INE348B01021</t>
  </si>
  <si>
    <t>CELLO WORLD LTD</t>
  </si>
  <si>
    <t>INE0LMW01024</t>
  </si>
  <si>
    <t>INE301A01014</t>
  </si>
  <si>
    <t>FLAIR WRITING INDUSTRIES LTD</t>
  </si>
  <si>
    <t>INE00Y201027</t>
  </si>
  <si>
    <t>INE322A01010</t>
  </si>
  <si>
    <t>(B) TREPS</t>
  </si>
  <si>
    <t>C) REPO</t>
  </si>
  <si>
    <t>NAV AS ON 30-NOV-23: RS.31.9475 (REGULAR - IDCW)</t>
  </si>
  <si>
    <t>NAV AS ON 30-NOV-23: RS.34.6446 (REGULAR - GROWTH)</t>
  </si>
  <si>
    <t>NAV AS ON 30-NOV-23: RS.39.0498 (DIRECT - IDCW)</t>
  </si>
  <si>
    <t>NAV AS ON 30-NOV-23: RS.39.0498 (DIRECT - GROWTH)</t>
  </si>
  <si>
    <t>NAV AS ON 31-MAY-23: RS.26.9474 (REGULAR - IDCW)</t>
  </si>
  <si>
    <t>NAV AS ON 31-MAY-23: RS.29.2225 (REGULAR - GROWTH)</t>
  </si>
  <si>
    <t>NAV AS ON 31-MAY-23: RS.32.7309 (DIRECT - IDCW)</t>
  </si>
  <si>
    <t>NAV AS ON 31-MAY-23: RS.32.7309 (DIRECT - GROWTH)</t>
  </si>
  <si>
    <t>Tata Hybrid Equity Fund</t>
  </si>
  <si>
    <t>(An open-ended hybrid scheme investing predominantly in equity &amp; equity related instruments)</t>
  </si>
  <si>
    <t>•Investment predominantly in equity &amp; equity related instruments (65% - 80%) &amp; some portion (between 20% to 35%) in fixed income instruments.</t>
  </si>
  <si>
    <t>TATA MOTORS - DVR</t>
  </si>
  <si>
    <t>IN9155A01020</t>
  </si>
  <si>
    <t>SGS MAHARASHTRA 7.70% (08/11/2034)</t>
  </si>
  <si>
    <t>IN2220230147</t>
  </si>
  <si>
    <t>GOI - 7.17% (17/04/2030)</t>
  </si>
  <si>
    <t>IN0020230036</t>
  </si>
  <si>
    <t>GOI - 7.18% (14/08/2033)</t>
  </si>
  <si>
    <t>IN0020230085</t>
  </si>
  <si>
    <t>GOI - 7.06% (10/04/2028)</t>
  </si>
  <si>
    <t>IN0020230010</t>
  </si>
  <si>
    <t>SDL GUJARAT  7.80% (27/12/2027)</t>
  </si>
  <si>
    <t>IN1520170151</t>
  </si>
  <si>
    <t>GOI - 7.26% (22/08/2032)</t>
  </si>
  <si>
    <t>IN0020220060</t>
  </si>
  <si>
    <t>SDL UTTAR PRADESH 7.85% (27/12/2027)</t>
  </si>
  <si>
    <t>IN3320170167</t>
  </si>
  <si>
    <t>GOI - 8.13% (22/06/2045)</t>
  </si>
  <si>
    <t>IN0020150044</t>
  </si>
  <si>
    <t>GOI -  8.30% (02/07/2040)</t>
  </si>
  <si>
    <t>IN0020100031</t>
  </si>
  <si>
    <t>SDL TAMILNADU  8.14% (27/05/2025)</t>
  </si>
  <si>
    <t>IN3120150047</t>
  </si>
  <si>
    <t>GOI - 6.19% (16/09/2034)</t>
  </si>
  <si>
    <t>IN0020200096</t>
  </si>
  <si>
    <t>SDL MAHARASHTRA 7.33% (13/09/2027)</t>
  </si>
  <si>
    <t>IN2220170103</t>
  </si>
  <si>
    <t>GOI - 6.57% (05/12/2033)</t>
  </si>
  <si>
    <t>IN0020160100</t>
  </si>
  <si>
    <t>** 07.81 % STATE BANK OF INDIA - 02/11/2038</t>
  </si>
  <si>
    <t>INE062A08405</t>
  </si>
  <si>
    <t>INE936D07075</t>
  </si>
  <si>
    <t>INE306N07NT6</t>
  </si>
  <si>
    <t>INE975F07IK3</t>
  </si>
  <si>
    <t>INE020B08DU5</t>
  </si>
  <si>
    <t>INE296A07SF4</t>
  </si>
  <si>
    <t>INE115A07QB9</t>
  </si>
  <si>
    <t>** 07.47 % SMALL INDUST DEVLOP BANK  OF INDIA - 25/11/2025</t>
  </si>
  <si>
    <t>INE556F08KE8</t>
  </si>
  <si>
    <t>** 07.55 % POWER FINANCE CORPORATION - 15/07/2026</t>
  </si>
  <si>
    <t>INE134E08ML8</t>
  </si>
  <si>
    <t>ICRA-AA+</t>
  </si>
  <si>
    <t>INE484J08048</t>
  </si>
  <si>
    <t>IND-AAA</t>
  </si>
  <si>
    <t>INE213Y07018</t>
  </si>
  <si>
    <t>INE225R08048</t>
  </si>
  <si>
    <t>** 07.00 % H.P.C.L. - 14/08/2024</t>
  </si>
  <si>
    <t>INE094A08036</t>
  </si>
  <si>
    <t>INE941D07208</t>
  </si>
  <si>
    <t>INE053F08122</t>
  </si>
  <si>
    <t>NAV AS ON 30-NOV-23: RS.355.3021 (REGULAR - GROWTH)</t>
  </si>
  <si>
    <t>NAV AS ON 30-NOV-23: RS.84.4774 (REGULAR - IDCW)</t>
  </si>
  <si>
    <t>NAV AS ON 30-NOV-23: RS.77.4567 (REGULAR - MONTHLY IDCW)</t>
  </si>
  <si>
    <t>NAV AS ON 30-NOV-23: RS.392.7926 (DIRECT - GROWTH)</t>
  </si>
  <si>
    <t>NAV AS ON 30-NOV-23: RS.98.1185 (DIRECT - IDCW)</t>
  </si>
  <si>
    <t>NAV AS ON 30-NOV-23: RS.89.1373 (DIRECT - MONTHLY IDCW)</t>
  </si>
  <si>
    <t>NAV AS ON 31-MAY-23: RS.333.165 (REGULAR - GROWTH)</t>
  </si>
  <si>
    <t>NAV AS ON 31-MAY-23: RS.79.2136 (REGULAR - IDCW)</t>
  </si>
  <si>
    <t>NAV AS ON 31-MAY-23: RS.74.4789 (REGULAR - MONTHLY IDCW)</t>
  </si>
  <si>
    <t>NAV AS ON 31-MAY-23: RS.366.5352 (DIRECT - GROWTH)</t>
  </si>
  <si>
    <t>NAV AS ON 31-MAY-23: RS.91.5596 (DIRECT - IDCW)</t>
  </si>
  <si>
    <t>NAV AS ON 31-MAY-23: RS.85.0231 (DIRECT - MONTHLY IDCW)</t>
  </si>
  <si>
    <t>Tata Housing Opportunities Fund</t>
  </si>
  <si>
    <t>(An open-ended equity scheme following housing theme)</t>
  </si>
  <si>
    <t>•An Open ended equity scheme following housing theme</t>
  </si>
  <si>
    <t>INE811K01011</t>
  </si>
  <si>
    <t>INE878B01027</t>
  </si>
  <si>
    <t>INE472A01039</t>
  </si>
  <si>
    <t>ELECTRONICS MART INDIA LTD</t>
  </si>
  <si>
    <t>INE02YR01019</t>
  </si>
  <si>
    <t>NAV AS ON 30-NOV-23: RS.12.9572 (REGULAR - IDCW)</t>
  </si>
  <si>
    <t>NAV AS ON 30-NOV-23: RS.12.9572 (REGULAR - GROWTH)</t>
  </si>
  <si>
    <t>NAV AS ON 30-NOV-23: RS.13.255 (DIRECT - IDCW)</t>
  </si>
  <si>
    <t>NAV AS ON 30-NOV-23: RS.13.255 (DIRECT - GROWTH)</t>
  </si>
  <si>
    <t>NAV AS ON 31-MAY-23: RS.10.9439 (REGULAR - IDCW)</t>
  </si>
  <si>
    <t>NAV AS ON 31-MAY-23: RS.10.9439 (REGULAR - GROWTH)</t>
  </si>
  <si>
    <t>NAV AS ON 31-MAY-23: RS.11.1019 (DIRECT - IDCW)</t>
  </si>
  <si>
    <t>NAV AS ON 31-MAY-23: RS.11.1019 (DIRECT - GROWTH)</t>
  </si>
  <si>
    <t>Tata Focused Equity Fund</t>
  </si>
  <si>
    <t>(An Open Ended Equity Scheme Investing in maximum 30 stocks across market caps (i.e Multi Cap))</t>
  </si>
  <si>
    <t>•Investment in equity/equity related instruments in a concentrated portfolio of maximum 30 stocks across market capitalisation.</t>
  </si>
  <si>
    <t>NAV AS ON 30-NOV-23: RS.18.5622 (REGULAR - IDCW)</t>
  </si>
  <si>
    <t>NAV AS ON 30-NOV-23: RS.18.5622 (REGULAR - GROWTH)</t>
  </si>
  <si>
    <t>NAV AS ON 30-NOV-23: RS.19.9196 (DIRECT - IDCW)</t>
  </si>
  <si>
    <t>NAV AS ON 30-NOV-23: RS.19.9196 (DIRECT - GROWTH)</t>
  </si>
  <si>
    <t>NAV AS ON 31-MAY-23: RS.15.9959 (REGULAR - IDCW)</t>
  </si>
  <si>
    <t>NAV AS ON 31-MAY-23: RS.15.9959 (REGULAR - GROWTH)</t>
  </si>
  <si>
    <t>NAV AS ON 31-MAY-23: RS.17.0372 (DIRECT - IDCW)</t>
  </si>
  <si>
    <t>NAV AS ON 31-MAY-23: RS.17.0372 (DIRECT - GROWTH)</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</si>
  <si>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</si>
  <si>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</si>
  <si>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</si>
  <si>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</si>
  <si>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INE481N01025</t>
  </si>
  <si>
    <t>INE182A01018</t>
  </si>
  <si>
    <t>INE813A01018</t>
  </si>
  <si>
    <t>INE825V01034</t>
  </si>
  <si>
    <t>EMBASSY OFFICE PARKS REIT</t>
  </si>
  <si>
    <t>INE041025011</t>
  </si>
  <si>
    <t>NAV AS ON 30-NOV-23: RS.18.9031 (REGULAR - IDCW)</t>
  </si>
  <si>
    <t>NAV AS ON 30-NOV-23: RS.18.9031 (REGULAR - GROWTH)</t>
  </si>
  <si>
    <t>NAV AS ON 30-NOV-23: RS.20.554 (DIRECT - IDCW)</t>
  </si>
  <si>
    <t>NAV AS ON 30-NOV-23: RS.20.554 (DIRECT - GROWTH)</t>
  </si>
  <si>
    <t>NAV AS ON 31-MAY-23: RS.16.2658 (REGULAR - IDCW)</t>
  </si>
  <si>
    <t>NAV AS ON 31-MAY-23: RS.16.2658 (REGULAR - GROWTH)</t>
  </si>
  <si>
    <t>NAV AS ON 31-MAY-23: RS.17.5746 (DIRECT - IDCW)</t>
  </si>
  <si>
    <t>NAV AS ON 31-MAY-23: RS.17.5746 (DIRECT - GROWTH)</t>
  </si>
  <si>
    <t>PORTFOLIO TURNOVER RATIO: 0.19 TIMES</t>
  </si>
  <si>
    <t>Tata Ethical Fund</t>
  </si>
  <si>
    <t>(An open-ended equity scheme following Shariah principles)</t>
  </si>
  <si>
    <t>•Investment predominantly in equity &amp; equity related instruments of shariah principles compliant companies and in other instruments allowed under shariah principles.</t>
  </si>
  <si>
    <t>INE0FS801015</t>
  </si>
  <si>
    <t>RELAXO FOOTWEARS LTD</t>
  </si>
  <si>
    <t>INE131B01039</t>
  </si>
  <si>
    <t>INE572A01036</t>
  </si>
  <si>
    <t>INE347G01014</t>
  </si>
  <si>
    <t>INE139A01034</t>
  </si>
  <si>
    <t>NAV AS ON 30-NOV-23: RS.327.2802 (REGULAR - GROWTH)</t>
  </si>
  <si>
    <t>NAV AS ON 30-NOV-23: RS.133.39 (REGULAR - IDCW)</t>
  </si>
  <si>
    <t>NAV AS ON 30-NOV-23: RS.366.1403 (DIRECT - GROWTH)</t>
  </si>
  <si>
    <t>NAV AS ON 30-NOV-23: RS.200.9927 (DIRECT - IDCW)</t>
  </si>
  <si>
    <t>NAV AS ON 31-MAY-23: RS.294.6434 (REGULAR - GROWTH)</t>
  </si>
  <si>
    <t>NAV AS ON 31-MAY-23: RS.120.0876 (REGULAR - IDCW)</t>
  </si>
  <si>
    <t>NAV AS ON 31-MAY-23: RS.327.6745 (DIRECT - GROWTH)</t>
  </si>
  <si>
    <t>NAV AS ON 31-MAY-23: RS.179.8784 (DIRECT - IDCW)</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</si>
  <si>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</si>
  <si>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</si>
  <si>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</si>
  <si>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</si>
  <si>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INE646L01027</t>
  </si>
  <si>
    <t>TITAGARH RAIL SYSTEMS LTD</t>
  </si>
  <si>
    <t>INE615H01020</t>
  </si>
  <si>
    <t>INF277K01PR6</t>
  </si>
  <si>
    <t>GOI - 5.74% (15/11/2026)</t>
  </si>
  <si>
    <t>IN0020210186</t>
  </si>
  <si>
    <t>NAV AS ON 30-NOV-23: RS.15.75 (REGULAR - MONTHLY IDCW)</t>
  </si>
  <si>
    <t>NAV AS ON 30-NOV-23: RS.46.1868 (REGULAR - GROWTH)</t>
  </si>
  <si>
    <t>NAV AS ON 30-NOV-23: RS.22.1254 (REGULAR - PERIODIC IDCW)</t>
  </si>
  <si>
    <t>NAV AS ON 30-NOV-23: RS.18.8613 (DIRECT - MONTHLY IDCW)</t>
  </si>
  <si>
    <t>NAV AS ON 30-NOV-23: RS.51.5072 (DIRECT - GROWTH)</t>
  </si>
  <si>
    <t>NAV AS ON 30-NOV-23: RS.25.1671 (DIRECT - PERIODIC IDCW)</t>
  </si>
  <si>
    <t>NAV AS ON 31-MAY-23: RS.15.231 (REGULAR - MONTHLY IDCW)</t>
  </si>
  <si>
    <t>NAV AS ON 31-MAY-23: RS.43.7751 (REGULAR - GROWTH)</t>
  </si>
  <si>
    <t>NAV AS ON 31-MAY-23: RS.20.97 (REGULAR - PERIODIC IDCW)</t>
  </si>
  <si>
    <t>NAV AS ON 31-MAY-23: RS.18.117 (DIRECT - MONTHLY IDCW)</t>
  </si>
  <si>
    <t>NAV AS ON 31-MAY-23: RS.48.6442 (DIRECT - GROWTH)</t>
  </si>
  <si>
    <t>NAV AS ON 31-MAY-23: RS.23.7697 (DIRECT - PERIODIC IDCW)</t>
  </si>
  <si>
    <t>PORTFOLIO TURNOVER RATIO: 0.46 TIMES</t>
  </si>
  <si>
    <t>Tata Equity P/E Fund</t>
  </si>
  <si>
    <t>(An open ended equity scheme following a value investment strategy)</t>
  </si>
  <si>
    <t>•Investment (minimum 70%) in equity &amp; equity related instruments of companies whose rolling P/E is lower than rolling P/E of S&amp;PBSE Sensex.</t>
  </si>
  <si>
    <t>INE066F01020</t>
  </si>
  <si>
    <t>INE732I01013</t>
  </si>
  <si>
    <t>INE424H01027</t>
  </si>
  <si>
    <t>INE499A01024</t>
  </si>
  <si>
    <t>INE510A01028</t>
  </si>
  <si>
    <t>INE149A01033</t>
  </si>
  <si>
    <t>INE885A01032</t>
  </si>
  <si>
    <t>NAV AS ON 30-NOV-23: RS.95.8706 (REGULAR - IDCW TRIGGER B (10%))</t>
  </si>
  <si>
    <t>NAV AS ON 30-NOV-23: RS.265.7538 (REGULAR - GROWTH)</t>
  </si>
  <si>
    <t>NAV AS ON 30-NOV-23: RS.103.9365 (REGULAR - IDCW TRIGGER A (5%))</t>
  </si>
  <si>
    <t>NAV AS ON 30-NOV-23: RS.107.9151 (DIRECT - IDCW TRIGGER B (10%))</t>
  </si>
  <si>
    <t>NAV AS ON 30-NOV-23: RS.294.5282 (DIRECT - GROWTH)</t>
  </si>
  <si>
    <t>NAV AS ON 30-NOV-23: RS.113.7816 (DIRECT - IDCW TRIGGER A (5%))</t>
  </si>
  <si>
    <t>NAV AS ON 31-MAY-23: RS.84.3745 (REGULAR - IDCW TRIGGER B (10%))</t>
  </si>
  <si>
    <t>NAV AS ON 31-MAY-23: RS.222.2458 (REGULAR - GROWTH)</t>
  </si>
  <si>
    <t>NAV AS ON 31-MAY-23: RS.90.2164 (REGULAR - IDCW TRIGGER A (5%))</t>
  </si>
  <si>
    <t>NAV AS ON 31-MAY-23: RS.94.4459 (DIRECT - IDCW TRIGGER B (10%))</t>
  </si>
  <si>
    <t>NAV AS ON 31-MAY-23: RS.245.112 (DIRECT - GROWTH)</t>
  </si>
  <si>
    <t>NAV AS ON 31-MAY-23: RS.98.2548 (DIRECT - IDCW TRIGGER A (5%))</t>
  </si>
  <si>
    <t>PORTFOLIO TURNOVER RATIO: 0.29 TIMES</t>
  </si>
  <si>
    <t>(An open ended equity linked savings scheme with a statutory lock-in of 3 years &amp; tax benefit)</t>
  </si>
  <si>
    <t>•An equity linked savings scheme (ELSS) Investing predominantly in Equity &amp; Equity related instruments.</t>
  </si>
  <si>
    <t>INE406M01024</t>
  </si>
  <si>
    <t>VARROC ENGINEERING LTD</t>
  </si>
  <si>
    <t>INE665L01035</t>
  </si>
  <si>
    <t>INE136S01016</t>
  </si>
  <si>
    <t>INE665J01013</t>
  </si>
  <si>
    <t>NAV AS ON 30-NOV-23: RS.83.5116 (REGULAR - IDCW)</t>
  </si>
  <si>
    <t>NAV AS ON 30-NOV-23: RS.180.1394 (DIRECT - IDCW)</t>
  </si>
  <si>
    <t>NAV AS ON 30-NOV-23: RS.34.3999 (REGULAR - GROWTH)</t>
  </si>
  <si>
    <t>NAV AS ON 30-NOV-23: RS.38.6653 (DIRECT - GROWTH)</t>
  </si>
  <si>
    <t>NAV AS ON 31-MAY-23: RS.72.5978 (REGULAR - IDCW)</t>
  </si>
  <si>
    <t>NAV AS ON 31-MAY-23: RS.155.7331 (DIRECT - IDCW)</t>
  </si>
  <si>
    <t>NAV AS ON 31-MAY-23: RS.29.9044 (REGULAR - GROWTH)</t>
  </si>
  <si>
    <t>NAV AS ON 31-MAY-23: RS.33.4255 (DIRECT - GROWTH)</t>
  </si>
  <si>
    <t>PORTFOLIO TURNOVER RATIO: 0.1 TIMES</t>
  </si>
  <si>
    <t>An open ended equity scheme predominatly  investing in dividend yielding stocks.</t>
  </si>
  <si>
    <t>•An open ended equity scheme that aims for growth by primarily investing in equity and equity related instruments of dividend yielding companies.</t>
  </si>
  <si>
    <t>INE366I01010</t>
  </si>
  <si>
    <t>NAV AS ON 30-NOV-23: RS.14.1873 (REGULAR - IDCW)</t>
  </si>
  <si>
    <t>NAV AS ON 30-NOV-23: RS.14.1873 (REGULAR - GROWTH)</t>
  </si>
  <si>
    <t>NAV AS ON 30-NOV-23: RS.14.8631 (DIRECT - IDCW)</t>
  </si>
  <si>
    <t>NAV AS ON 30-NOV-23: RS.14.8631 (DIRECT - GROWTH)</t>
  </si>
  <si>
    <t>NAV AS ON 31-MAY-23: RS.12.1424 (REGULAR - IDCW)</t>
  </si>
  <si>
    <t>NAV AS ON 31-MAY-23: RS.12.1424 (REGULAR - GROWTH)</t>
  </si>
  <si>
    <t>NAV AS ON 31-MAY-23: RS.12.6108 (DIRECT - IDCW)</t>
  </si>
  <si>
    <t>NAV AS ON 31-MAY-23: RS.12.6108 (DIRECT - GROWTH)</t>
  </si>
  <si>
    <t>Tata Digital India Fund</t>
  </si>
  <si>
    <t>(An open-ended equity scheme investing in Information Technology Sector)</t>
  </si>
  <si>
    <t>•Investment in equity/equity related instruments of the companies in Information Technology Sector.</t>
  </si>
  <si>
    <t>INE684F01012</t>
  </si>
  <si>
    <t>INE520A01027</t>
  </si>
  <si>
    <t>INE118H01025</t>
  </si>
  <si>
    <t>INE0DD101019</t>
  </si>
  <si>
    <t>INE759A01021</t>
  </si>
  <si>
    <t>B) FOREIGN SECURITIES AND /OR OVERSEAS ETF(S)</t>
  </si>
  <si>
    <t>SAP SE ADR</t>
  </si>
  <si>
    <t>US8030542042</t>
  </si>
  <si>
    <t>META PLATFORMS CLASS A</t>
  </si>
  <si>
    <t>US30303M1027</t>
  </si>
  <si>
    <t>ADVANCED MICRO DEVICES (AMD) INC</t>
  </si>
  <si>
    <t>US0079031078</t>
  </si>
  <si>
    <t>FOREIGN SECURITIES AND /OR OVERSEAS ETF(S) TOTAL</t>
  </si>
  <si>
    <t>NAV AS ON 30-NOV-23: RS.38.332 (REGULAR - IDCW)</t>
  </si>
  <si>
    <t>NAV AS ON 30-NOV-23: RS.38.332 (REGULAR - GROWTH)</t>
  </si>
  <si>
    <t>NAV AS ON 30-NOV-23: RS.43.7246 (DIRECT - IDCW)</t>
  </si>
  <si>
    <t>NAV AS ON 30-NOV-23: RS.43.7246 (DIRECT - GROWTH)</t>
  </si>
  <si>
    <t>NAV AS ON 31-MAY-23: RS.32.6794 (REGULAR - IDCW)</t>
  </si>
  <si>
    <t>NAV AS ON 31-MAY-23: RS.32.6794 (REGULAR - GROWTH)</t>
  </si>
  <si>
    <t>NAV AS ON 31-MAY-23: RS.37.0235 (DIRECT - IDCW)</t>
  </si>
  <si>
    <t>NAV AS ON 31-MAY-23: RS.37.0235 (DIRECT - GROWTH)</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</si>
  <si>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</si>
  <si>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</si>
  <si>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</si>
  <si>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INE670K01029</t>
  </si>
  <si>
    <t>NAV AS ON 30-NOV-23: RS.14.8193 (REGULAR - IDCW)</t>
  </si>
  <si>
    <t>NAV AS ON 30-NOV-23: RS.14.8193 (REGULAR - GROWTH)</t>
  </si>
  <si>
    <t>NAV AS ON 30-NOV-23: RS.15.4156 (DIRECT - IDCW)</t>
  </si>
  <si>
    <t>NAV AS ON 30-NOV-23: RS.15.4156 (DIRECT - GROWTH)</t>
  </si>
  <si>
    <t>NAV AS ON 31-MAY-23: RS.12.0299 (REGULAR - IDCW)</t>
  </si>
  <si>
    <t>NAV AS ON 31-MAY-23: RS.12.0299 (REGULAR - GROWTH)</t>
  </si>
  <si>
    <t>NAV AS ON 31-MAY-23: RS.12.4119 (DIRECT - IDCW)</t>
  </si>
  <si>
    <t>NAV AS ON 31-MAY-23: RS.12.4119 (DIRECT - GROWTH)</t>
  </si>
  <si>
    <t>Tata Banking &amp; Financial Service Fund</t>
  </si>
  <si>
    <t>(An open ended equity scheme investing in Banking &amp; Financial Services Sector)</t>
  </si>
  <si>
    <t>•Investment in equity/equity related instruments of the companies in Banking and Financial Services sector in India.</t>
  </si>
  <si>
    <t>INE522D01027</t>
  </si>
  <si>
    <t>INE572J01011</t>
  </si>
  <si>
    <t>SBFC FINANCE LTD</t>
  </si>
  <si>
    <t>INE423Y01016</t>
  </si>
  <si>
    <t>INE02NC01014</t>
  </si>
  <si>
    <t>INE736A01011</t>
  </si>
  <si>
    <t>NAV AS ON 30-NOV-23: RS.30.5573 (REGULAR - IDCW)</t>
  </si>
  <si>
    <t>NAV AS ON 30-NOV-23: RS.33.2235 (REGULAR - GROWTH)</t>
  </si>
  <si>
    <t>NAV AS ON 30-NOV-23: RS.37.7745 (DIRECT - IDCW)</t>
  </si>
  <si>
    <t>NAV AS ON 30-NOV-23: RS.37.7745 (DIRECT - GROWTH)</t>
  </si>
  <si>
    <t>NAV AS ON 31-MAY-23: RS.27.2701 (REGULAR - IDCW)</t>
  </si>
  <si>
    <t>NAV AS ON 31-MAY-23: RS.29.6472 (REGULAR - GROWTH)</t>
  </si>
  <si>
    <t>NAV AS ON 31-MAY-23: RS.33.4559 (DIRECT - IDCW)</t>
  </si>
  <si>
    <t>NAV AS ON 31-MAY-23: RS.33.4559 (DIRECT - GROWTH)</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</si>
  <si>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</si>
  <si>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</si>
  <si>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</si>
  <si>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</si>
  <si>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INE176A01028</t>
  </si>
  <si>
    <t>INE484J01027</t>
  </si>
  <si>
    <t>BNK2FNSEDEC2023FUT^</t>
  </si>
  <si>
    <t>IND29FNSEDEC2023FUT^</t>
  </si>
  <si>
    <t>DATA INFRASTRUCTURE TRUST</t>
  </si>
  <si>
    <t>INE0BWS23018</t>
  </si>
  <si>
    <t>INF277KA1794</t>
  </si>
  <si>
    <t>INF277KA1554</t>
  </si>
  <si>
    <t>GOI - 6.69% (27/06/2024)</t>
  </si>
  <si>
    <t>IN0020220052</t>
  </si>
  <si>
    <t>IN0020200112</t>
  </si>
  <si>
    <t>SDL TAMILNADU 6.63% (23/12/2035)</t>
  </si>
  <si>
    <t>IN3120200321</t>
  </si>
  <si>
    <t>SGS KARNATAKA 7.70% (08/11/2033)</t>
  </si>
  <si>
    <t>IN1920230068</t>
  </si>
  <si>
    <t>SGS MAHARASHTRA 7.70% (15/11/2034)</t>
  </si>
  <si>
    <t>IN2220230162</t>
  </si>
  <si>
    <t>SDL MADHYA PRADESH 6.69% (17/03/2025)</t>
  </si>
  <si>
    <t>IN2120200273</t>
  </si>
  <si>
    <t>GOI - 5.15% (09/11/2025)</t>
  </si>
  <si>
    <t>IN0020200278</t>
  </si>
  <si>
    <t>SDL MAHARASHTRA 9.38% (23/04/2024)</t>
  </si>
  <si>
    <t>IN2220140015</t>
  </si>
  <si>
    <t>SGS UTTAR PRADESH 7.70% (22/11/2035)</t>
  </si>
  <si>
    <t>IN3320230185</t>
  </si>
  <si>
    <t>GOI - 6.97% (06/09/2026)</t>
  </si>
  <si>
    <t>IN0020160035</t>
  </si>
  <si>
    <t>(II) NON-CONVERTIBLE DEBENTURES/BONDS/ZCB</t>
  </si>
  <si>
    <t>** 07.59 % POWER FINANCE CORPORATION - 17/01/2028</t>
  </si>
  <si>
    <t>INE134E08LX5</t>
  </si>
  <si>
    <t>** 07.20 % NABARD - 23/09/2025</t>
  </si>
  <si>
    <t>INE261F08DR2</t>
  </si>
  <si>
    <t>INE115A07PM8</t>
  </si>
  <si>
    <t>** 07.20 % EXIM - 05/06/2025</t>
  </si>
  <si>
    <t>INE514E08FY8</t>
  </si>
  <si>
    <t>INE115A07PZ0</t>
  </si>
  <si>
    <t>** 07.15 % SMALL INDUST DEVLOP BANK  OF INDIA - 02/06/2025</t>
  </si>
  <si>
    <t>INE556F08JY8</t>
  </si>
  <si>
    <t>** 05.70 % NABARD - 31/07/2025</t>
  </si>
  <si>
    <t>INE261F08DK7</t>
  </si>
  <si>
    <t>INE121A07QU7</t>
  </si>
  <si>
    <t>** 08.20 % POWER FINANCE CORPORATION - 10/03/2025</t>
  </si>
  <si>
    <t>INE134E08GY3</t>
  </si>
  <si>
    <t>INE053F08312</t>
  </si>
  <si>
    <t>INE721A07RJ5</t>
  </si>
  <si>
    <t>INE692Q07456</t>
  </si>
  <si>
    <t>** POWER FINANCE CORPORATION - 02/08/2024 - FRB</t>
  </si>
  <si>
    <t>INE134E08LJ4</t>
  </si>
  <si>
    <t>INE936D07182</t>
  </si>
  <si>
    <t>INE296A07SK4</t>
  </si>
  <si>
    <t>INE403D08157</t>
  </si>
  <si>
    <t>** 07.44 % POWER FINANCE CORPORATION - 10/05/2028</t>
  </si>
  <si>
    <t>INE134E08MN4</t>
  </si>
  <si>
    <t>INE115A07PW7</t>
  </si>
  <si>
    <t>INE414G07HK3</t>
  </si>
  <si>
    <t>** 07.50 % NABARD - 31/08/2026</t>
  </si>
  <si>
    <t>INE261F08EA6</t>
  </si>
  <si>
    <t>** 07.57 % POWER FINANCE CORPORATION - 12/07/2033</t>
  </si>
  <si>
    <t>INE134E08MQ7</t>
  </si>
  <si>
    <t>INE020B08CK8</t>
  </si>
  <si>
    <t>** 07.23 % SMALL INDUST DEVLOP BANK  OF INDIA - 09/03/2026</t>
  </si>
  <si>
    <t>INE556F08KC2</t>
  </si>
  <si>
    <t>INE976I08342</t>
  </si>
  <si>
    <t>** 06.92 % POWER FINANCE CORPORATION - 14/04/2032</t>
  </si>
  <si>
    <t>INE134E08LN6</t>
  </si>
  <si>
    <t>CRISIL-AA</t>
  </si>
  <si>
    <t>INE118D07195</t>
  </si>
  <si>
    <t>INE403D08140</t>
  </si>
  <si>
    <t>** 07.43 % NATIONAL BANK FOR FINANCING INFRASTRUCTURE AND DEVELOPMENT - 16/06/2033</t>
  </si>
  <si>
    <t>INE0KUG08019</t>
  </si>
  <si>
    <t>INE040A08849</t>
  </si>
  <si>
    <t>INE115A07GT2</t>
  </si>
  <si>
    <t>INE752E08700</t>
  </si>
  <si>
    <t>INE756I07EK0</t>
  </si>
  <si>
    <t>INE206D08170</t>
  </si>
  <si>
    <t>INE053F09GV6</t>
  </si>
  <si>
    <t>INE752E08718</t>
  </si>
  <si>
    <t>INE040A08674</t>
  </si>
  <si>
    <t>INE020B08DR1</t>
  </si>
  <si>
    <t>INE848E07BA1</t>
  </si>
  <si>
    <t>INE756I07EB9</t>
  </si>
  <si>
    <t>INE020B08930</t>
  </si>
  <si>
    <t>INE969M07010</t>
  </si>
  <si>
    <t>INE121A07RB5</t>
  </si>
  <si>
    <t>** - AU SMALL FINANCE BANK - CD - 27/03/2024</t>
  </si>
  <si>
    <t>INE949L16BS5</t>
  </si>
  <si>
    <t>D) REPO</t>
  </si>
  <si>
    <t>NAV AS ON 30-NOV-23: RS.17.1541 (REGULAR - IDCW)</t>
  </si>
  <si>
    <t>NAV AS ON 30-NOV-23: RS.17.1541 (REGULAR - GROWTH)</t>
  </si>
  <si>
    <t>NAV AS ON 30-NOV-23: RS.18.5922 (DIRECT - IDCW)</t>
  </si>
  <si>
    <t>NAV AS ON 30-NOV-23: RS.18.5922 (DIRECT - GROWTH)</t>
  </si>
  <si>
    <t>NAV AS ON 31-MAY-23: RS.15.9003 (REGULAR - IDCW)</t>
  </si>
  <si>
    <t>NAV AS ON 31-MAY-23: RS.15.9003 (REGULAR - GROWTH)</t>
  </si>
  <si>
    <t>NAV AS ON 31-MAY-23: RS.17.1128 (DIRECT - IDCW)</t>
  </si>
  <si>
    <t>NAV AS ON 31-MAY-23: RS.17.1128 (DIRECT - GROWTH)</t>
  </si>
  <si>
    <t>BNK2F-FUT-28-DEC-23</t>
  </si>
  <si>
    <t>IND29F-FUT-28-DEC-23</t>
  </si>
  <si>
    <t>BNK2F-FUT-30-NOV-23</t>
  </si>
  <si>
    <t>IND29F-FUT-30-NOV-23</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</si>
  <si>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</si>
  <si>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</si>
  <si>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</si>
  <si>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</si>
  <si>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CANARA BANK</t>
  </si>
  <si>
    <t>INE476A01014</t>
  </si>
  <si>
    <t>INE721A01013</t>
  </si>
  <si>
    <t>INE148I01020</t>
  </si>
  <si>
    <t>INE022Q01020</t>
  </si>
  <si>
    <t>INE935A01035</t>
  </si>
  <si>
    <t>INE114A01011</t>
  </si>
  <si>
    <t>INE383A01012</t>
  </si>
  <si>
    <t>INE101D01020</t>
  </si>
  <si>
    <t>INE531E01026</t>
  </si>
  <si>
    <t>INE686F01025</t>
  </si>
  <si>
    <t>Minerals &amp; Mining</t>
  </si>
  <si>
    <t>INE584A01023</t>
  </si>
  <si>
    <t>INE242A01010</t>
  </si>
  <si>
    <t>INE113A01013</t>
  </si>
  <si>
    <t>INE124G01033</t>
  </si>
  <si>
    <t>INE787D01026</t>
  </si>
  <si>
    <t>INE070A01015</t>
  </si>
  <si>
    <t>INE203G01027</t>
  </si>
  <si>
    <t>INE085A01013</t>
  </si>
  <si>
    <t>INE358A01014</t>
  </si>
  <si>
    <t>INE002S01010</t>
  </si>
  <si>
    <t>INE111A01025</t>
  </si>
  <si>
    <t>INE745G01035</t>
  </si>
  <si>
    <t>INE776C01039</t>
  </si>
  <si>
    <t>OIL &amp; NATURAL GAS CO.^</t>
  </si>
  <si>
    <t>BANK OF BARODA^</t>
  </si>
  <si>
    <t>PUNJAB NATIONAL BANK^</t>
  </si>
  <si>
    <t>CANARA BANK^</t>
  </si>
  <si>
    <t>INF277K011T0</t>
  </si>
  <si>
    <t>INE115A07PB1</t>
  </si>
  <si>
    <t>INE756I07DM8</t>
  </si>
  <si>
    <t>INE916DA7QX2</t>
  </si>
  <si>
    <t>** 05.23 % NABARD - 31/01/2025</t>
  </si>
  <si>
    <t>INE261F08DI1</t>
  </si>
  <si>
    <t>INE774D14RQ9</t>
  </si>
  <si>
    <t>INE700G14GY4</t>
  </si>
  <si>
    <t>INE763G14RD3</t>
  </si>
  <si>
    <t>INE040A14201</t>
  </si>
  <si>
    <t>INE763G14PI6</t>
  </si>
  <si>
    <t>INE040A14268</t>
  </si>
  <si>
    <t>INE040A14169</t>
  </si>
  <si>
    <t>INE040A14227</t>
  </si>
  <si>
    <t>NAV AS ON 30-NOV-23: RS.12.2736 (REGULAR - MONTHLY IDCW)</t>
  </si>
  <si>
    <t>NAV AS ON 30-NOV-23: RS.12.8408 (REGULAR - GROWTH)</t>
  </si>
  <si>
    <t>NAV AS ON 30-NOV-23: RS.12.8163 (DIRECT - MONTHLY IDCW)</t>
  </si>
  <si>
    <t>NAV AS ON 30-NOV-23: RS.13.3417 (DIRECT - GROWTH)</t>
  </si>
  <si>
    <t>NAV AS ON 31-MAY-23: RS.11.8577 (REGULAR - MONTHLY IDCW)</t>
  </si>
  <si>
    <t>NAV AS ON 31-MAY-23: RS.12.4059 (REGULAR - GROWTH)</t>
  </si>
  <si>
    <t>NAV AS ON 31-MAY-23: RS.12.3337 (DIRECT - MONTHLY IDCW)</t>
  </si>
  <si>
    <t>NAV AS ON 31-MAY-23: RS.12.8394 (DIRECT - GROWTH)</t>
  </si>
  <si>
    <t>CANARA BANK-FUT-28-DEC-23</t>
  </si>
  <si>
    <t>BANK OF BARODA-FUT-28-DEC-23</t>
  </si>
  <si>
    <t>PUNJAB NATIONAL BANK-FUT-28-DEC-23</t>
  </si>
  <si>
    <t>OIL &amp; NATURAL GAS CO.-FUT-28-DEC-23</t>
  </si>
  <si>
    <t>BANK OF BARODA-FUT-30-NOV-23</t>
  </si>
  <si>
    <t>CANARA BANK-FUT-30-NOV-23</t>
  </si>
  <si>
    <t>OIL &amp; NATURAL GAS CO.-FUT-30-NOV-23</t>
  </si>
  <si>
    <t>PUNJAB NATIONAL BANK-FUT-30-NOV-23</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</si>
  <si>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</si>
  <si>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</si>
  <si>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</si>
  <si>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November 2023 to 30th November 2023.</t>
  </si>
  <si>
    <t>There were no Repo Transactions in Corporate Debt Securities from 1st November 2023 to 30th November 2023.</t>
  </si>
  <si>
    <t>There were No transactions in Interest Rate Futures (IRFs) from 1st November 2023 to 30th November 2023.</t>
  </si>
  <si>
    <t>There were no Fresh Intra - Scheme Investments from 1st November 2023 to 30th November 2023,but the previous Intra scheme Investments still continue.</t>
  </si>
  <si>
    <t>There were no Covered Call Transactions from 1st November 2023 to 30th November 2023.</t>
  </si>
  <si>
    <t>^^ In terms of sub clause 5 of clause C of SEBI circular no. SEBI/HO/IMD/DF2/CIR/P/2019/104 dated 01.10.2019, the Instrument has Structured Obligation (SO) / Credit Enhancement (CE) features.</t>
  </si>
  <si>
    <t>^Note: Includes amount of ~Rs. 3169.39 Lakhs (at cost) for 31693.92 units allotted towards Initial Contribution by the scheme (i.e. 25 bps of the schemes AUM as on December 31, 2022), as per SEBI Circular No. SEBI/HO/IMD/PoD2/P/CIR/2023/129 dated July 27, 2023.</t>
  </si>
  <si>
    <t>* in case of semi annual YTM,  it will be annualised </t>
  </si>
  <si>
    <t xml:space="preserve">As on (Date) </t>
  </si>
  <si>
    <t>1.70 Months</t>
  </si>
  <si>
    <t>Residual Maturity</t>
  </si>
  <si>
    <t>Macaulay Duration</t>
  </si>
  <si>
    <t>Annualised Portfolio YTM* :</t>
  </si>
  <si>
    <t>Description (if any)</t>
  </si>
  <si>
    <t>Scheme Name :</t>
  </si>
  <si>
    <t>Portfolio Information</t>
  </si>
  <si>
    <t>DIVIDEND DECLARED: PLEASE REFER DIVIDEND HISTORY TABLE</t>
  </si>
  <si>
    <t>AVERAGE MATURITY : 1.70 MONTHS</t>
  </si>
  <si>
    <t>NAV AS ON 31-MAY-23: RS.3592.8513 (DIRECT - GROWTH)</t>
  </si>
  <si>
    <t>NAV AS ON 31-MAY-23: RS.1001.5187 (DIRECT - DAILY IDCW)</t>
  </si>
  <si>
    <t>NAV AS ON 31-MAY-23: RS.3558.7056 (REGULAR - GROWTH)</t>
  </si>
  <si>
    <t>NAV AS ON 31-MAY-23: RS.1001.5157 (REGULAR - DAILY IDCW)</t>
  </si>
  <si>
    <t>NAV AS ON 30-NOV-23: RS.3717.489 (DIRECT - GROWTH)</t>
  </si>
  <si>
    <t>NAV AS ON 30-NOV-23: RS.1001.5187 (DIRECT - DAILY IDCW)</t>
  </si>
  <si>
    <t>NAV AS ON 30-NOV-23: RS.3680.0225 (REGULAR - GROWTH)</t>
  </si>
  <si>
    <t>NAV AS ON 30-NOV-23: RS.1001.5157 (REGULAR - DAILY IDCW)</t>
  </si>
  <si>
    <t>TOTAL NUMBER OF INSTANCES OF DEVIATION FROM VALUATION PRICE PROVIDED BY VALUATION AGENCIES</t>
  </si>
  <si>
    <t>AIF TOTAL</t>
  </si>
  <si>
    <t>INF0RQ622028</t>
  </si>
  <si>
    <t>SBIMF AIF - CAT II (CDMDF)27/10/2038</t>
  </si>
  <si>
    <t>AIF CAT</t>
  </si>
  <si>
    <t>IN002023Y128</t>
  </si>
  <si>
    <t>** TREASURY BILL 182 DAYS (21/12/2023)</t>
  </si>
  <si>
    <t>IN002023X260</t>
  </si>
  <si>
    <t>** TREASURY BILL 91 DAYS (21/12/2023)</t>
  </si>
  <si>
    <t>INE417C14603</t>
  </si>
  <si>
    <t>INE865C14JU6</t>
  </si>
  <si>
    <t>IN002022Z465</t>
  </si>
  <si>
    <t>** TREASURY BILL 364 DAYS (15/02/2024)</t>
  </si>
  <si>
    <t>IN002023Y144</t>
  </si>
  <si>
    <t>** TREASURY BILL 182 DAYS (04/01/2024)</t>
  </si>
  <si>
    <t>INE146O14BP3</t>
  </si>
  <si>
    <t>INE824H14NH1</t>
  </si>
  <si>
    <t>INE477S14BU3</t>
  </si>
  <si>
    <t>INE466L14CJ2</t>
  </si>
  <si>
    <t>INE248U14OK8</t>
  </si>
  <si>
    <t>INE417C14595</t>
  </si>
  <si>
    <t>INE556F14JL3</t>
  </si>
  <si>
    <t>** - SMALL INDUST DEVLOP BANK  OF INDIA - CP - 15/02/2024</t>
  </si>
  <si>
    <t>INE140A141I8</t>
  </si>
  <si>
    <t>INE115A14EK2</t>
  </si>
  <si>
    <t>IN002023X302</t>
  </si>
  <si>
    <t>** TREASURY BILL 91 DAYS (18/01/2024)</t>
  </si>
  <si>
    <t>INE692A16FT3</t>
  </si>
  <si>
    <t>ICRA-A1+</t>
  </si>
  <si>
    <t>** - UNION BANK OF INDIA - CD - 10/01/2024</t>
  </si>
  <si>
    <t>INE018A14KD0</t>
  </si>
  <si>
    <t>INE824H14KV8</t>
  </si>
  <si>
    <t>INE891K14MT1</t>
  </si>
  <si>
    <t>INE081A14EO8</t>
  </si>
  <si>
    <t>INE516Y14EJ3</t>
  </si>
  <si>
    <t>INE929O14BD8</t>
  </si>
  <si>
    <t>INE115A14ED7</t>
  </si>
  <si>
    <t>INE146O14BO6</t>
  </si>
  <si>
    <t>INE403D14502</t>
  </si>
  <si>
    <t>INE831R14DC7</t>
  </si>
  <si>
    <t>INE824H14NE8</t>
  </si>
  <si>
    <t>INE530B14BU5</t>
  </si>
  <si>
    <t>INE556F16AC6</t>
  </si>
  <si>
    <t>** - SMALL INDUST DEVLOP BANK  OF INDIA - CD - 14/02/2024</t>
  </si>
  <si>
    <t>INE338I14FV7</t>
  </si>
  <si>
    <t>INE516Y14EI5</t>
  </si>
  <si>
    <t>INE128M14688</t>
  </si>
  <si>
    <t>INE238AD6306</t>
  </si>
  <si>
    <t>IN002023X336</t>
  </si>
  <si>
    <t>** TREASURY BILL 91 DAYS (08/02/2024)</t>
  </si>
  <si>
    <t>INE763G14QV7</t>
  </si>
  <si>
    <t>INE160A16NO6</t>
  </si>
  <si>
    <t>** - PUNJAB NATIONAL BANK - CD - 04/12/2023</t>
  </si>
  <si>
    <t>INE261F14KE3</t>
  </si>
  <si>
    <t>** - NABARD - CP - 13/12/2023</t>
  </si>
  <si>
    <t>INE01C314585</t>
  </si>
  <si>
    <t>INE403D14494</t>
  </si>
  <si>
    <t>INE028A16EC9</t>
  </si>
  <si>
    <t>IND-A1+</t>
  </si>
  <si>
    <t>** - BANK OF BARODA - CD - 15/02/2024</t>
  </si>
  <si>
    <t>IN002022Z424</t>
  </si>
  <si>
    <t>** TREASURY BILL 364 DAYS (18/01/2024)</t>
  </si>
  <si>
    <t>INE556F16AE2</t>
  </si>
  <si>
    <t>** - SMALL INDUST DEVLOP BANK  OF INDIA - CD - 11/01/2024</t>
  </si>
  <si>
    <t>INE020B14680</t>
  </si>
  <si>
    <t>INE476A16VU6</t>
  </si>
  <si>
    <t>** - CANARA BANK - CD - 14/12/2023</t>
  </si>
  <si>
    <t>INE824H14MN1</t>
  </si>
  <si>
    <t>INE477A14CN4</t>
  </si>
  <si>
    <t>INE556F16AF9</t>
  </si>
  <si>
    <t>** - SMALL INDUST DEVLOP BANK  OF INDIA - CD - 31/01/2024</t>
  </si>
  <si>
    <t>INE110O14BD5</t>
  </si>
  <si>
    <t>INE01WN14AK6</t>
  </si>
  <si>
    <t>INE572E14IO9</t>
  </si>
  <si>
    <t>INE572E14IT8</t>
  </si>
  <si>
    <t>IN002023X328</t>
  </si>
  <si>
    <t>** TREASURY BILL 91 DAYS (01/02/2024)</t>
  </si>
  <si>
    <t>INE891K14MV7</t>
  </si>
  <si>
    <t>INE941D14485</t>
  </si>
  <si>
    <t>IN002022Z374</t>
  </si>
  <si>
    <t>** TREASURY BILL 364 DAYS (14/12/2023)</t>
  </si>
  <si>
    <t>IN002023Y193</t>
  </si>
  <si>
    <t>** TREASURY BILL 182 DAYS (08/02/2024)</t>
  </si>
  <si>
    <t>INE261F14KL8</t>
  </si>
  <si>
    <t>** - NABARD - CP - 22/02/2024</t>
  </si>
  <si>
    <t>INE040A16EB6</t>
  </si>
  <si>
    <t>INE556F14JU4</t>
  </si>
  <si>
    <t>** - SMALL INDUST DEVLOP BANK  OF INDIA - CP - 25/01/2024</t>
  </si>
  <si>
    <t>INE261F14KJ2</t>
  </si>
  <si>
    <t>** - NABARD - CP - 17/01/2024</t>
  </si>
  <si>
    <t>INE261F14KG8</t>
  </si>
  <si>
    <t>** - NABARD - CP - 09/01/2024</t>
  </si>
  <si>
    <t>INE095A16U13</t>
  </si>
  <si>
    <t>INE929O14AW0</t>
  </si>
  <si>
    <t>IN002023X351</t>
  </si>
  <si>
    <t>** TREASURY BILL 91 DAYS (22/02/2024)</t>
  </si>
  <si>
    <t>IN002023X344</t>
  </si>
  <si>
    <t>** TREASURY BILL 91 DAYS (15/02/2024)</t>
  </si>
  <si>
    <t>INE929O14BB2</t>
  </si>
  <si>
    <t>INE929O14BA4</t>
  </si>
  <si>
    <t>INE028A16DZ2</t>
  </si>
  <si>
    <t>** - BANK OF BARODA - CD - 02/01/2024</t>
  </si>
  <si>
    <t>INE160A16NW9</t>
  </si>
  <si>
    <t>** - PUNJAB NATIONAL BANK - CD - 20/02/2024</t>
  </si>
  <si>
    <t>INE028A16EB1</t>
  </si>
  <si>
    <t>** - BANK OF BARODA - CD - 29/01/2024</t>
  </si>
  <si>
    <t>IN002023X294</t>
  </si>
  <si>
    <t>** TREASURY BILL 91 DAYS (11/01/2024)</t>
  </si>
  <si>
    <t>INE040A16EE0</t>
  </si>
  <si>
    <t>IN2220130172</t>
  </si>
  <si>
    <t>SDL MAHARASHTRA 9.35% (30/01/2024)</t>
  </si>
  <si>
    <t>IN1920130094</t>
  </si>
  <si>
    <t>SDL KARNATAKA 9.41% (30/01/2024)</t>
  </si>
  <si>
    <t>IN2720170090</t>
  </si>
  <si>
    <t>SDL ODISHA 7.97% (17/01/2024)</t>
  </si>
  <si>
    <t>PRC Matrix</t>
  </si>
  <si>
    <t>Relatively High (Class III)</t>
  </si>
  <si>
    <t>Moderate (Class II)</t>
  </si>
  <si>
    <t>B-I</t>
  </si>
  <si>
    <t>Relatively Low (Class I)</t>
  </si>
  <si>
    <t>Interest Rate Risk ↓</t>
  </si>
  <si>
    <t>Relatively High (Class C)</t>
  </si>
  <si>
    <t>Moderate (Class B)</t>
  </si>
  <si>
    <t>Relatively Low (Class A)</t>
  </si>
  <si>
    <t>Credit Risk →</t>
  </si>
  <si>
    <t>Potential Risk Class</t>
  </si>
  <si>
    <t>• Investment in Debt / Money Market Instruments.</t>
  </si>
  <si>
    <t>• Regular Income for Short Term.</t>
  </si>
  <si>
    <t>(An open ended Liquid Scheme. A Relatively Low Interest Rate Risk and Moderate Credit Risk)</t>
  </si>
  <si>
    <t>Tata liquid fund</t>
  </si>
  <si>
    <t>FIXED</t>
  </si>
  <si>
    <t>Short</t>
  </si>
  <si>
    <t>INDINFRAVIT 7.85% NCD (31/03/2040) (P/C 13/06/2025)</t>
  </si>
  <si>
    <t>FLOT</t>
  </si>
  <si>
    <t>Long</t>
  </si>
  <si>
    <t>^Note: Includes amount of ~Rs.372.60 Lakhs (at cost) for 3,726.01 units allotted towards Initial Contribution by the scheme (i.e. 25 bps of the schemes AUM as on December 31, 2022), as per SEBI Circular No. SEBI/HO/IMD/PoD2/P/CIR/2023/129 dated July 27, 2023.</t>
  </si>
  <si>
    <t>4.57 Months</t>
  </si>
  <si>
    <t>4.03 Months</t>
  </si>
  <si>
    <t>AVERAGE MATURITY : 4.57 Months</t>
  </si>
  <si>
    <t>NAV AS ON 31-MAY-23: RS.12.742 (DIRECT - GROWTH)</t>
  </si>
  <si>
    <t>NAV AS ON 31-MAY-23: RS.12.8238 (DIRECT - MONTHLY IDCW)</t>
  </si>
  <si>
    <t>NAV AS ON 31-MAY-23: RS.10.4041 (DIRECT - WEEKLY IDCW)</t>
  </si>
  <si>
    <t>NAV AS ON 31-MAY-23: RS.12.3372 (REGULAR - GROWTH)</t>
  </si>
  <si>
    <t>NAV AS ON 31-MAY-23: RS.12.3406 (REGULAR - MONTHLY IDCW)</t>
  </si>
  <si>
    <t>NAV AS ON 31-MAY-23: RS.10.3773 (REGULAR - WEEKLY IDCW)</t>
  </si>
  <si>
    <t>NAV AS ON 30-NOV-23: RS.13.1972 (DIRECT - GROWTH)</t>
  </si>
  <si>
    <t>NAV AS ON 30-NOV-23: RS.13.2809 (DIRECT - MONTHLY IDCW)</t>
  </si>
  <si>
    <t>NAV AS ON 30-NOV-23: RS.10.4055 (DIRECT - WEEKLY IDCW)</t>
  </si>
  <si>
    <t>NAV AS ON 30-NOV-23: RS.12.7217 (REGULAR - GROWTH)</t>
  </si>
  <si>
    <t>NAV AS ON 30-NOV-23: RS.12.7259 (REGULAR - MONTHLY IDCW)</t>
  </si>
  <si>
    <t>NAV AS ON 30-NOV-23: RS.10.3785 (REGULAR - WEEKLY IDCW)</t>
  </si>
  <si>
    <t>INE525R14932</t>
  </si>
  <si>
    <t>INE144H14GF2</t>
  </si>
  <si>
    <t>INE338I14EQ0</t>
  </si>
  <si>
    <t>INE090A165Z1</t>
  </si>
  <si>
    <t>INE012I14OU2</t>
  </si>
  <si>
    <t>INE572E14IP6</t>
  </si>
  <si>
    <t>INE028A16DC1</t>
  </si>
  <si>
    <t>** - BANK OF BARODA - CD - 20/12/2023</t>
  </si>
  <si>
    <t>INE476A16UL7</t>
  </si>
  <si>
    <t>** - CANARA BANK - CD - 15/12/2023</t>
  </si>
  <si>
    <t>INE040A16DO1</t>
  </si>
  <si>
    <t>INE028A16DU3</t>
  </si>
  <si>
    <t>** - BANK OF BARODA - CD - 12/12/2023</t>
  </si>
  <si>
    <t>INE040A16DT0</t>
  </si>
  <si>
    <t>INE516Y14DM9</t>
  </si>
  <si>
    <t>INE238AD6579</t>
  </si>
  <si>
    <t>INE403G14RK1</t>
  </si>
  <si>
    <t>INE949L16BW7</t>
  </si>
  <si>
    <t>** - AU SMALL FINANCE BANK - CD - 02/09/2024</t>
  </si>
  <si>
    <t>INE238AD6561</t>
  </si>
  <si>
    <t>INE261F16728</t>
  </si>
  <si>
    <t>** - NABARD - CD - 28/03/2024</t>
  </si>
  <si>
    <t>INE238AD6405</t>
  </si>
  <si>
    <t>INE556F16AH5</t>
  </si>
  <si>
    <t>** - SMALL INDUST DEVLOP BANK  OF INDIA - CD - 27/03/2024</t>
  </si>
  <si>
    <t>INE040A16DU8</t>
  </si>
  <si>
    <t>IN002023Y268</t>
  </si>
  <si>
    <t>** TREASURY BILL 182 DAYS (21/03/2024)</t>
  </si>
  <si>
    <t>INE466L14CD5</t>
  </si>
  <si>
    <t>INE514E16CF7</t>
  </si>
  <si>
    <t>** - EXIM - CD - 15/03/2024</t>
  </si>
  <si>
    <t>INE556F14JT6</t>
  </si>
  <si>
    <t>** - SMALL INDUST DEVLOP BANK  OF INDIA - CP - 28/02/2024</t>
  </si>
  <si>
    <t>IN002022Z473</t>
  </si>
  <si>
    <t>** TREASURY BILL 364 DAYS (22/02/2024)</t>
  </si>
  <si>
    <t>INE289B14IQ1</t>
  </si>
  <si>
    <t>INE211H14534</t>
  </si>
  <si>
    <t>INE763G14RE1</t>
  </si>
  <si>
    <t>IN002023Y110</t>
  </si>
  <si>
    <t>** TREASURY BILL 182 DAYS (14/12/2023)</t>
  </si>
  <si>
    <t>INE238AD6389</t>
  </si>
  <si>
    <t>INE012I07041</t>
  </si>
  <si>
    <t>ICRA-AA</t>
  </si>
  <si>
    <t>INE572E07118</t>
  </si>
  <si>
    <t>INE087M08050</t>
  </si>
  <si>
    <t>INE071G07488</t>
  </si>
  <si>
    <t>INE261F08CU8</t>
  </si>
  <si>
    <t>** 05.44 % NABARD - 05/02/2024</t>
  </si>
  <si>
    <t>INE01WN07094</t>
  </si>
  <si>
    <t>** 07.85 % INDINFRAVIT TRUST - 31/03/2040 #</t>
  </si>
  <si>
    <t>SDL MADHYA PRADESH 6.69% (17/03/2025) #</t>
  </si>
  <si>
    <t>•Investment in Debt &amp; Money Market instruments such that the Macaulay Duration of the portfolio is between 3 months - 6 months.</t>
  </si>
  <si>
    <t>•Regular Income Over Short Term.</t>
  </si>
  <si>
    <t>(An open ended ultra‐short term debt scheme investing in instruments such that the Macaulay duration (Refer page 17 of SID) of the portfolio is between 3 months and 6 months. A Relatively Low Interest Rate Risk and Moderate Credit Risk.)</t>
  </si>
  <si>
    <t>Tata Ultra Short Term Fund</t>
  </si>
  <si>
    <t>Cash received from DHFL Procceds have been distributed to the unit holders in the month of October 2021 &amp; February 2022</t>
  </si>
  <si>
    <t>Net payout to Investors   ( A + B )</t>
  </si>
  <si>
    <t>Amount received on sale of (PIRAMAL CAPITAL &amp; HOUSING FINANCE LTD 6.75 LOA 26SP31 FVRS1000) (Incl interest) ( B )</t>
  </si>
  <si>
    <t>Face Value of the new security (PIRAMAL CAPITAL &amp; HOUSING FINANCE LTD 6.75 LOA 26SP31 FVRS1000) received</t>
  </si>
  <si>
    <t>Cash Received (amount Credited to Bank Account of the Scheme)  - ( A )</t>
  </si>
  <si>
    <t>Recovery from DHFL pursuant the NCLT Order dt.07th June 2021.</t>
  </si>
  <si>
    <t xml:space="preserve">Net Exposure accounted in the Net assets on the date of Maturity </t>
  </si>
  <si>
    <t>Less: Provisions made against DHFL Exposure due to default by DHFL</t>
  </si>
  <si>
    <t>Gross Exposure to DHFL  on the date of Maturity of the Security</t>
  </si>
  <si>
    <t>Exposure to Securites of Dewan Housing Finace corporation LTD (DHFL)</t>
  </si>
  <si>
    <t>RECOVERY PROCEEDINGS</t>
  </si>
  <si>
    <t>as on 15-11-23</t>
  </si>
  <si>
    <t>TATA TREASURY ADVANTAGE FUND SEGREGATED PORTFOLIO 1</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</si>
  <si>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</si>
  <si>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^Note: Includes amount of ~Rs.675.59 Lakhs (at cost) for 6755.86 units allotted towards Initial Contribution by the scheme (i.e. 25 bps of the schemes AUM as on December 31, 2022), as per SEBI Circular No. SEBI/HO/IMD/PoD2/P/CIR/2023/129 dated July 27, 2023.</t>
  </si>
  <si>
    <t>10.10 Months</t>
  </si>
  <si>
    <t>9.23 Months</t>
  </si>
  <si>
    <t>AVERAGE MATURITY : 10.10 MONTHS</t>
  </si>
  <si>
    <t>NAV AS ON 31-MAY-23: RS.2195.9369 (DIRECT - PERIODIC IDCW)</t>
  </si>
  <si>
    <t>NAV AS ON 31-MAY-23: RS.3463.2894 (DIRECT - GROWTH)</t>
  </si>
  <si>
    <t>NAV AS ON 31-MAY-23: RS.1008.2085 (DIRECT - WEEKLY IDCW)</t>
  </si>
  <si>
    <t>NAV AS ON 31-MAY-23: RS.1003.5316 (DIRECT - DAILY IDCW)</t>
  </si>
  <si>
    <t>NAV AS ON 31-MAY-23: RS.2150.3567 (REGULAR - PERIODIC IDCW)</t>
  </si>
  <si>
    <t>NAV AS ON 31-MAY-23: RS.3392.5092 (REGULAR - GROWTH)</t>
  </si>
  <si>
    <t>NAV AS ON 31-MAY-23: RS.1008.2002 (REGULAR - WEEKLY IDCW)</t>
  </si>
  <si>
    <t>NAV AS ON 31-MAY-23: RS.1003.5288 (REGULAR - DAILY IDCW)</t>
  </si>
  <si>
    <t>NAV AS ON 30-NOV-23: RS.2268.2001 (DIRECT - PERIODIC IDCW)</t>
  </si>
  <si>
    <t>NAV AS ON 30-NOV-23: RS.3577.3992 (DIRECT - GROWTH)</t>
  </si>
  <si>
    <t>NAV AS ON 30-NOV-23: RS.1008.3955 (DIRECT - WEEKLY IDCW)</t>
  </si>
  <si>
    <t>NAV AS ON 30-NOV-23: RS.1003.5316 (DIRECT - DAILY IDCW)</t>
  </si>
  <si>
    <t>NAV AS ON 30-NOV-23: RS.2217.807 (REGULAR - PERIODIC IDCW)</t>
  </si>
  <si>
    <t>NAV AS ON 30-NOV-23: RS.3499.0486 (REGULAR - GROWTH)</t>
  </si>
  <si>
    <t>NAV AS ON 30-NOV-23: RS.1008.3789 (REGULAR - WEEKLY IDCW)</t>
  </si>
  <si>
    <t>NAV AS ON 30-NOV-23: RS.1003.5288 (REGULAR - DAILY IDCW)</t>
  </si>
  <si>
    <t>INE403G14RM7</t>
  </si>
  <si>
    <t>INE403G14RQ8</t>
  </si>
  <si>
    <t>INE062A16481</t>
  </si>
  <si>
    <t>** - STATE BANK OF INDIA - CD - 15/03/2024</t>
  </si>
  <si>
    <t>INE514E16CE0</t>
  </si>
  <si>
    <t>** - EXIM - CD - 14/03/2024</t>
  </si>
  <si>
    <t>INE556F16AD4</t>
  </si>
  <si>
    <t>** - SMALL INDUST DEVLOP BANK  OF INDIA - CD - 06/12/2023</t>
  </si>
  <si>
    <t>INE774D14SA1</t>
  </si>
  <si>
    <t>IN002023Y235</t>
  </si>
  <si>
    <t>** TREASURY BILL 182 DAYS (29/02/2024)</t>
  </si>
  <si>
    <t>INE556F14JQ2</t>
  </si>
  <si>
    <t>** - SMALL INDUST DEVLOP BANK  OF INDIA - CP - 15/12/2023</t>
  </si>
  <si>
    <t>INE476A16WL3</t>
  </si>
  <si>
    <t>** - CANARA BANK - CD - 05/12/2023</t>
  </si>
  <si>
    <t>INE261F16736</t>
  </si>
  <si>
    <t>** - NABARD - CD - 29/03/2024</t>
  </si>
  <si>
    <t>INE237A165R2</t>
  </si>
  <si>
    <t>** - KOTAK MAHINDRA BANK - CD - 27/12/2023</t>
  </si>
  <si>
    <t>INE752E07IJ1</t>
  </si>
  <si>
    <t>INE071G07454</t>
  </si>
  <si>
    <t>INE020B08906</t>
  </si>
  <si>
    <t>INE020B08DH2</t>
  </si>
  <si>
    <t>INE020B08DF6</t>
  </si>
  <si>
    <t>INE115A07PS5</t>
  </si>
  <si>
    <t>INE134E08KT5</t>
  </si>
  <si>
    <t>** 07.17 % POWER FINANCE CORPORATION - 22/05/2025</t>
  </si>
  <si>
    <t>INE040A08AG0</t>
  </si>
  <si>
    <t>INE134E08LU1</t>
  </si>
  <si>
    <t>** 07.59 % POWER FINANCE CORPORATION - 03/11/2025</t>
  </si>
  <si>
    <t>INE261F08DT8</t>
  </si>
  <si>
    <t>** 07.50 % NABARD - 17/12/2025</t>
  </si>
  <si>
    <t>INE134E08MO2</t>
  </si>
  <si>
    <t>** 07.37 % POWER FINANCE CORPORATION - 22/05/2026</t>
  </si>
  <si>
    <t>INE261F08DQ4</t>
  </si>
  <si>
    <t>** 07.25 % NABARD - 01/08/2025</t>
  </si>
  <si>
    <t>INE261F08DW2</t>
  </si>
  <si>
    <t>** 07.57 % NABARD - 19/03/2026</t>
  </si>
  <si>
    <t>INE033L07HV8</t>
  </si>
  <si>
    <t>INE975F07HX8</t>
  </si>
  <si>
    <t>INE756I07EG8</t>
  </si>
  <si>
    <t>INE031A08855</t>
  </si>
  <si>
    <t>IN2020130166</t>
  </si>
  <si>
    <t>SDL KERALA 9.75% (26/02/2024)</t>
  </si>
  <si>
    <t>IN2220130180</t>
  </si>
  <si>
    <t>SDL MAHARASHTRA 9.63% (12/02/2024)</t>
  </si>
  <si>
    <t>IN2120130066</t>
  </si>
  <si>
    <t>SDL MADHYA PRADESH 9.40% (30/01/2024)</t>
  </si>
  <si>
    <t>IN1620130196</t>
  </si>
  <si>
    <t>SDL HARYANA  9.80% (26/02/2024)</t>
  </si>
  <si>
    <t>IN3120130197</t>
  </si>
  <si>
    <t>SDL TAMILNADU  9.47% (26/03/2024)</t>
  </si>
  <si>
    <t>IN0020140045</t>
  </si>
  <si>
    <t>GOI - 8.40% (28/07/2024)</t>
  </si>
  <si>
    <t>IN1920140036</t>
  </si>
  <si>
    <t>SDL KARNATAKA 8.97% (23/07/2024)</t>
  </si>
  <si>
    <t>IN1620130204</t>
  </si>
  <si>
    <t>SDL HARYANA  9.71% (12/03/2024)</t>
  </si>
  <si>
    <t>IN1520140014</t>
  </si>
  <si>
    <t>SDL GUJARAT  9.01% (25/06/2024)</t>
  </si>
  <si>
    <t>IN2220130164</t>
  </si>
  <si>
    <t>SDL MAHARASHTRA 9.24% (16/01/2024)</t>
  </si>
  <si>
    <t>IN3120140139</t>
  </si>
  <si>
    <t>SDL TAMILNADU 8.72% (29/10/2024)</t>
  </si>
  <si>
    <t>IN1520130130</t>
  </si>
  <si>
    <t>SDL GUJARAT  9.37% (04/12/2023)</t>
  </si>
  <si>
    <t>IN3120140188</t>
  </si>
  <si>
    <t>SDL TAMILNADU  8.13% (14/01/2025)</t>
  </si>
  <si>
    <t>IN2220140098</t>
  </si>
  <si>
    <t>SDL MAHARASHTRA 8.98% (27/08/2024)</t>
  </si>
  <si>
    <t>IN2220140072</t>
  </si>
  <si>
    <t>SDL MAHARASHTRA 8.94% (23/07/2024)</t>
  </si>
  <si>
    <t>B-II</t>
  </si>
  <si>
    <t>• Investment in Debt &amp; Money Market Instruments.</t>
  </si>
  <si>
    <t>• Regular Fixed Income for Short Term.</t>
  </si>
  <si>
    <t>(An open ended low duration debt scheme investing in instruments such that the Macaulay duration of portfolio is
between 6 months and 12 months. (Refer page 15 of the SID).A Moderate Interest Rate Risk and Moderate Credit Risk.)</t>
  </si>
  <si>
    <t>Tata Treasury Advantage Fund</t>
  </si>
  <si>
    <t>TATA TREASURY ADVANTAGE FUND ( Scheme had 1 Segregrated Portfolio )</t>
  </si>
  <si>
    <t>(The scheme had 1 segregated portfolio which was created under Tata Corporate Bond Fund. Main portfolio Tata Corporate Bond Fund was merged with Tata Short Term Bond Fund w.e.f. 14th December 2019)</t>
  </si>
  <si>
    <t>TATA CORPORATE BOND FUND SEGREGATED PORTFOLIO 1</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</si>
  <si>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</si>
  <si>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</si>
  <si>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</si>
  <si>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</si>
  <si>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</si>
  <si>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t>
  </si>
  <si>
    <t xml:space="preserve"> -   </t>
  </si>
  <si>
    <t>Nil</t>
  </si>
  <si>
    <t>INE121H07BO7</t>
  </si>
  <si>
    <t>IL &amp; FS FINANCIAL SERVICES LTD 8.54% NCD - 08/11/2019</t>
  </si>
  <si>
    <t>$$</t>
  </si>
  <si>
    <t>INE871D14JU2</t>
  </si>
  <si>
    <t>INFRASTRUCTURE LEASING &amp; FINANCIAL SERVICES LTD CP (27/11/2018)</t>
  </si>
  <si>
    <t>$</t>
  </si>
  <si>
    <t>INE871D14JS6</t>
  </si>
  <si>
    <t xml:space="preserve">INFRASTRUCTURE LEASING &amp; FINANCIAL SERVICES LTD CP (26/09/2018)  </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</si>
  <si>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</si>
  <si>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</si>
  <si>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</si>
  <si>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</si>
  <si>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</si>
  <si>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</si>
  <si>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^Note: Includes amount of ~Rs. 558.70 Lakhs (at cost) for 5,587.02 units allotted towards Initial Contribution by the scheme (i.e. 25 bps of the schemes AUM as on December 31, 2022), as per SEBI Circular No. SEBI/HO/IMD/PoD2/P/CIR/2023/129 dated July 27, 2023.</t>
  </si>
  <si>
    <t>3.08 Years</t>
  </si>
  <si>
    <t>2.55 Years</t>
  </si>
  <si>
    <t>AVERAGE MATURITY : 3.08 YEARS</t>
  </si>
  <si>
    <t>NAV AS ON 31-MAY-23: RS.23.9467 (DIRECT - PERIODIC IDCW)</t>
  </si>
  <si>
    <t>NAV AS ON 31-MAY-23: RS.21.9841 (REGULAR - PERIODIC IDCW)</t>
  </si>
  <si>
    <t>NAV AS ON 31-MAY-23: RS.45.1351 (DIRECT - GROWTH)</t>
  </si>
  <si>
    <t>NAV AS ON 31-MAY-23: RS.20.4968 (DIRECT - MONTHLY IDCW)</t>
  </si>
  <si>
    <t>NAV AS ON 31-MAY-23: RS.41.4933 (REGULAR - GROWTH)</t>
  </si>
  <si>
    <t>NAV AS ON 31-MAY-23: RS.18.7365 (REGULAR - MONTHLY IDCW)</t>
  </si>
  <si>
    <t>NAV AS ON 30-NOV-23: RS.24.6036 (DIRECT - PERIODIC IDCW)</t>
  </si>
  <si>
    <t>NAV AS ON 30-NOV-23: RS.22.5024 (REGULAR - PERIODIC IDCW)</t>
  </si>
  <si>
    <t>NAV AS ON 30-NOV-23: RS.46.3734 (DIRECT - GROWTH)</t>
  </si>
  <si>
    <t>NAV AS ON 30-NOV-23: RS.21.059 (DIRECT - MONTHLY IDCW)</t>
  </si>
  <si>
    <t>NAV AS ON 30-NOV-23: RS.42.4717 (REGULAR - GROWTH)</t>
  </si>
  <si>
    <t>NAV AS ON 30-NOV-23: RS.19.1782 (REGULAR - MONTHLY IDCW)</t>
  </si>
  <si>
    <t>INE040A16DZ7</t>
  </si>
  <si>
    <t>INE906B07GP0</t>
  </si>
  <si>
    <t>** 08.27 % NATIONAL HIGHWAYS AUTHORITY OF INDIA - 28/03/2029</t>
  </si>
  <si>
    <t>INE031A08822</t>
  </si>
  <si>
    <t>INE040A08989</t>
  </si>
  <si>
    <t>INE935V07012</t>
  </si>
  <si>
    <t>INE261F08DF7</t>
  </si>
  <si>
    <t>** 05.27 % NABARD - 23/07/2024</t>
  </si>
  <si>
    <t>INE556F08JZ5</t>
  </si>
  <si>
    <t>** 07.15 % SMALL INDUST DEVLOP BANK  OF INDIA - 21/07/2025</t>
  </si>
  <si>
    <t>INE020B08EA5</t>
  </si>
  <si>
    <t>INE556F08KF5</t>
  </si>
  <si>
    <t>** 07.54 % SMALL INDUST DEVLOP BANK  OF INDIA - 12/01/2026</t>
  </si>
  <si>
    <t>INE306N07NL3</t>
  </si>
  <si>
    <t>INE053F07BB3</t>
  </si>
  <si>
    <t>INE115A07ML7</t>
  </si>
  <si>
    <t>INE556F08KH1</t>
  </si>
  <si>
    <t>** 07.43 % SMALL INDUST DEVLOP BANK  OF INDIA - 31/08/2026</t>
  </si>
  <si>
    <t>INE660A07RH9</t>
  </si>
  <si>
    <t>INE756I07ED5</t>
  </si>
  <si>
    <t>INE261F08DX0</t>
  </si>
  <si>
    <t>** 07.58 % NABARD - 31/07/2026</t>
  </si>
  <si>
    <t>INE134E08MT1</t>
  </si>
  <si>
    <t>** 07.64 % POWER FINANCE CORPORATION - 25/08/2026</t>
  </si>
  <si>
    <t>INE377Y07318</t>
  </si>
  <si>
    <t>INE115A07QD5</t>
  </si>
  <si>
    <t>INE556F08KA6</t>
  </si>
  <si>
    <t>** 07.25 % SMALL INDUST DEVLOP BANK  OF INDIA - 31/07/2025</t>
  </si>
  <si>
    <t>IN3120180192</t>
  </si>
  <si>
    <t>*SDL TAMILNADU 8.18% (19/12/2028)</t>
  </si>
  <si>
    <t>IN0020210244</t>
  </si>
  <si>
    <t>GOI - 6.54% (17/01/2032)</t>
  </si>
  <si>
    <t>IN0020200070</t>
  </si>
  <si>
    <t>GOI - 5.79% (11/05/2030)</t>
  </si>
  <si>
    <t>IN1520160186</t>
  </si>
  <si>
    <t>SDL GUJARAT  7.19% (25/01/2027)</t>
  </si>
  <si>
    <t>IN0020220011</t>
  </si>
  <si>
    <t>GOI - 7.10% (18/04/2029)</t>
  </si>
  <si>
    <t>INF277KA1372</t>
  </si>
  <si>
    <t>B-III</t>
  </si>
  <si>
    <t>↓</t>
  </si>
  <si>
    <t xml:space="preserve">Interest Rate Risk </t>
  </si>
  <si>
    <t>•Investment in Debt / Money Market instruments / GovernmentSecurities.</t>
  </si>
  <si>
    <t>•Regular Fixed Income for Short Term.</t>
  </si>
  <si>
    <t>(An open ended short term debt scheme investing in instruments with Macaulay duration between 1 year and 3 years (Refer to page no. 15 of SID). A Relatively High Interest Rate Risk and Moderate Credit Risk.)</t>
  </si>
  <si>
    <t>Tata Short Term Bond Fund</t>
  </si>
  <si>
    <t>TATA SHORT TERM BOND FUND (The scheme had 1 segregated portfolio which was created under Tata Corporate Bond Fund )</t>
  </si>
  <si>
    <t>4.68 Years</t>
  </si>
  <si>
    <t>2.97 Years</t>
  </si>
  <si>
    <t>AVERAGE MATURITY : 4.68 YEARS</t>
  </si>
  <si>
    <t>NAV AS ON 31-MAY-23: RS.29.6246 (DIRECT - GROWTH)</t>
  </si>
  <si>
    <t>NAV AS ON 31-MAY-23: RS.25.9442 (REGULAR - GROWTH)</t>
  </si>
  <si>
    <t>NAV AS ON 30-NOV-23: RS.31.5736 (DIRECT - GROWTH)</t>
  </si>
  <si>
    <t>NAV AS ON 30-NOV-23: RS.27.4857 (REGULAR - GROWTH)</t>
  </si>
  <si>
    <t>IN2220140155</t>
  </si>
  <si>
    <t>SDL MAHARASHTRA 8.44% (26/11/2024)</t>
  </si>
  <si>
    <t>IN0020120047</t>
  </si>
  <si>
    <t>GOI -  8.20% (24/09/2025)</t>
  </si>
  <si>
    <t>IN0020060078</t>
  </si>
  <si>
    <t>GOI 8.24% 15/02/2027</t>
  </si>
  <si>
    <t>TRSF-CONSERVATIVE PLAN: • Long Term Capital Appreciation &amp; Current Income. • A debt oriented (between 70%-100%) savings scheme which provides tool for retirement planning to individual investors</t>
  </si>
  <si>
    <t>0.05 Months</t>
  </si>
  <si>
    <t>AVERAGE MATURITY : 0.05 Months</t>
  </si>
  <si>
    <t>NAV AS ON 31-MAY-23: RS.1195.4733 (DIRECT - GROWTH)</t>
  </si>
  <si>
    <t>NAV AS ON 31-MAY-23: RS.1000 (DIRECT - DAILY IDCW)</t>
  </si>
  <si>
    <t>NAV AS ON 31-MAY-23: RS.1190.1266 (REGULAR - GROWTH)</t>
  </si>
  <si>
    <t>NAV AS ON 31-MAY-23: RS.1000 (REGULAR - DAILY IDCW)</t>
  </si>
  <si>
    <t>NAV AS ON 30-NOV-23: RS.1235.4342 (DIRECT - GROWTH)</t>
  </si>
  <si>
    <t>NAV AS ON 30-NOV-23: RS.1000.0002 (DIRECT - DAILY IDCW)</t>
  </si>
  <si>
    <t>NAV AS ON 30-NOV-23: RS.1229.1655 (REGULAR - GROWTH)</t>
  </si>
  <si>
    <t>NAV AS ON 30-NOV-23: RS.1000.0002 (REGULAR - DAILY IDCW)</t>
  </si>
  <si>
    <t>$$ - Pursuant to SEBI circular no. SEBI/HO/IMD/DF2/CIR/P/2021/683 dated December 10, 2021, these securities are kept as margin and collateral for certain transactions.</t>
  </si>
  <si>
    <t>IN002023Y136</t>
  </si>
  <si>
    <t>** TREASURY BILL 182 DAYS (29/12/2023)</t>
  </si>
  <si>
    <t>IN002023X245</t>
  </si>
  <si>
    <t>** TREASURY BILL 91 DAYS (07/12/2023) $$</t>
  </si>
  <si>
    <t>A) MONEY MARKET INSTRUMENTS</t>
  </si>
  <si>
    <t>YIELD</t>
  </si>
  <si>
    <t>A-I</t>
  </si>
  <si>
    <t>•Investment in debt and money market instruments havingmaturity of upto 1 business day.</t>
  </si>
  <si>
    <t>•To generate reasonable returns in line with overnight rates and high liquidity over short term.</t>
  </si>
  <si>
    <t>(An open ended Debt scheme investing in Overnight Securities. A Relatively Low Interest Rate Risk and Relatively Low Credit Risk.)</t>
  </si>
  <si>
    <t>Tata Overnight Fund</t>
  </si>
  <si>
    <t>3.86 Years</t>
  </si>
  <si>
    <t>3.34 Years</t>
  </si>
  <si>
    <t>AVERAGE MATURITY : 3.86 YEARS</t>
  </si>
  <si>
    <t>NAV AS ON 31-MAY-23: RS.10.6604 (DIRECT - GROWTH)</t>
  </si>
  <si>
    <t>NAV AS ON 31-MAY-23: RS.10.6604 (DIRECT - IDCW)</t>
  </si>
  <si>
    <t>NAV AS ON 31-MAY-23: RS.10.6194 (REGULAR - GROWTH)</t>
  </si>
  <si>
    <t>NAV AS ON 31-MAY-23: RS.10.6194 (REGULAR - IDCW)</t>
  </si>
  <si>
    <t>NAV AS ON 30-NOV-23: RS.10.8935 (DIRECT - GROWTH)</t>
  </si>
  <si>
    <t>NAV AS ON 30-NOV-23: RS.10.8935 (DIRECT - IDCW)</t>
  </si>
  <si>
    <t>NAV AS ON 30-NOV-23: RS.10.8381 (REGULAR - GROWTH)</t>
  </si>
  <si>
    <t>NAV AS ON 30-NOV-23: RS.10.8381 (REGULAR - IDCW)</t>
  </si>
  <si>
    <t>INE094A08135</t>
  </si>
  <si>
    <t>** 07.64 % H.P.C.L. - 04/11/2027</t>
  </si>
  <si>
    <t>INE053F07AA7</t>
  </si>
  <si>
    <t>INE053F07AC3</t>
  </si>
  <si>
    <t>INE242A08544</t>
  </si>
  <si>
    <t>INE752E07OF7</t>
  </si>
  <si>
    <t>INE134E08JG4</t>
  </si>
  <si>
    <t>** 07.65 % POWER FINANCE CORPORATION - 22/11/2027</t>
  </si>
  <si>
    <t>INE020B08AH8</t>
  </si>
  <si>
    <t>INE053F07983</t>
  </si>
  <si>
    <t>INE053F07AD1</t>
  </si>
  <si>
    <t>INE752E07OG5</t>
  </si>
  <si>
    <t>INE053F07AB5</t>
  </si>
  <si>
    <t>INE020B08AQ9</t>
  </si>
  <si>
    <t>IN1520170144</t>
  </si>
  <si>
    <t>SDL GUJARAT  7.69% (20/12/2027)</t>
  </si>
  <si>
    <t>IN1920170124</t>
  </si>
  <si>
    <t>SDL KARNATAKA 7.69% (20/12/2027)</t>
  </si>
  <si>
    <t>IN1920170041</t>
  </si>
  <si>
    <t>SDL KARNATAKA 7.55% (25/10/2027)</t>
  </si>
  <si>
    <t>IN1920170108</t>
  </si>
  <si>
    <t>SDL KARNATAKA 7.65% (06/12/2027)</t>
  </si>
  <si>
    <t>IN2920170106</t>
  </si>
  <si>
    <t>SDL RAJASTHAN 7.65% (29/11/2027)</t>
  </si>
  <si>
    <t>IN1920170066</t>
  </si>
  <si>
    <t>SDL KARNATAKA 7.64% (08/11/2027)</t>
  </si>
  <si>
    <t>IN3420170133</t>
  </si>
  <si>
    <t>SDL WEST BENGAL 7.68% (06/12/2027)</t>
  </si>
  <si>
    <t>IN3120170102</t>
  </si>
  <si>
    <t>SDL TAMILNADU 7.69% (20/12/2027)</t>
  </si>
  <si>
    <t>IN1920170132</t>
  </si>
  <si>
    <t>SDL KARNATAKA 7.82% (27/12/2027)</t>
  </si>
  <si>
    <t>IN2920170098</t>
  </si>
  <si>
    <t>SDL RAJASTHAN 7.64% (01/11/2027)</t>
  </si>
  <si>
    <t>IN1920170074</t>
  </si>
  <si>
    <t>SDL KARNATAKA 7.70% (15/11/2027)</t>
  </si>
  <si>
    <t>IN2920170122</t>
  </si>
  <si>
    <t>SDL RAJASTHAN 7.86% (27/12/2027)</t>
  </si>
  <si>
    <t>IN1520170110</t>
  </si>
  <si>
    <t>SDL GUJARAT  7.62% (01/11/2027)</t>
  </si>
  <si>
    <t>IN3320170126</t>
  </si>
  <si>
    <t>SDL UTTAR PRADESH 7.59% (25/10/2027)</t>
  </si>
  <si>
    <t>IN1520190126</t>
  </si>
  <si>
    <t>SDL GUJARAT  7.19% (23/10/2027)</t>
  </si>
  <si>
    <t>IN3320170142</t>
  </si>
  <si>
    <t>SDL UTTAR PRADESH 7.67% (29/11/2027)</t>
  </si>
  <si>
    <t>IN3420170158</t>
  </si>
  <si>
    <t>SDL WEST BENGAL 7.72% (20/12/2027)</t>
  </si>
  <si>
    <t>IN1920170116</t>
  </si>
  <si>
    <t>SDL KARNATAKA 7.76% (13/12/2027)</t>
  </si>
  <si>
    <t>IN3120180119</t>
  </si>
  <si>
    <t>SDL TAMILNADU 8.61% (03/09/2027)</t>
  </si>
  <si>
    <t>IN1520170136</t>
  </si>
  <si>
    <t>SDL GUJARAT  7.75% (13/12/2027)</t>
  </si>
  <si>
    <t>IN3120170094</t>
  </si>
  <si>
    <t>SDL TAMILNADU 7.65% (06/12/2027)</t>
  </si>
  <si>
    <t>IN1520170128</t>
  </si>
  <si>
    <t>SDL GUJARAT  7.64% (08/11/2027)</t>
  </si>
  <si>
    <t>A-III</t>
  </si>
  <si>
    <t>•Investing in constituents similar to composition of Nifty SDL Plus AAA PSU Bond Dec 2027 60:40 Index.</t>
  </si>
  <si>
    <t>•Income over the target maturity period.</t>
  </si>
  <si>
    <t>An open-ended Target Maturity Index Fund investing in constituents of Nifty SDL Plus AAA PSU Bond Dec 2027 60: 40 Index. A Scheme with Relatively High Interest Rate Risk and Relatively Low Credit Risk.</t>
  </si>
  <si>
    <t>TATA NIFTY SDL PLUS AAA PSU BOND DEC 2027 6040 INDEX FUND</t>
  </si>
  <si>
    <t>5.55 Years</t>
  </si>
  <si>
    <t>4.61 Years</t>
  </si>
  <si>
    <t>AVERAGE MATURITY : 5.55 YEARS</t>
  </si>
  <si>
    <t>NAV AS ON 31-MAY-23: RS.10.405 (DIRECT - GROWTH)</t>
  </si>
  <si>
    <t>NAV AS ON 31-MAY-23: RS.10.405 (DIRECT - IDCW)</t>
  </si>
  <si>
    <t>NAV AS ON 31-MAY-23: RS.10.3851 (REGULAR - GROWTH)</t>
  </si>
  <si>
    <t>NAV AS ON 31-MAY-23: RS.10.3851 (REGULAR - IDCW)</t>
  </si>
  <si>
    <t>NAV AS ON 30-NOV-23: RS.10.6176 (DIRECT - GROWTH)</t>
  </si>
  <si>
    <t>NAV AS ON 30-NOV-23: RS.10.6176 (DIRECT - IDCW)</t>
  </si>
  <si>
    <t>NAV AS ON 30-NOV-23: RS.10.5805 (REGULAR - GROWTH)</t>
  </si>
  <si>
    <t>NAV AS ON 30-NOV-23: RS.10.5805 (REGULAR - IDCW)</t>
  </si>
  <si>
    <t>•Investing in constituents similar to composition of  Nifty G-Sec Dec 2029 Index.</t>
  </si>
  <si>
    <t>An open-ended Target Maturity Index Fund investing in constituents of Nifty G-Sec Dec 2029 Index. A Scheme with Relatively High Interest Rate Risk and Relatively Low Credit Risk</t>
  </si>
  <si>
    <t>2.90 Years</t>
  </si>
  <si>
    <t>2.66 Years</t>
  </si>
  <si>
    <t>AVERAGE MATURITY : 2.90 YEARS</t>
  </si>
  <si>
    <t>NAV AS ON 31-MAY-23: RS.10.3277 (DIRECT - GROWTH)</t>
  </si>
  <si>
    <t>NAV AS ON 31-MAY-23: RS.10.3277 (DIRECT - IDCW)</t>
  </si>
  <si>
    <t>NAV AS ON 31-MAY-23: RS.10.3081 (REGULAR - GROWTH)</t>
  </si>
  <si>
    <t>NAV AS ON 31-MAY-23: RS.10.3081 (REGULAR - IDCW)</t>
  </si>
  <si>
    <t>NAV AS ON 30-NOV-23: RS.10.5869 (DIRECT - GROWTH)</t>
  </si>
  <si>
    <t>NAV AS ON 30-NOV-23: RS.10.5869 (DIRECT - IDCW)</t>
  </si>
  <si>
    <t>NAV AS ON 30-NOV-23: RS.10.5505 (REGULAR - GROWTH)</t>
  </si>
  <si>
    <t>NAV AS ON 30-NOV-23: RS.10.5505 (REGULAR - IDCW)</t>
  </si>
  <si>
    <t>IN0020140060</t>
  </si>
  <si>
    <t>GOI - 8.15% (24/11/2026)</t>
  </si>
  <si>
    <t>•Investing in constituents similar to composition of Nifty G-Sec Dec 2026 Index.</t>
  </si>
  <si>
    <t>An open-ended Target Maturity Index Fund investing in constituents of Nifty G-Sec Dec 2026 Index. A Scheme with Relatively High Interest Rate Risk and Relatively Low Credit Risk</t>
  </si>
  <si>
    <t>$  - INFRASTRUCTURE LEASING &amp; FINANCIAL SERVICES LTD CP (29/10/2018) - Principal due on 29th October 2018 is Rs 5,000.00 Lakhs</t>
  </si>
  <si>
    <t>INE871D14KF1</t>
  </si>
  <si>
    <t>INFRASTRUCTURE LEASING &amp; FINANCIAL SERVICES LTD CP (29/10/2018)</t>
  </si>
  <si>
    <t>Tata Dividend Yield Fund</t>
  </si>
  <si>
    <t>^Note: Includes amount of ~Rs. 2,216.49 Lakhs (at cost) for 22,164.89 units allotted towards Initial Contribution by the scheme (i.e. 25 bps of the schemes AUM as on December 31, 2022), as per SEBI Circular No. SEBI/HO/IMD/PoD2/P/CIR/2023/129 dated July 27, 2023.</t>
  </si>
  <si>
    <t>3.48 Months</t>
  </si>
  <si>
    <t>AVERAGE MATURITY : 3.48 MONTHS</t>
  </si>
  <si>
    <t>NAV AS ON 31-MAY-23: RS.1114.52 (DIRECT - DAILY IDCW)</t>
  </si>
  <si>
    <t>NAV AS ON 31-MAY-23: RS.4103.4253 (DIRECT - GROWTH)</t>
  </si>
  <si>
    <t>NAV AS ON 31-MAY-23: RS.1114.52 (REGULAR - DAILY IDCW)</t>
  </si>
  <si>
    <t>NAV AS ON 31-MAY-23: RS.4049.0736 (REGULAR - GROWTH)</t>
  </si>
  <si>
    <t>NAV AS ON 30-NOV-23: RS.1114.52 (DIRECT - DAILY IDCW)</t>
  </si>
  <si>
    <t>NAV AS ON 30-NOV-23: RS.4251.6382 (DIRECT - GROWTH)</t>
  </si>
  <si>
    <t>NAV AS ON 30-NOV-23: RS.1114.52 (REGULAR - DAILY IDCW)</t>
  </si>
  <si>
    <t>NAV AS ON 30-NOV-23: RS.4190.384 (REGULAR - GROWTH)</t>
  </si>
  <si>
    <t>IN002023Y342</t>
  </si>
  <si>
    <t>** TREASURY BILL 182 DAYS (16/05/2024)</t>
  </si>
  <si>
    <t>IN002023Y151</t>
  </si>
  <si>
    <t>** TREASURY BILL 182 DAYS (11/01/2024)</t>
  </si>
  <si>
    <t>IN002022Z507</t>
  </si>
  <si>
    <t>** TREASURY BILL 364 DAYS (14/03/2024)</t>
  </si>
  <si>
    <t>INE237A163U1</t>
  </si>
  <si>
    <t>** - KOTAK MAHINDRA BANK - CD - 07/06/2024</t>
  </si>
  <si>
    <t>INE514E14QX5</t>
  </si>
  <si>
    <t>** - EXIM - CP - 21/03/2024</t>
  </si>
  <si>
    <t>INE403G14RG9</t>
  </si>
  <si>
    <t>** - STANDARD CHARTERED CAPITAL LTD - CP - 25/01/2024</t>
  </si>
  <si>
    <t>** - JM FINANCIAL PROPERTIES AND HOLDINGS LTD - CP - 05/03/2024</t>
  </si>
  <si>
    <t>INE556F14JB4</t>
  </si>
  <si>
    <t>** - SMALL INDUST DEVLOP BANK  OF INDIA - CP - 15/03/2024</t>
  </si>
  <si>
    <t>INE556F16AG7</t>
  </si>
  <si>
    <t>** - SMALL INDUST DEVLOP BANK  OF INDIA - CD - 14/03/2024</t>
  </si>
  <si>
    <t>INE476A16WT6</t>
  </si>
  <si>
    <t>** - CANARA BANK - CD - 05/03/2024</t>
  </si>
  <si>
    <t>INE516Y14ED6</t>
  </si>
  <si>
    <t>** - PIRAMAL CAPITAL &amp; HOUSING FINANCE LTD - CP - 15/02/2024</t>
  </si>
  <si>
    <t>INE608A16QF5</t>
  </si>
  <si>
    <t>** - PUNJAB &amp; SIND BANK - CD - 09/02/2024</t>
  </si>
  <si>
    <t>INE115A14EF2</t>
  </si>
  <si>
    <t>** - LIC HOUSING FINANCE LTD - CP - 06/02/2024</t>
  </si>
  <si>
    <t>** - PANATONE FINVEST LTD - CP - 22/01/2024</t>
  </si>
  <si>
    <t>INE550X14AA1</t>
  </si>
  <si>
    <t>** - SHAREKHAN BNP PARIBAS FINANCIAL SERVICES PVT. LTD - CP - 12/12/2023</t>
  </si>
  <si>
    <t>** - PIRAMAL CAPITAL &amp; HOUSING FINANCE LTD - CP - 28/02/2024</t>
  </si>
  <si>
    <t>IN002023Y227</t>
  </si>
  <si>
    <t>** TREASURY BILL 182 DAYS (22/02/2024)</t>
  </si>
  <si>
    <t>INE211H14484</t>
  </si>
  <si>
    <t>** - SHAREKHAN LTD - CP - 12/12/2023</t>
  </si>
  <si>
    <t>INE556F16AL7</t>
  </si>
  <si>
    <t>** - SMALL INDUST DEVLOP BANK  OF INDIA - CD - 21/06/2024</t>
  </si>
  <si>
    <t>INE211H14641</t>
  </si>
  <si>
    <t>** - SHAREKHAN LTD - CP - 04/06/2024</t>
  </si>
  <si>
    <t>** - DEUTSCHE INVESTMENT INDIA PVT LTD - CP - 30/04/2024</t>
  </si>
  <si>
    <t>INE238AD6413</t>
  </si>
  <si>
    <t>** - AXIS BANK LTD - CD - 17/05/2024</t>
  </si>
  <si>
    <t>INE556F16AI3</t>
  </si>
  <si>
    <t>** - SMALL INDUST DEVLOP BANK  OF INDIA - CD - 24/04/2024</t>
  </si>
  <si>
    <t>INE237A163T3</t>
  </si>
  <si>
    <t>** - KOTAK MAHINDRA BANK - CD - 17/04/2024</t>
  </si>
  <si>
    <t>INE516Y14EC8</t>
  </si>
  <si>
    <t>** - PIRAMAL CAPITAL &amp; HOUSING FINANCE LTD - CP - 07/03/2024</t>
  </si>
  <si>
    <t>INE525R14924</t>
  </si>
  <si>
    <t>** - JM FINANCIAL PROPERTIES AND HOLDINGS LTD - CP - 29/02/2024</t>
  </si>
  <si>
    <t>INE516Y14DN7</t>
  </si>
  <si>
    <t>** - PIRAMAL CAPITAL &amp; HOUSING FINANCE LTD - CP - 29/02/2024</t>
  </si>
  <si>
    <t>INE516Y14DO5</t>
  </si>
  <si>
    <t>** - PIRAMAL CAPITAL &amp; HOUSING FINANCE LTD - CP - 27/02/2024</t>
  </si>
  <si>
    <t>INE531F14DQ8</t>
  </si>
  <si>
    <t>** - NUVAMA WEALTH MANAGEMENT LTD   ( EARLIER EDELWEISS SECURITIES LTD) - CP - 31/01/2024</t>
  </si>
  <si>
    <t>INE692A16FX5</t>
  </si>
  <si>
    <t>** - UNION BANK OF INDIA - CD - 14/02/2024</t>
  </si>
  <si>
    <t>INE248U14MO4</t>
  </si>
  <si>
    <t>** - 360 ONE PRIME LTD - CP - 31/01/2024</t>
  </si>
  <si>
    <t>INE466L14CE3</t>
  </si>
  <si>
    <t>** - 360 ONE WAM LTD(ERSTWHILE IIFL WEALTH MANAGEMENT LTD) - CP - 31/01/2024</t>
  </si>
  <si>
    <t>INE692A16FW7</t>
  </si>
  <si>
    <t>** - UNION BANK OF INDIA - CD - 09/02/2024</t>
  </si>
  <si>
    <t>INE261F16694</t>
  </si>
  <si>
    <t>** - NABARD - CD - 06/02/2024</t>
  </si>
  <si>
    <t>INE040A14177</t>
  </si>
  <si>
    <t>** - HDFC BANK LTD - CP - 25/01/2024</t>
  </si>
  <si>
    <t>INE523H140L4</t>
  </si>
  <si>
    <t>** - J.M. FINANCIAL PRODUCTS LTD - CP - 15/12/2023</t>
  </si>
  <si>
    <t>** - MOTILAL OSWAL FINANCIAL SERV. LTD - CP - 15/03/2024</t>
  </si>
  <si>
    <t>INE377Y14AL4</t>
  </si>
  <si>
    <t>** - BAJAJ HOUSING FINANCE LTD - CP - 28/03/2024</t>
  </si>
  <si>
    <t>INE338I14FL8</t>
  </si>
  <si>
    <t>** - MOTILAL OSWAL FINANCIAL SERV. LTD - CP - 28/02/2024</t>
  </si>
  <si>
    <t>IN002023Y243</t>
  </si>
  <si>
    <t>** TREASURY BILL 182 DAYS (07/03/2024)</t>
  </si>
  <si>
    <t>** - HDFC BANK LTD - CD - 05/02/2024</t>
  </si>
  <si>
    <t>IN002022Z457</t>
  </si>
  <si>
    <t>** TREASURY BILL 364 DAYS (08/02/2024)</t>
  </si>
  <si>
    <t>INE523L14583</t>
  </si>
  <si>
    <t>** - NUVAMA WEALTH AND INVESTMENT LTD - CP - 28/02/2024</t>
  </si>
  <si>
    <t>IN002023Y276</t>
  </si>
  <si>
    <t>** TREASURY BILL 182 DAYS (29/03/2024)</t>
  </si>
  <si>
    <t>INE704I14HD4</t>
  </si>
  <si>
    <t>** - BARCLAYS INVESTMENTS &amp; LOANS (INDIA) PVT LTD - CP - 11/03/2024</t>
  </si>
  <si>
    <t>INE476A16WQ2</t>
  </si>
  <si>
    <t>** - CANARA BANK - CD - 27/02/2024</t>
  </si>
  <si>
    <t>INE476A16WS8</t>
  </si>
  <si>
    <t>** - CANARA BANK - CD - 23/02/2024</t>
  </si>
  <si>
    <t>INE523H140M2</t>
  </si>
  <si>
    <t>** - J.M. FINANCIAL PRODUCTS LTD - CP - 30/01/2024</t>
  </si>
  <si>
    <t>INE692A16FV9</t>
  </si>
  <si>
    <t>** - UNION BANK OF INDIA - CD - 06/02/2024</t>
  </si>
  <si>
    <t>INE403G14RF1</t>
  </si>
  <si>
    <t>** - STANDARD CHARTERED CAPITAL LTD - CP - 28/02/2024</t>
  </si>
  <si>
    <t>INE608A16QE8</t>
  </si>
  <si>
    <t>** - PUNJAB &amp; SIND BANK - CD - 13/06/2024</t>
  </si>
  <si>
    <t>INE261F16710</t>
  </si>
  <si>
    <t>** - NABARD - CD - 13/03/2024</t>
  </si>
  <si>
    <t>INE01WN14AH2</t>
  </si>
  <si>
    <t>** - MOTILAL OSWAL FINVEST LTD - CP - 29/12/2023</t>
  </si>
  <si>
    <t>IN002023Y219</t>
  </si>
  <si>
    <t>** TREASURY BILL 182 DAYS (16/02/2024)</t>
  </si>
  <si>
    <t>** - AXIS BANK LTD - CD - 14/03/2024</t>
  </si>
  <si>
    <t>INE556F16AJ1</t>
  </si>
  <si>
    <t>** - SMALL INDUST DEVLOP BANK  OF INDIA - CD - 29/05/2024</t>
  </si>
  <si>
    <t>INE144H14GA3</t>
  </si>
  <si>
    <t>** - DEUTSCHE INVESTMENT INDIA PVT LTD - CP - 28/02/2024</t>
  </si>
  <si>
    <t>INE261F16702</t>
  </si>
  <si>
    <t>** - NABARD - CD - 08/03/2024</t>
  </si>
  <si>
    <t>INE237A168S4</t>
  </si>
  <si>
    <t>** - KOTAK MAHINDRA BANK - CD - 08/03/2024</t>
  </si>
  <si>
    <t>INE667F14GG4</t>
  </si>
  <si>
    <t>** - SUNDARAM HOME FINANCE LTD - CP - 28/02/2024</t>
  </si>
  <si>
    <t>** - HDFC BANK LTD - CD - 20/02/2024</t>
  </si>
  <si>
    <t>** - AXIS BANK LTD - CD - 21/06/2024</t>
  </si>
  <si>
    <t>INE403G14RO3</t>
  </si>
  <si>
    <t>** - STANDARD CHARTERED CAPITAL LTD - CP - 29/04/2024</t>
  </si>
  <si>
    <t>INE692A16GH6</t>
  </si>
  <si>
    <t>** - UNION BANK OF INDIA - CD - 02/04/2024</t>
  </si>
  <si>
    <t>INE530B14BT7</t>
  </si>
  <si>
    <t>** - IIFL FINANCE LTD - CP - 28/02/2024</t>
  </si>
  <si>
    <t>INE144H14FZ2</t>
  </si>
  <si>
    <t>** - DEUTSCHE INVESTMENT INDIA PVT LTD - CP - 07/03/2024</t>
  </si>
  <si>
    <t>INE037E14AK8</t>
  </si>
  <si>
    <t>** - TATA TELESERVICES LTD - CP - 23/02/2024</t>
  </si>
  <si>
    <t>INE476A16VX0</t>
  </si>
  <si>
    <t>** - CANARA BANK - CD - 05/02/2024</t>
  </si>
  <si>
    <t>INE476A16WK5</t>
  </si>
  <si>
    <t>** - CANARA BANK - CD - 01/02/2024</t>
  </si>
  <si>
    <t>** - SHAREKHAN LTD - CP - 16/01/2024</t>
  </si>
  <si>
    <t>IN002023Y367</t>
  </si>
  <si>
    <t>** TREASURY BILL 182 DAYS (30/05/2024)</t>
  </si>
  <si>
    <t>INE562A16LN9</t>
  </si>
  <si>
    <t>** - INDIAN BANK - CD - 05/03/2024</t>
  </si>
  <si>
    <t>** - LIC HOUSING FINANCE LTD - CP - 24/01/2024</t>
  </si>
  <si>
    <t>** - PNB HOUSING FINANCE LTD - CP - 28/02/2024</t>
  </si>
  <si>
    <t>INE261F16686</t>
  </si>
  <si>
    <t>** - NABARD - CD - 23/01/2024</t>
  </si>
  <si>
    <t>IN002023Y284</t>
  </si>
  <si>
    <t>** TREASURY BILL 182 DAYS (04/04/2024)</t>
  </si>
  <si>
    <t>INE090A169Z3</t>
  </si>
  <si>
    <t>** - ICICI BANK LTD - CD - 13/06/2024</t>
  </si>
  <si>
    <t>INE238AD6496</t>
  </si>
  <si>
    <t>** - AXIS BANK LTD - CD - 11/03/2024</t>
  </si>
  <si>
    <t>INE238AD6470</t>
  </si>
  <si>
    <t>** - AXIS BANK LTD - CD - 28/02/2024</t>
  </si>
  <si>
    <t>INE020B14672</t>
  </si>
  <si>
    <t>** - REC LTD - CP - 01/03/2024</t>
  </si>
  <si>
    <t>INE556F16AK9</t>
  </si>
  <si>
    <t>** - SMALL INDUST DEVLOP BANK  OF INDIA - CD - 06/06/2024</t>
  </si>
  <si>
    <t>** - HDFC BANK LTD - CD - 14/06/2024</t>
  </si>
  <si>
    <t>IN3420130178</t>
  </si>
  <si>
    <t>SDL WEST BENGAL 9.42% (30/01/2024)</t>
  </si>
  <si>
    <t>IN2220140049</t>
  </si>
  <si>
    <t>SDL MAHARASHTRA 8.83% (11/06/2024)</t>
  </si>
  <si>
    <t>IN1520130155</t>
  </si>
  <si>
    <t>SDL GUJARAT  9.37% (30/01/2024)</t>
  </si>
  <si>
    <t>IN2220140106</t>
  </si>
  <si>
    <t>SDL MAHARASHTRA 9.01% (10/09/2024)</t>
  </si>
  <si>
    <t>IN2220140056</t>
  </si>
  <si>
    <t>SDL MAHARASHTRA 8.99% (25/06/2024)</t>
  </si>
  <si>
    <t>IN0020079045</t>
  </si>
  <si>
    <t>GOI - SBI RT SB 8.35% (27/03/2024)</t>
  </si>
  <si>
    <t>•Investment in Money Market Instruments.</t>
  </si>
  <si>
    <t>(An open ended debt scheme investing in money market instruments. A Relatively Low Interest Rate Risk and Moderate Credit Risk.)</t>
  </si>
  <si>
    <t>Tata Money Market Fund</t>
  </si>
  <si>
    <t>14.01 Years</t>
  </si>
  <si>
    <t>8.07 Years</t>
  </si>
  <si>
    <t>AVERAGE MATURITY : 14.01 YEARS</t>
  </si>
  <si>
    <t>NAV AS ON 31-MAY-23: RS.67.6225 (REGULAR - GROWTH)</t>
  </si>
  <si>
    <t>NAV AS ON 31-MAY-23: RS.74.05 (DIRECT - GROWTH)</t>
  </si>
  <si>
    <t>NAV AS ON 31-MAY-23: RS.20.8488 (DIRECT - IDCW)</t>
  </si>
  <si>
    <t>NAV AS ON 31-MAY-23: RS.30.8414 (RP280225 - GROWTH)</t>
  </si>
  <si>
    <t>NAV AS ON 31-MAY-23: RS.30.7911 (RP280225 - IDCW)</t>
  </si>
  <si>
    <t>NAV AS ON 31-MAY-23: RS.18.7436 (REGULAR - IDCW)</t>
  </si>
  <si>
    <t>NAV AS ON 30-NOV-23: RS.68.3545 (REGULAR - GROWTH)</t>
  </si>
  <si>
    <t>NAV AS ON 30-NOV-23: RS.75.1534 (DIRECT - GROWTH)</t>
  </si>
  <si>
    <t>NAV AS ON 30-NOV-23: RS.21.1595 (DIRECT - IDCW)</t>
  </si>
  <si>
    <t>NAV AS ON 30-NOV-23: RS.31.1752 (RP280225 - GROWTH)</t>
  </si>
  <si>
    <t>NAV AS ON 30-NOV-23: RS.31.1244 (RP280225 - IDCW)</t>
  </si>
  <si>
    <t>NAV AS ON 30-NOV-23: RS.18.9466 (REGULAR - IDCW)</t>
  </si>
  <si>
    <t>IN0020230051</t>
  </si>
  <si>
    <t>GOI - 7.30% (19/06/2053)</t>
  </si>
  <si>
    <t>• Predominant investments in Government Securities.</t>
  </si>
  <si>
    <t>• Long Term Capital Appreciation &amp; Regular Income.</t>
  </si>
  <si>
    <t>(An open‐ended debt scheme investing predominantly in government securities across maturity. A Relatively High Interest Rate Risk and Relatively Low Credit Risk.)</t>
  </si>
  <si>
    <t>Tata GILT Securities Fund</t>
  </si>
  <si>
    <t>SMALL INDUSTRIES DEVELOPMENT BANK OF INDIA (SR-VII - FY 2022-23) 7.47% NCD (25/11/2025)</t>
  </si>
  <si>
    <t>SDL KARNATAKA 5.75% (10/06/2025)</t>
  </si>
  <si>
    <t>^Note: Includes amount of ~Rs. 69.61 lakhs (at cost) for 696.07 units allotted towards Initial Contribution by the scheme (i.e. 25 bps of the schemes AUM as on December 31, 2022), as per SEBI Circular No. SEBI/HO/IMD/PoD2/P/CIR/2023/129 dated July 27, 2023.</t>
  </si>
  <si>
    <t>1.30 Years</t>
  </si>
  <si>
    <t>1.17 Years</t>
  </si>
  <si>
    <t>AVERAGE MATURITY : 1.30 YEARS</t>
  </si>
  <si>
    <t>NAV AS ON 31-MAY-23: RS.11.026 (DIRECT - GROWTH)</t>
  </si>
  <si>
    <t>NAV AS ON 31-MAY-23: RS.11.026 (DIRECT - PERIODIC IDCW)</t>
  </si>
  <si>
    <t>NAV AS ON 31-MAY-23: RS.11.026 (DIRECT - QUARTERLY IDCW)</t>
  </si>
  <si>
    <t>NAV AS ON 31-MAY-23: RS.11.026 (DIRECT - MONTHLY IDCW)</t>
  </si>
  <si>
    <t>NAV AS ON 31-MAY-23: RS.10.9328 (REGULAR - GROWTH)</t>
  </si>
  <si>
    <t>NAV AS ON 31-MAY-23: RS.10.9328 (REGULAR - PERIODIC IDCW)</t>
  </si>
  <si>
    <t>NAV AS ON 31-MAY-23: RS.10.9328 (REGULAR - QUARTERLY IDCW)</t>
  </si>
  <si>
    <t>NAV AS ON 31-MAY-23: RS.10.9328 (REGULAR - MONTHLY IDCW)</t>
  </si>
  <si>
    <t>NAV AS ON 30-NOV-23: RS.11.4115 (DIRECT - GROWTH)</t>
  </si>
  <si>
    <t>NAV AS ON 30-NOV-23: RS.11.4115 (DIRECT - PERIODIC IDCW)</t>
  </si>
  <si>
    <t>NAV AS ON 30-NOV-23: RS.11.4115 (DIRECT - QUARTERLY IDCW)</t>
  </si>
  <si>
    <t>NAV AS ON 30-NOV-23: RS.11.4115 (DIRECT - MONTHLY IDCW)</t>
  </si>
  <si>
    <t>NAV AS ON 30-NOV-23: RS.11.2928 (REGULAR - GROWTH)</t>
  </si>
  <si>
    <t>NAV AS ON 30-NOV-23: RS.11.2928 (REGULAR - PERIODIC IDCW)</t>
  </si>
  <si>
    <t>NAV AS ON 30-NOV-23: RS.11.2928 (REGULAR - QUARTERLY IDCW)</t>
  </si>
  <si>
    <t>NAV AS ON 30-NOV-23: RS.11.2928 (REGULAR - MONTHLY IDCW)</t>
  </si>
  <si>
    <t>INE040A08542</t>
  </si>
  <si>
    <t>INE134E08LK2</t>
  </si>
  <si>
    <t>** 06.09 % POWER FINANCE CORPORATION - 27/08/2026</t>
  </si>
  <si>
    <t>INE115A07PF2</t>
  </si>
  <si>
    <t>INE957N07625</t>
  </si>
  <si>
    <t>** 07.47 % SMALL INDUST DEVLOP BANK  OF INDIA - 25/11/2025 #</t>
  </si>
  <si>
    <t>IN1020140092</t>
  </si>
  <si>
    <t>SDL ANDHRA PRADESH 8.09% (28/01/2025)</t>
  </si>
  <si>
    <t>IN1920200061</t>
  </si>
  <si>
    <t>SDL KARNATAKA 5.75% (10/06/2025) #</t>
  </si>
  <si>
    <t>•Regular Income by investing predominantly in a portfolio of floating rate instruments (including Fixed rate instruments converted for floating rate exposures using swaps / derivatives)</t>
  </si>
  <si>
    <t xml:space="preserve">This product is suitable for investors who are seeking*: </t>
  </si>
  <si>
    <t>(An open ended debt scheme investing predominantly in floating rate instruments (including Fixed rate instruments converted to floating rate exposures using swaps/ derivatives), A Relatively High Interest Rate Risk and Moderate Credit Risk.))</t>
  </si>
  <si>
    <t>Tata Floating Rate Fund</t>
  </si>
  <si>
    <t>2.27 Years</t>
  </si>
  <si>
    <t>2.12 Years</t>
  </si>
  <si>
    <t>AVERAGE MATURITY : 2.27 YEARS</t>
  </si>
  <si>
    <t>NAV AS ON 31-MAY-23: RS.10.5721 (DIRECT - GROWTH)</t>
  </si>
  <si>
    <t>NAV AS ON 31-MAY-23: RS.10.5721 (DIRECT - IDCW)</t>
  </si>
  <si>
    <t>NAV AS ON 31-MAY-23: RS.10.5501 (REGULAR - GROWTH)</t>
  </si>
  <si>
    <t>NAV AS ON 31-MAY-23: RS.10.5501 (REGULAR - IDCW)</t>
  </si>
  <si>
    <t>NAV AS ON 30-NOV-23: RS.10.8467 (DIRECT - GROWTH)</t>
  </si>
  <si>
    <t>NAV AS ON 30-NOV-23: RS.10.8467 (DIRECT - IDCW)</t>
  </si>
  <si>
    <t>NAV AS ON 30-NOV-23: RS.10.811 (REGULAR - GROWTH)</t>
  </si>
  <si>
    <t>NAV AS ON 30-NOV-23: RS.10.811 (REGULAR - IDCW)</t>
  </si>
  <si>
    <t>IN0020150093</t>
  </si>
  <si>
    <t>GOI - 7.59% (11/01/2026)</t>
  </si>
  <si>
    <t>• Investing in constituents similar to composition of CRISIL-IBX Gilt Index – April 2026.</t>
  </si>
  <si>
    <t>• Income over the target maturity period.</t>
  </si>
  <si>
    <t>(An open-ended Target Maturity Index Fund investing in constituents of CRISIL-IBX Gilt Index – April 2026. A Scheme with Relatively High Interest Rate Risk and Relatively Low Credit Risk.)</t>
  </si>
  <si>
    <t>(The scheme had 1 segregated portfolio which was created under Tata Medium Term Fund ).</t>
  </si>
  <si>
    <t>(Portfolios  of Tata Dynamic Bond Fund, Tata Income Fund and Tata Medium Term Fund have merged with Tata Corporate Bond Fund w.e.f. 24th September 2022)</t>
  </si>
  <si>
    <t>as on 15-11-2023</t>
  </si>
  <si>
    <t>TATA MEDIUM TERM FUND SEGREGATED PORTFOLIO 1</t>
  </si>
  <si>
    <t>SMALL INDUSTRIES DEVELOPMENT BANK OF INDIA (SR-VIII - FY 2022-23) 7.54% NCD (12/01/2026)</t>
  </si>
  <si>
    <t>^Note: Includes amount of ~Rs. 105.25 Lakhs (at cost) for 1052.55 units allotted towards Initial Contribution by the scheme (i.e. 25 bps of the schemes AUM as on December 31, 2022), as per SEBI Circular No. SEBI/HO/IMD/PoD2/P/CIR/2023/129 dated July 27, 2023.</t>
  </si>
  <si>
    <t>3.49 Years</t>
  </si>
  <si>
    <t>2.68 Years</t>
  </si>
  <si>
    <t>AVERAGE MATURITY : 3.49 YEARS</t>
  </si>
  <si>
    <t>NAV AS ON 31-MAY-23: RS.10.6977 (DIRECT - GROWTH)</t>
  </si>
  <si>
    <t>NAV AS ON 31-MAY-23: RS.10.6977 (DIRECT - PERIODIC IDCW)</t>
  </si>
  <si>
    <t>NAV AS ON 31-MAY-23: RS.10.6977 (DIRECT - QUARTERLY IDCW)</t>
  </si>
  <si>
    <t>NAV AS ON 31-MAY-23: RS.10.6977 (DIRECT - MONTHLY IDCW)</t>
  </si>
  <si>
    <t>NAV AS ON 31-MAY-23: RS.10.5967 (REGULAR - GROWTH)</t>
  </si>
  <si>
    <t>NAV AS ON 31-MAY-23: RS.10.5967 (REGULAR - PERIODIC IDCW)</t>
  </si>
  <si>
    <t>NAV AS ON 31-MAY-23: RS.10.5967 (REGULAR - QUARTERLY IDCW)</t>
  </si>
  <si>
    <t>NAV AS ON 31-MAY-23: RS.10.5967 (REGULAR - MONTHLY IDCW)</t>
  </si>
  <si>
    <t>NAV AS ON 30-NOV-23: RS.11.0028 (DIRECT - GROWTH)</t>
  </si>
  <si>
    <t>NAV AS ON 30-NOV-23: RS.11.0028 (DIRECT - PERIODIC IDCW)</t>
  </si>
  <si>
    <t>NAV AS ON 30-NOV-23: RS.11.0028 (DIRECT - QUARTERLY IDCW)</t>
  </si>
  <si>
    <t>NAV AS ON 30-NOV-23: RS.11.0028 (DIRECT - MONTHLY IDCW)</t>
  </si>
  <si>
    <t>NAV AS ON 30-NOV-23: RS.10.87 (REGULAR - GROWTH)</t>
  </si>
  <si>
    <t>NAV AS ON 30-NOV-23: RS.10.87 (REGULAR - PERIODIC IDCW)</t>
  </si>
  <si>
    <t>NAV AS ON 30-NOV-23: RS.10.87 (REGULAR - QUARTERLY IDCW)</t>
  </si>
  <si>
    <t>NAV AS ON 30-NOV-23: RS.10.87 (REGULAR - MONTHLY IDCW)</t>
  </si>
  <si>
    <t>INE053F07BC1</t>
  </si>
  <si>
    <t>INE115A07OR0</t>
  </si>
  <si>
    <t>INE053F07BA5</t>
  </si>
  <si>
    <t>INE163N08131</t>
  </si>
  <si>
    <t>ICRA-AAA(CE)</t>
  </si>
  <si>
    <t>INE403D08108</t>
  </si>
  <si>
    <t>INE909H08337</t>
  </si>
  <si>
    <t>INE020B08CU7</t>
  </si>
  <si>
    <t>INE134E08JX9</t>
  </si>
  <si>
    <t>** 09.10 % POWER FINANCE CORPORATION - 23/03/2029</t>
  </si>
  <si>
    <t>INE0CCU07033</t>
  </si>
  <si>
    <t>** 06.69 % MINDSPACE BUSINESS PARKS REIT - 17/05/2024</t>
  </si>
  <si>
    <t>INE403D08132</t>
  </si>
  <si>
    <t>INE103D08039</t>
  </si>
  <si>
    <t>CRISIL-AAA(CE)</t>
  </si>
  <si>
    <t>INE572E07134</t>
  </si>
  <si>
    <t>INE414G07HU2</t>
  </si>
  <si>
    <t>INE722A07AU6</t>
  </si>
  <si>
    <t>INE020B08EI8</t>
  </si>
  <si>
    <t>INE040A08641</t>
  </si>
  <si>
    <t>** 07.54 % SMALL INDUST DEVLOP BANK  OF INDIA - 12/01/2026 #</t>
  </si>
  <si>
    <t>INE0CCU07074</t>
  </si>
  <si>
    <t>** 08.02 % MINDSPACE BUSINESS PARKS REIT - 13/04/2026</t>
  </si>
  <si>
    <t>INE371K08185</t>
  </si>
  <si>
    <t>IN0020190040</t>
  </si>
  <si>
    <t>GOI - 7.69% (17/06/2043)</t>
  </si>
  <si>
    <t>IN3320220194</t>
  </si>
  <si>
    <t>SGS UTTAR PRADESH 7.81% (29/03/2034)</t>
  </si>
  <si>
    <t>IN3120180127</t>
  </si>
  <si>
    <t>SDL TAMILNADU 8.72% (19/09/2026)</t>
  </si>
  <si>
    <t>IN0020170042</t>
  </si>
  <si>
    <t xml:space="preserve">GOI - 6.68% (17/09/2031) </t>
  </si>
  <si>
    <t>IN2220220239</t>
  </si>
  <si>
    <t>SGS MAHARASHTRA 7.72% (23/03/2032)</t>
  </si>
  <si>
    <t>• Predominant investment in corporate debt securities</t>
  </si>
  <si>
    <t>•Regular income for medium term.</t>
  </si>
  <si>
    <t>(An open-ended debt scheme predominantly investing in AA+ and above rated corporate bonds, with flexibility of any Macaulay Duration and relatively high interest rate risk and moderate credit risk)</t>
  </si>
  <si>
    <t>Tata Corporate Bond Fund</t>
  </si>
  <si>
    <t>TATA CORPORATE BOND FUND (The scheme had 1 segregated portfolio which was created under Tata Medium Term Fund )</t>
  </si>
  <si>
    <r>
      <rPr>
        <b/>
        <u/>
        <sz val="11"/>
        <rFont val="Calibri"/>
        <family val="2"/>
        <scheme val="minor"/>
      </rPr>
      <t xml:space="preserve">^Note: </t>
    </r>
    <r>
      <rPr>
        <sz val="11"/>
        <rFont val="Calibri"/>
        <family val="2"/>
        <scheme val="minor"/>
      </rPr>
      <t>Includes amount of ~Rs. 68.62 Lakhs  (at cost) for 686.17 units allotted towards Initial Contribution by the scheme (i.e. 25 bps of the schemes AUM as on December 31, 2022), as per SEBI Circular No. SEBI/HO/IMD/PoD2/P/CIR/2023/129 dated July 27, 2023.</t>
    </r>
  </si>
  <si>
    <t>3.21 Years</t>
  </si>
  <si>
    <t>AVERAGE MATURITY : 3.21 YEARS</t>
  </si>
  <si>
    <t>NAV AS ON 31-MAY-23: RS.12.5868 (DIRECT - GROWTH)</t>
  </si>
  <si>
    <t>NAV AS ON 31-MAY-23: RS.12.5868 (DIRECT - IDCW)</t>
  </si>
  <si>
    <t>NAV AS ON 31-MAY-23: RS.12.3577 (REGULAR - GROWTH)</t>
  </si>
  <si>
    <t>NAV AS ON 31-MAY-23: RS.12.3577 (REGULAR - IDCW)</t>
  </si>
  <si>
    <t>NAV AS ON 30-NOV-23: RS.12.9255 (DIRECT - GROWTH)</t>
  </si>
  <si>
    <t>NAV AS ON 30-NOV-23: RS.12.9255 (DIRECT - IDCW)</t>
  </si>
  <si>
    <t>NAV AS ON 30-NOV-23: RS.12.6615 (REGULAR - GROWTH)</t>
  </si>
  <si>
    <t>NAV AS ON 30-NOV-23: RS.12.6615 (REGULAR - IDCW)</t>
  </si>
  <si>
    <t>INE020B08EL2</t>
  </si>
  <si>
    <t>INE514E08FX0</t>
  </si>
  <si>
    <t>** 05.40 % EXIM - 31/03/2025</t>
  </si>
  <si>
    <t>INE261F08DV4</t>
  </si>
  <si>
    <t>** 07.62 % NABARD - 31/01/2028</t>
  </si>
  <si>
    <t>INE556F08KG3</t>
  </si>
  <si>
    <t>** 07.59 % SMALL INDUST DEVLOP BANK  OF INDIA - 10/02/2026</t>
  </si>
  <si>
    <t>INE134E08MC7</t>
  </si>
  <si>
    <t>** 07.77 % POWER FINANCE CORPORATION - 15/07/2026</t>
  </si>
  <si>
    <t>IN2920150439</t>
  </si>
  <si>
    <t>SDL RAJASTHAN 8.21% (31/03/2024)</t>
  </si>
  <si>
    <t>IN3120150120</t>
  </si>
  <si>
    <t>SDL TAMILNADU 8.00% (28/10/2025)</t>
  </si>
  <si>
    <t>IN2820150190</t>
  </si>
  <si>
    <t>SDL PUNJAB  8.50% (30/03/2024)</t>
  </si>
  <si>
    <t>IN1920150050</t>
  </si>
  <si>
    <t>SDL KARNATAKA 8.22% (09/12/2025)</t>
  </si>
  <si>
    <t>IN3520150092</t>
  </si>
  <si>
    <t>SDL CHATTISGARH UDAY 8.53% (28/03/2024)</t>
  </si>
  <si>
    <t>IN2020130174</t>
  </si>
  <si>
    <t>SDL KERALA 9.46% (26/03/2024)</t>
  </si>
  <si>
    <t>IN2920150165</t>
  </si>
  <si>
    <t>SDL RAJASTHAN 8.29% (29/07/2025)</t>
  </si>
  <si>
    <t>•Predominant investment in Debt &amp; Money Market instruments issued by Banks, Public Sector Undertakings &amp; Financial Institutions.</t>
  </si>
  <si>
    <t>•Regular Income Over Short Term to Medium Term.</t>
  </si>
  <si>
    <t>(An open ended debt scheme predominantly investing in debt instruments of Banks, Public Sector Undertakings, Public Financial Institutions and Municipal Bonds. A Relatively High Interest Rate Risk and Moderate Credit Risk.)</t>
  </si>
  <si>
    <t>Tata Banking &amp; PSU Debt Fund</t>
  </si>
  <si>
    <t>Disclosure of Margins as of 30th November 2023 is as given below   :</t>
  </si>
  <si>
    <t>$$ - This Security has been kept as Margin for Derivatives</t>
  </si>
  <si>
    <t>GOI - 7.32% (28/01/2024) $$</t>
  </si>
  <si>
    <t>GOI - 7.68% (15/12/2023) $$</t>
  </si>
  <si>
    <t>GOI - 5.15% (09/11/2025) $$</t>
  </si>
  <si>
    <t>GOI - 5.22% (15/06/2025) $$</t>
  </si>
  <si>
    <t>GOI - 5.63% (12/04/2026) $$</t>
  </si>
  <si>
    <t>GOI - 5.74% (15/11/2026) $$</t>
  </si>
  <si>
    <t>GOI - 6.69% (27/06/2024) $$</t>
  </si>
  <si>
    <t>GOI - 6.97% (06/09/2026) $$</t>
  </si>
  <si>
    <t>GOI - 7.38% (20/06/2027) $$</t>
  </si>
  <si>
    <t>TATA Nifty India Digital ETF Fund of Fund</t>
  </si>
  <si>
    <t>A) COMMODITIES PHYSICAL</t>
  </si>
  <si>
    <t>B) LISTED ON COMMODITY EXCHANGES (Quantity in Lots)</t>
  </si>
  <si>
    <t>Commonodities &amp; Commodities related Total</t>
  </si>
  <si>
    <t xml:space="preserve">^ Hedging positions through Commodity futures (ETCDs) as on </t>
  </si>
  <si>
    <t>Long/(Short)</t>
  </si>
  <si>
    <t>Current Price of the contract  </t>
  </si>
  <si>
    <t>@</t>
  </si>
  <si>
    <t>GOLDFUTMCXFEB2024CFUT</t>
  </si>
  <si>
    <t>SILVERFUTMCXDEC2023CFUT</t>
  </si>
  <si>
    <t>SILVERFUTMCXMAR2024CFUT</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</si>
  <si>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</si>
  <si>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</si>
  <si>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</si>
  <si>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</si>
  <si>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Total Number of Contracts where Commodities futures (ETCDs) were Bought:</t>
  </si>
  <si>
    <t>No.</t>
  </si>
  <si>
    <t>SILVER MINI (5 KGS) COMMODITYNOV2023CFUT</t>
  </si>
  <si>
    <t>SILVER (30 KG) COMMODITYDEC2023CFUT</t>
  </si>
  <si>
    <t>Total Number of Contracts where Commodities futures (ETCDs) were Sold:</t>
  </si>
  <si>
    <t>Gross Notional Value of Contracts where Commodities futures (ETCDs) were Bought:</t>
  </si>
  <si>
    <t>Gross Notional Value of Contracts where Commodities futures (ETCDs) were Sold:</t>
  </si>
  <si>
    <t>@ Included in Total Margins provided in Table 'Disclosure of Funds parked in short term deposits as Margin Deposit as of 30th November 2023</t>
  </si>
  <si>
    <t>CRUDE OIL (100 BARRELS) COMMODITYNOV2023CFUT</t>
  </si>
  <si>
    <t>GOLD MINI (100 GRAMS) COMMODITYNOV2023CFUT</t>
  </si>
  <si>
    <t>GOLD (1 KG-1000 GMS) COMMODITYDEC2023CFUT</t>
  </si>
  <si>
    <t>GOLD MINI (100 GRAMS) COMMODITYDEC2023CFUT</t>
  </si>
  <si>
    <t>GOLD (1 KG-1000 GMS) COMMODITYFEB2024CFUT</t>
  </si>
  <si>
    <t>COPPER (2500 KGS) COMMODITYNOV2023CFUT</t>
  </si>
  <si>
    <t>CRUDE OIL (100 BARRELS) COMMODITYDEC2023CFUT</t>
  </si>
  <si>
    <t>MCXBULLDEXNOV2023CFUT</t>
  </si>
  <si>
    <t>ALUMINIUM (5 MT-5000 GMS) COMMODITYDEC2023CFUT</t>
  </si>
  <si>
    <t>ALUMINIUM (5 MT-5000 GMS) COMMODITYNOV2023CFUT</t>
  </si>
  <si>
    <t>ZINC (5 MT-5000 GMS) COMMODITYDEC2023CFUT</t>
  </si>
  <si>
    <t>ZINC (5 MT-5000 GMS) COMMODITYNOV2023CFUT</t>
  </si>
  <si>
    <t>NATURAL GAS (1250 mmBtu) COMMODITYDEC2023CFUT</t>
  </si>
  <si>
    <t>COPPER (2500 KGS) COMMODITYDEC2023CFUT</t>
  </si>
  <si>
    <t>COPPERMCXDEC2023CFUT</t>
  </si>
  <si>
    <t>SILVER</t>
  </si>
  <si>
    <t>CRUDEOILFUMCXDEC2023CFUT</t>
  </si>
  <si>
    <t>MCXBULLDEXMCXDEC2023CFUT</t>
  </si>
  <si>
    <t>SILVERMFUTMCXFEB2024CFUT</t>
  </si>
  <si>
    <t>TOTAL INVESTMENTS IN FOREIGN SECURITIES - ETF NIL</t>
  </si>
  <si>
    <t>TOTAL INVESTMENTS IN FOREIGN SECURITIES / ADRS / GDRS: Rs. 18,368.77 and 2.13% of AUM</t>
  </si>
  <si>
    <t>TOTAL INVESTMENTS IN FOREIGN SECURITIES : RS.17,970.41 LACS and 2.09% OF AUM</t>
  </si>
  <si>
    <t>Tata Hybrid Equity Fund Regular Plan - IDCW Monthly</t>
  </si>
  <si>
    <t>RECORD_DATE</t>
  </si>
  <si>
    <t>NAV As on Record Date</t>
  </si>
  <si>
    <t>DIVIDEND PER UNIT(HUF &amp; INDIVIDUALS)</t>
  </si>
  <si>
    <t>DIVIDEND PER UNIT(OTHERS)</t>
  </si>
  <si>
    <t>Tata Hybrid Equity Fund Direct Plan - IDCW Monthly</t>
  </si>
  <si>
    <t>Tata Treasury Advantage Fund  Regular Plan - Daily IDCW</t>
  </si>
  <si>
    <t>Jun'23</t>
  </si>
  <si>
    <t>Jul'23</t>
  </si>
  <si>
    <t>Aug'23</t>
  </si>
  <si>
    <t>Sep'23</t>
  </si>
  <si>
    <t>Oct'23</t>
  </si>
  <si>
    <t>Nov'23</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</si>
  <si>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</si>
  <si>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</si>
  <si>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</si>
  <si>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</si>
  <si>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</si>
  <si>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</si>
  <si>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</si>
  <si>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</si>
  <si>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</si>
  <si>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Tata Overnight Fund - Regular Plan - IDCW</t>
  </si>
  <si>
    <t>.</t>
  </si>
  <si>
    <t>Tata Overnight Fund - Direct Plan- IDCW</t>
  </si>
  <si>
    <t>Tata Ultra Short Term Fund - Regular Plan - IDCW Weekly</t>
  </si>
  <si>
    <t>Tata Ultra Short Term Fund - Direct Plan - IDCW Weekly</t>
  </si>
  <si>
    <t>IDCW</t>
  </si>
  <si>
    <t>Income Distribution cum Capital Withdrawal</t>
  </si>
  <si>
    <t>TRANSINDIA REAL ESTATE LTD</t>
  </si>
  <si>
    <t>BARBEQUE NATION HOSPITALITY LTD</t>
  </si>
  <si>
    <t>** 08.15 % HDFC ERGO GENERAL INSURANCE COMPANY LTD - 26/09/2033</t>
  </si>
  <si>
    <t>YARROW INFRASTRUCTURE PRIVATE LTD 6.49% NCD (01/07/2024)</t>
  </si>
  <si>
    <t>HDFC BANK LTD</t>
  </si>
  <si>
    <t>RELIANCE INDUSTRIES LTD</t>
  </si>
  <si>
    <t>ICICI BANK LTD</t>
  </si>
  <si>
    <t>INFOSYS LTD</t>
  </si>
  <si>
    <t>TATA CONSULTANCY SERVICES LTD</t>
  </si>
  <si>
    <t>TITAN COMPANY LTD</t>
  </si>
  <si>
    <t>ITC LTD</t>
  </si>
  <si>
    <t>KARUR VYSYA BANK LTD</t>
  </si>
  <si>
    <t>AXIS BANK LTD</t>
  </si>
  <si>
    <t>KOTAK MAHINDRA BANK LTD</t>
  </si>
  <si>
    <t>LARSEN &amp; TOUBRO LTD</t>
  </si>
  <si>
    <t>MRF LTD</t>
  </si>
  <si>
    <t>CREDITACCESS GRAMEEN LTD</t>
  </si>
  <si>
    <t>PERSISTENT SYSTEMS LTD</t>
  </si>
  <si>
    <t>HINDUSTAN UNILEVER LTD</t>
  </si>
  <si>
    <t>DR REDDYs LABORATORIES LTD</t>
  </si>
  <si>
    <t>METRO BRANDS LTD</t>
  </si>
  <si>
    <t>THERMAX LTD</t>
  </si>
  <si>
    <t>UNITED SPIRITS LTD</t>
  </si>
  <si>
    <t>ULTRATECH CEMENT LTD</t>
  </si>
  <si>
    <t>GRINDWELL NORTON LTD</t>
  </si>
  <si>
    <t>ALKEM LABORATORIES LTD</t>
  </si>
  <si>
    <t>LINDE INDIA LTD</t>
  </si>
  <si>
    <t>GUJARAT PIPAVAV PORT LTD</t>
  </si>
  <si>
    <t>TATA CONSUMER PRODUCTS LTD</t>
  </si>
  <si>
    <t>GREENPLY INDUSTRIES LTD</t>
  </si>
  <si>
    <t>JYOTHY LABS LTD</t>
  </si>
  <si>
    <t>DEEPAK NITRITE LTD</t>
  </si>
  <si>
    <t>EXIDE INDUSTRIES LTD</t>
  </si>
  <si>
    <t>UTI ASSET MANAGEMENT COMPANY LTD</t>
  </si>
  <si>
    <t>ICICI LOMBARD GENERAL INSURANCE CO. LTD</t>
  </si>
  <si>
    <t>MARICO LTD</t>
  </si>
  <si>
    <t>REPCO HOME FINANCE LTD</t>
  </si>
  <si>
    <t>AVENUE SUPERMARTS LTD</t>
  </si>
  <si>
    <t>WESTLIFE FOODWORLD LTD</t>
  </si>
  <si>
    <t>DCB BANK LTD</t>
  </si>
  <si>
    <t>KPIT TECHNOLOGIES LTD</t>
  </si>
  <si>
    <t>3M INDIA LTD</t>
  </si>
  <si>
    <t>SOBHA LTD</t>
  </si>
  <si>
    <t>HDFC LIFE INSURANCE CO. LTD</t>
  </si>
  <si>
    <t>CERA SANITARYWARE LTD</t>
  </si>
  <si>
    <t>DIVI LABORATORIES LTD</t>
  </si>
  <si>
    <t>SANOFI INDIA LTD</t>
  </si>
  <si>
    <t>ACC LTD</t>
  </si>
  <si>
    <t>WIPRO LTD</t>
  </si>
  <si>
    <t>VIP INDUSTRIES LTD</t>
  </si>
  <si>
    <t>ARVIND FASHIONS LTD</t>
  </si>
  <si>
    <t>MAHINDRA LOGISTICS LTD</t>
  </si>
  <si>
    <t>IDFC LTD</t>
  </si>
  <si>
    <t xml:space="preserve">QUESS CORP LTD </t>
  </si>
  <si>
    <t>BASF INDIA LTD</t>
  </si>
  <si>
    <t>RADICO KHAITAN LTD</t>
  </si>
  <si>
    <t>C.E. INFO SYSTEMS LTD</t>
  </si>
  <si>
    <t>ELANTAS BECK INDIA LTD</t>
  </si>
  <si>
    <t>SUVEN PHARMACEUTICALS LTD</t>
  </si>
  <si>
    <t>GOKALDAS EXPORTS  LTD</t>
  </si>
  <si>
    <t>KRSNAA DIAGNOSTICS LTD</t>
  </si>
  <si>
    <t>CIE AUTOMOTIVE INDIA LTD</t>
  </si>
  <si>
    <t>KEYSTONE REALTORS LTD</t>
  </si>
  <si>
    <t>REDINGTON (INDIA) LTD</t>
  </si>
  <si>
    <t>KSB  LTD</t>
  </si>
  <si>
    <t>KIRLOSKAR PNEUMATIC COMPANY LTD</t>
  </si>
  <si>
    <t>AGRO TECH FOODS LTD</t>
  </si>
  <si>
    <t>TIME TECHNOPLAST LTD</t>
  </si>
  <si>
    <t>HONDA INDIA POWER PRODUCTS LTD</t>
  </si>
  <si>
    <t>WONDERLA HOLIDAYS LTD</t>
  </si>
  <si>
    <t>HEALTHCARE GLOBAL ENTERPRISES LTD</t>
  </si>
  <si>
    <t>NIPPON LIFE INDIA  ASSET MANAGEMENT LTD</t>
  </si>
  <si>
    <t>ALLCARGO GLOBAL LOGISTICS LTD</t>
  </si>
  <si>
    <t>NCC LTD</t>
  </si>
  <si>
    <t>SHOPPERS STOP LTD</t>
  </si>
  <si>
    <t>CARBORUNDUM UNIVERSAL LTD</t>
  </si>
  <si>
    <t>HIKAL LTD</t>
  </si>
  <si>
    <t>VESUVIUS INDIA LTD</t>
  </si>
  <si>
    <t>FINOLEX CABLES LTD</t>
  </si>
  <si>
    <t>TUBE INVESTMENTS OF INDIA LTD</t>
  </si>
  <si>
    <t>NATCO PHARMA LTD</t>
  </si>
  <si>
    <t>AKZO NOBEL INDIA LTD</t>
  </si>
  <si>
    <t>MM FORGINGS LTD</t>
  </si>
  <si>
    <t>TRANSPORT CORPORATION OF INDIA LTD</t>
  </si>
  <si>
    <t>ASK AUTOMOTIVE LTD</t>
  </si>
  <si>
    <t>FINOLEX INDUSTRIES LTD</t>
  </si>
  <si>
    <t>RALLIS INDIA LTD</t>
  </si>
  <si>
    <t>EVEREADY INDUSTRIES INDIA LTD</t>
  </si>
  <si>
    <t>GRAPHITE INDIA LTD</t>
  </si>
  <si>
    <t>THE RAMCO CEMENTS LTD</t>
  </si>
  <si>
    <t>PCBL LTD</t>
  </si>
  <si>
    <t>GANESHA ECOSPHERE LTD</t>
  </si>
  <si>
    <t>RAMCO INDUSTRIES LTD</t>
  </si>
  <si>
    <t>KIRLOSKAR FERROUS INDUSTRIES LTD</t>
  </si>
  <si>
    <t>DEVYANI INTERNATIONAL LTD</t>
  </si>
  <si>
    <t>GUJARAT STATE PETRONET LTD</t>
  </si>
  <si>
    <t>AUTOMOTIVE AXLES LTD</t>
  </si>
  <si>
    <t>S H KELKAR AND COMPANY LTD</t>
  </si>
  <si>
    <t>FINE ORGANIC INDUSTRIES LTD</t>
  </si>
  <si>
    <t>ALLCARGO TERMINALS LTD</t>
  </si>
  <si>
    <t>VST INDUSTRIES LTD</t>
  </si>
  <si>
    <t>FDC LTD</t>
  </si>
  <si>
    <t>BHARTI AIRTEL LTD</t>
  </si>
  <si>
    <t>BAJAJ FINANCE LTD</t>
  </si>
  <si>
    <t>MAHINDRA &amp; MAHINDRA LTD</t>
  </si>
  <si>
    <t>HCL TECHNOLOGIES LTD</t>
  </si>
  <si>
    <t>MARUTI SUZUKI INDIA LTD</t>
  </si>
  <si>
    <t>ASIAN PAINTS (INDIA) LTD</t>
  </si>
  <si>
    <t>SUN PHARMACEUTICAL INDUSTRIES LTD</t>
  </si>
  <si>
    <t>TATA MOTORS LTD</t>
  </si>
  <si>
    <t>NTPC LTD</t>
  </si>
  <si>
    <t>TATA STEEL LTD</t>
  </si>
  <si>
    <t>INDUSIND BANK LTD</t>
  </si>
  <si>
    <t>POWER GRID CORPORATION OF INDIA LTD</t>
  </si>
  <si>
    <t>BAJAJ FINSERV LTD</t>
  </si>
  <si>
    <t>NESTLE INDIA LTD</t>
  </si>
  <si>
    <t>TECH MAHINDRA LTD</t>
  </si>
  <si>
    <t>JSW STEEL LTD</t>
  </si>
  <si>
    <t>PB FINTECH LTD</t>
  </si>
  <si>
    <t>SOLAR INDUSTRIES INDIA LTD</t>
  </si>
  <si>
    <t>APL APOLLO TUBES LTD</t>
  </si>
  <si>
    <t>JUPITER WAGONS LTD</t>
  </si>
  <si>
    <t>OBEROI REALTY LTD</t>
  </si>
  <si>
    <t>ZEE ENTERTAINMENT ENTERPRISES LTD</t>
  </si>
  <si>
    <t>BLUE DART EXPRESS LTD</t>
  </si>
  <si>
    <t>BHARAT ELECTRONICS LTD</t>
  </si>
  <si>
    <t>JUBILANT FOODWORKS LTD</t>
  </si>
  <si>
    <t>POLYCAB INDIA LTD</t>
  </si>
  <si>
    <t>NEWGEN SOFTWARE TECHNOLOGIES LTD</t>
  </si>
  <si>
    <t>AUROBINDO PHARMA LTD</t>
  </si>
  <si>
    <t>AMBER ENTERPRISES INDIA LTD</t>
  </si>
  <si>
    <t>HERO MOTOCORP LTD</t>
  </si>
  <si>
    <t>CYIENT LTD</t>
  </si>
  <si>
    <t>MUTHOOT FINANCE LTD</t>
  </si>
  <si>
    <t>CRAFTSMAN AUTOMATION LTD</t>
  </si>
  <si>
    <t>BHARAT HEAVY ELECTRICALS LTD</t>
  </si>
  <si>
    <t>SAREGAMA INDIA LTD</t>
  </si>
  <si>
    <t>DIXON TECHNOLOGIES (INDIA) LTD</t>
  </si>
  <si>
    <t>LTIMINDTREE LTD</t>
  </si>
  <si>
    <t>NUVOCO VISTAS CORPORATION LTD</t>
  </si>
  <si>
    <t>PG ELECTROPLAST LTD</t>
  </si>
  <si>
    <t>PROCTER &amp; GAMBLE HEALTH LTD</t>
  </si>
  <si>
    <t>PIDILITE INDUSTRIES  LTD</t>
  </si>
  <si>
    <t>RHI MAGNESITA INDIA LTD</t>
  </si>
  <si>
    <t>EMAMI LTD</t>
  </si>
  <si>
    <t>MATRIMONY.COM LTD</t>
  </si>
  <si>
    <t>CAMPUS ACTIVEWEAR LTD</t>
  </si>
  <si>
    <t>PRINCE PIPES AND FITTINGS LTD</t>
  </si>
  <si>
    <t>** 07.80 % HDFC BANK LTD - 03/05/2033</t>
  </si>
  <si>
    <t>** 05.70 % BAJAJ HOUSING FINANCE LTD - 10/06/2024</t>
  </si>
  <si>
    <t>** 06.40 % JAMNAGAR UTILITIES &amp; POWER PVT. LTD - 29/09/2026</t>
  </si>
  <si>
    <t>** 06.49 % MALWA SOLAR POWER GENERATION PVT LTD - 01/07/2024</t>
  </si>
  <si>
    <t>** 06.49 % YARROW INFRASTRUCTURE PVT LTD - 01/07/2024</t>
  </si>
  <si>
    <t>** 05.90 % BHARTI HEXACOM LTD - 30/04/2024</t>
  </si>
  <si>
    <t>** 06.49 % SEPSET CONSTRUCTION LTD - 01/07/2024</t>
  </si>
  <si>
    <t>** 08.60 % BHARTI TELECOM LTD - 12/12/2025</t>
  </si>
  <si>
    <t>** 07.13 % NHPC LTD - 11/02/2026</t>
  </si>
  <si>
    <t>** 07.13 % NHPC LTD - 09/02/2029</t>
  </si>
  <si>
    <t>** 06.49 % PRIAPUS INFRASTRUCTURE LTD - 01/07/2024</t>
  </si>
  <si>
    <t>AMBUJA CEMENTS LTD</t>
  </si>
  <si>
    <t>JINDAL STAINLESS LTD</t>
  </si>
  <si>
    <t>TATA POWER COMPANY LTD</t>
  </si>
  <si>
    <t>GRASIM INDUSTRIES LTD</t>
  </si>
  <si>
    <t>PI INDUSTRIES LTD</t>
  </si>
  <si>
    <t>JINDAL STEEL &amp; POWER LTD</t>
  </si>
  <si>
    <t>BALRAMPUR CHINI MILLS LTD</t>
  </si>
  <si>
    <t>HINDUSTAN PETROLEUM CORPORATION LTD</t>
  </si>
  <si>
    <t>DALMIA BHARAT LTD</t>
  </si>
  <si>
    <t>CCL PRODUCTS INDIA LTD</t>
  </si>
  <si>
    <t>VEDANTA LTD</t>
  </si>
  <si>
    <t>COROMANDEL INTERNATIONAL LTD</t>
  </si>
  <si>
    <t>COAL INDIA LTD</t>
  </si>
  <si>
    <t>HINDALCO INDUSTRIES LTD</t>
  </si>
  <si>
    <t>BHARAT PETROLEUM CORPORATION LTD</t>
  </si>
  <si>
    <t>SUMITOMO CHEMICAL INDIA LTD</t>
  </si>
  <si>
    <t>GAIL ( INDIA ) LTD</t>
  </si>
  <si>
    <t>SRF LTD</t>
  </si>
  <si>
    <t>AARTI INDUSTRIES LTD</t>
  </si>
  <si>
    <t>NAVIN FLUORINE INTERNATIONAL LTD</t>
  </si>
  <si>
    <t>GUJARAT GAS LTD</t>
  </si>
  <si>
    <t>UPL LTD</t>
  </si>
  <si>
    <t>CHEMCON SPECIALITY CHEMICALS LTD</t>
  </si>
  <si>
    <t>AU SMALL FINANCE BANK LTD</t>
  </si>
  <si>
    <t>SBI CARDS AND PAYMENT SERVICES LTD</t>
  </si>
  <si>
    <t>EICHER MOTORS LTD</t>
  </si>
  <si>
    <t>INDIAN RAILWAY CATERING AND TOURISM CORPORATION LTD</t>
  </si>
  <si>
    <t>GUJARAT FLUOROCHEMICALS LTD</t>
  </si>
  <si>
    <t>BRITANNIA INDUSTRIES LTD</t>
  </si>
  <si>
    <t>CUMMINS INDIA LTD</t>
  </si>
  <si>
    <t>TATA ELXSI LTD</t>
  </si>
  <si>
    <t>** 05.50 % BRITANNIA INDUSTRIES LTD - 03/06/2024</t>
  </si>
  <si>
    <t>FEDERAL BANK LTD</t>
  </si>
  <si>
    <t>IDFC FIRST BANK LTD</t>
  </si>
  <si>
    <t>BANDHAN BANK LTD</t>
  </si>
  <si>
    <t>RBL BANK LTD</t>
  </si>
  <si>
    <t>CITY UNION BANK LTD</t>
  </si>
  <si>
    <t>POWER FINANCE CORPORATION  LTD</t>
  </si>
  <si>
    <t>REC LTD</t>
  </si>
  <si>
    <t>TVS MOTOR COMPANY LTD</t>
  </si>
  <si>
    <t>CG POWER AND INDUSTRIAL SOLUTIONS LTD</t>
  </si>
  <si>
    <t>TRENT LTD</t>
  </si>
  <si>
    <t>INDIAN HOTELS CO. LTD</t>
  </si>
  <si>
    <t>MAX HEALTHCARE INSTITUTE LTD</t>
  </si>
  <si>
    <t>SUPREME INDUSTRIES LTD</t>
  </si>
  <si>
    <t>SUNDARAM FINANCE LTD</t>
  </si>
  <si>
    <t>ASTRAL LTD (ERSTWHILE ASTRAL POLY TECHNIK LTD)</t>
  </si>
  <si>
    <t>APOLLO TYRES LTD</t>
  </si>
  <si>
    <t>MAHINDRA AND MAHINDRA FINANCIAL SERVICES LTD</t>
  </si>
  <si>
    <t>ZYDUS LIFESCIENCES LTD</t>
  </si>
  <si>
    <t>SUNDRAM FASTENERS LTD</t>
  </si>
  <si>
    <t>SYNGENE INTERNATIONAL LTD</t>
  </si>
  <si>
    <t>AIA ENGINEERING LTD</t>
  </si>
  <si>
    <t>THE PHOENIX MILLS LTD</t>
  </si>
  <si>
    <t>L&amp;T FINANCE HOLDINGS LTD</t>
  </si>
  <si>
    <t>ADITYA BIRLA CAPITAL LTD</t>
  </si>
  <si>
    <t>INDIAN RAILWAY FINANCE CORPORATION LTD</t>
  </si>
  <si>
    <t>NHPC LTD</t>
  </si>
  <si>
    <t>TORRENT POWER LTD</t>
  </si>
  <si>
    <t>SCHAEFFLER (I) LTD</t>
  </si>
  <si>
    <t>KAJARIA CERAMICS LTD</t>
  </si>
  <si>
    <t>ZF COMMERCIAL VEHICLE CONTROL SYSTEMS INDIA LTD  (OLD NAME - WABCO INDIA LTD)</t>
  </si>
  <si>
    <t>ESCORTS KUBOTA LTD</t>
  </si>
  <si>
    <t>UNO MINDA LTD</t>
  </si>
  <si>
    <t>ZOMATO LTD</t>
  </si>
  <si>
    <t>INFO EDGE (INDIA) LTD</t>
  </si>
  <si>
    <t>TATA COMMUNICATIONS LTD</t>
  </si>
  <si>
    <t>ONE 97 COMMUNICATIONS LTD</t>
  </si>
  <si>
    <t>COFORGE LTD</t>
  </si>
  <si>
    <t>VODAFONE IDEA LTD</t>
  </si>
  <si>
    <t>INDIAMART INTERMESH LTD</t>
  </si>
  <si>
    <t>MPHASIS LTD</t>
  </si>
  <si>
    <t>SONATA SOFTWARE LTD</t>
  </si>
  <si>
    <t>L&amp;T TECHNOLOGY SERVICES LTD</t>
  </si>
  <si>
    <t>BIRLASOFT LTD</t>
  </si>
  <si>
    <t>ORACLE FINANCIALS SERVICES SOFT LTD</t>
  </si>
  <si>
    <t>TANLA PLATFORMS LTD</t>
  </si>
  <si>
    <t>INTELLECT DESIGN ARENA LTD</t>
  </si>
  <si>
    <t>AFFLE (INDIA) LTD</t>
  </si>
  <si>
    <t>HAPPIEST MINDS TECHNOLOGIES LTD</t>
  </si>
  <si>
    <t>ADANI ENTERPRISES LTD</t>
  </si>
  <si>
    <t>BAJAJ AUTO LTD</t>
  </si>
  <si>
    <t>ADANI PORTS AND SPECIAL ECONOMIC ZONE LTD</t>
  </si>
  <si>
    <t>SBI LIFE INSURANCE COMPANY LTD</t>
  </si>
  <si>
    <t>CIPLA LTD</t>
  </si>
  <si>
    <t>APOLLO HOSPITALS ENTERPRISE LTD</t>
  </si>
  <si>
    <t>ASHOK LEYLAND LTD</t>
  </si>
  <si>
    <t>CAN FIN HOMES LTD</t>
  </si>
  <si>
    <t>PNB HOUSING FINANCE LTD</t>
  </si>
  <si>
    <t>BRIGADE ENTERPRISES LTD</t>
  </si>
  <si>
    <t>HDFC ASSET MANAGEMENT COMPANY LTD</t>
  </si>
  <si>
    <t>SAMVARDHANA MOTHERSON INTERNATIONAL LTD</t>
  </si>
  <si>
    <t>PVR INOX LTD</t>
  </si>
  <si>
    <t>EQUITAS SMALL FINANCE BANK LTD</t>
  </si>
  <si>
    <t>DLF LTD</t>
  </si>
  <si>
    <t>DABUR INDIA LTD</t>
  </si>
  <si>
    <t>GNA AXLES LTD</t>
  </si>
  <si>
    <t>VOLTAS LTD</t>
  </si>
  <si>
    <t>LUPIN LTD</t>
  </si>
  <si>
    <t>ADITYA BIRLA FASHION &amp; RETAIL LTD</t>
  </si>
  <si>
    <t>KNR CONSTRUCTIONS LTD</t>
  </si>
  <si>
    <t>K.P.R. MILL LTD</t>
  </si>
  <si>
    <t>ORIENT ELECTRIC LTD</t>
  </si>
  <si>
    <t>JAMNA AUTO INDUSTRIES LTD</t>
  </si>
  <si>
    <t>PIRAMAL ENTERPRISES LTD</t>
  </si>
  <si>
    <t>HAVELLS INDIA LTD</t>
  </si>
  <si>
    <t>VOLTAS LTD^</t>
  </si>
  <si>
    <t>ADITYA BIRLA FASHION &amp; RETAIL LTD^</t>
  </si>
  <si>
    <t>ASHOK LEYLAND LTD^</t>
  </si>
  <si>
    <t>VOLTAS LTD-FUT-28-DEC-23</t>
  </si>
  <si>
    <t>ASHOK LEYLAND LTD-FUT-28-DEC-23</t>
  </si>
  <si>
    <t>ADITYA BIRLA FASHION &amp; RETAIL LTD-FUT-28-DEC-23</t>
  </si>
  <si>
    <t>ADITYA BIRLA FASHION &amp; RETAIL LTD-FUT-30-NOV-23</t>
  </si>
  <si>
    <t>ASHOK LEYLAND LTD-FUT-30-NOV-23</t>
  </si>
  <si>
    <t>VOLTAS LTD-FUT-30-NOV-23</t>
  </si>
  <si>
    <t>KEC INTERNATIONAL LTD</t>
  </si>
  <si>
    <t>ICICI PRUDENTIAL LIFE INSURANCE COMPANY LTD</t>
  </si>
  <si>
    <t>BHARAT FORGE LTD</t>
  </si>
  <si>
    <t>ORCHID PHARMA LTD</t>
  </si>
  <si>
    <t>ABB INDIA LTD</t>
  </si>
  <si>
    <t>BHARTI AIRTEL LTD (RIGHT 14/10/2021) (PARTLY PAID)</t>
  </si>
  <si>
    <t>DIVI LABORATORIES LTD^</t>
  </si>
  <si>
    <t>ADANI PORTS AND SPECIAL ECONOMIC ZONE LTD^</t>
  </si>
  <si>
    <t>HINDUSTAN UNILEVER LTD^</t>
  </si>
  <si>
    <t>SBI LIFE INSURANCE COMPANY LTD^</t>
  </si>
  <si>
    <t>ULTRATECH CEMENT LTD^</t>
  </si>
  <si>
    <t>RELIANCE INDUSTRIES LTD^</t>
  </si>
  <si>
    <t>HCL TECHNOLOGIES LTD^</t>
  </si>
  <si>
    <t>HINDALCO INDUSTRIES LTD^</t>
  </si>
  <si>
    <t>HDFC BANK LTD^</t>
  </si>
  <si>
    <t>LARSEN &amp; TOUBRO LTD^</t>
  </si>
  <si>
    <t>ICICI BANK LTD^</t>
  </si>
  <si>
    <t>AXIS BANK LTD^</t>
  </si>
  <si>
    <t>MARUTI SUZUKI INDIA LTD^</t>
  </si>
  <si>
    <t>** HDFC BANK LTD - 30/09/2024 - FRB</t>
  </si>
  <si>
    <t>AXIS BANK LTD-FUT-28-DEC-23</t>
  </si>
  <si>
    <t>HDFC BANK LTD-FUT-28-DEC-23</t>
  </si>
  <si>
    <t>ICICI BANK LTD-FUT-28-DEC-23</t>
  </si>
  <si>
    <t>LARSEN &amp; TOUBRO LTD-FUT-28-DEC-23</t>
  </si>
  <si>
    <t>HCL TECHNOLOGIES LTD-FUT-28-DEC-23</t>
  </si>
  <si>
    <t>ULTRATECH CEMENT LTD-FUT-28-DEC-23</t>
  </si>
  <si>
    <t>DIVI LABORATORIES LTD-FUT-28-DEC-23</t>
  </si>
  <si>
    <t>HINDUSTAN UNILEVER LTD-FUT-28-DEC-23</t>
  </si>
  <si>
    <t>HINDALCO INDUSTRIES LTD-FUT-28-DEC-23</t>
  </si>
  <si>
    <t>MARUTI SUZUKI INDIA LTD-FUT-28-DEC-23</t>
  </si>
  <si>
    <t>RELIANCE INDUSTRIES LTD-FUT-28-DEC-23</t>
  </si>
  <si>
    <t>SBI LIFE INSURANCE COMPANY LTD-FUT-28-DEC-23</t>
  </si>
  <si>
    <t>ADANI PORTS AND SPECIAL ECONOMIC ZONE LTD-FUT-28-DEC-23</t>
  </si>
  <si>
    <t>ADANI PORTS AND SPECIAL ECONOMIC ZONE LTD-FUT-30-NOV-23</t>
  </si>
  <si>
    <t>AXIS BANK LTD-FUT-30-NOV-23</t>
  </si>
  <si>
    <t>DIVI LABORATORIES LTD-FUT-30-NOV-23</t>
  </si>
  <si>
    <t>HCL TECHNOLOGIES LTD-FUT-30-NOV-23</t>
  </si>
  <si>
    <t>HDFC BANK LTD-FUT-30-NOV-23</t>
  </si>
  <si>
    <t>HINDALCO INDUSTRIES LTD-FUT-30-NOV-23</t>
  </si>
  <si>
    <t>HINDUSTAN UNILEVER LTD-FUT-30-NOV-23</t>
  </si>
  <si>
    <t>ICICI BANK LTD-FUT-30-NOV-23</t>
  </si>
  <si>
    <t>LARSEN &amp; TOUBRO LTD-FUT-30-NOV-23</t>
  </si>
  <si>
    <t>MARUTI SUZUKI INDIA LTD-FUT-30-NOV-23</t>
  </si>
  <si>
    <t>RELIANCE INDUSTRIES LTD-FUT-30-NOV-23</t>
  </si>
  <si>
    <t>SBI LIFE INSURANCE COMPANY LTD-FUT-30-NOV-23</t>
  </si>
  <si>
    <t>TATA MOTORS LTD-FUT-30-NOV-23</t>
  </si>
  <si>
    <t>ULTRATECH CEMENT LTD-FUT-30-NOV-23</t>
  </si>
  <si>
    <t>LIC HOUSING FINANCE LTD</t>
  </si>
  <si>
    <t>BIOCON LTD</t>
  </si>
  <si>
    <t>MAX FINANCIAL SERVICES LTD</t>
  </si>
  <si>
    <t>GODREJ CONSUMER PRODUCTS LTD</t>
  </si>
  <si>
    <t>BOSCH LTD</t>
  </si>
  <si>
    <t>INDUS TOWERS LTD</t>
  </si>
  <si>
    <t>CROMPTON GREAVES CONSUMER ELECTRICALS LTD</t>
  </si>
  <si>
    <t>SKF INDIA LTD</t>
  </si>
  <si>
    <t>PAGE INDUSTRIES LTD</t>
  </si>
  <si>
    <t>MAX FINANCIAL SERVICES LTD-FUT-30-NOV-23</t>
  </si>
  <si>
    <t>SIEMENS LTD</t>
  </si>
  <si>
    <t>COLGATE-PALMOLIVE INDIA LTD</t>
  </si>
  <si>
    <t>HONEYWELL AUTOMATION INDIA LTD</t>
  </si>
  <si>
    <t>CHOLAMANDALAM INVESTMENT &amp; FINANCE CO LTD</t>
  </si>
  <si>
    <t>ZYDUS WELLNESS LTD</t>
  </si>
  <si>
    <t>VARUN BEVERAGES LTD</t>
  </si>
  <si>
    <t>FORTIS HEALTHCARE LTD</t>
  </si>
  <si>
    <t>AJANTA PHARMA LTD</t>
  </si>
  <si>
    <t>VOLTAMP TRANSFORMERS LTD</t>
  </si>
  <si>
    <t>TIMKEN INDIA LTD</t>
  </si>
  <si>
    <t>CENTURY TEXTILES &amp; INDUSTRIES LTD</t>
  </si>
  <si>
    <t>HITACHI ENERGY INDIA LTD</t>
  </si>
  <si>
    <t>INGERSOLL RAND (INDIA) LTD</t>
  </si>
  <si>
    <t>G R INFRAPROJECTS LTD</t>
  </si>
  <si>
    <t>IPCA LABORATORIES LTD</t>
  </si>
  <si>
    <t>TORRENT PHARMACEUTICALS LTD</t>
  </si>
  <si>
    <t>ASTER DM HEALTHCARE LTD</t>
  </si>
  <si>
    <t>INDOCO REMEDIES LTD</t>
  </si>
  <si>
    <t>MEDPLUS HEALTH SERVICES LTD</t>
  </si>
  <si>
    <t>AMI ORGANICS LTD</t>
  </si>
  <si>
    <t>GLAXOSMITHKLINE PHARMACEUTICALS LTD</t>
  </si>
  <si>
    <t>GREENPANEL INDUSTRIES LTD</t>
  </si>
  <si>
    <t>CENTURY PLYBOARDS (INDIA) LTD</t>
  </si>
  <si>
    <t>RAYMOND LTD</t>
  </si>
  <si>
    <t>GILLETTE INDIA LTD</t>
  </si>
  <si>
    <t>** 09.75 % JAMNAGAR UTILITIES &amp; POWER PVT. LTD - 02/08/2024</t>
  </si>
  <si>
    <t>** 08.07 % TATA CAPITAL FINANCIAL SERVICES LTD - 20/10/2028</t>
  </si>
  <si>
    <t>** 07.97 % KOTAK MAHINDRA INVESTMENTS LTD - 05/05/2025</t>
  </si>
  <si>
    <t>** REC LTD - 31/10/2024 - FRB</t>
  </si>
  <si>
    <t>** 07.90 % BAJAJ FINANCE LTD - 17/11/2025</t>
  </si>
  <si>
    <t>** 07.72 % LIC HOUSING FINANCE LTD - 12/02/2026</t>
  </si>
  <si>
    <t>** 08.15 % GODREJ PROPERTIES LTD - 03/07/2026</t>
  </si>
  <si>
    <t>** VARANASI SANGAM EXPRESSWAY PVT. LTD - 29/12/2034 - FRB</t>
  </si>
  <si>
    <t>** 06.75 % SIKKA PORTS AND TERMINALS LTD - 22/04/2026</t>
  </si>
  <si>
    <t>** 06.92 % INDIAN RAILWAYS FINANCE CORPORATION LTD - 31/08/2031</t>
  </si>
  <si>
    <t>PRESTIGE ESTATES PROJECTS LTD</t>
  </si>
  <si>
    <t>KEI INDUSTRIES  LTD</t>
  </si>
  <si>
    <t>BLUE STAR LTD</t>
  </si>
  <si>
    <t>HOME FIRST FINANCE COMPANY INDIA LTD</t>
  </si>
  <si>
    <t>PFIZER LTD</t>
  </si>
  <si>
    <t>MAHINDRA LIFESPACE DEVELOPERS LTD</t>
  </si>
  <si>
    <t>VEDANT FASHIONS LTD</t>
  </si>
  <si>
    <t>MOTHERSON SUMI WIRING INDIA LTD</t>
  </si>
  <si>
    <t>J.B.CHEMICALS &amp; PHARMACEUTICALS LTD</t>
  </si>
  <si>
    <t>PETRONET LNG LTD</t>
  </si>
  <si>
    <t>NATIONAL ALUMINIUM CO. LTD</t>
  </si>
  <si>
    <t>INTERGLOBE AVIATION LTD</t>
  </si>
  <si>
    <t>ADANI ENTERPRISES LTD^</t>
  </si>
  <si>
    <t>UPL LTD^</t>
  </si>
  <si>
    <t>TATA CONSULTANCY SERVICES LTD^</t>
  </si>
  <si>
    <t>DR REDDYs LABORATORIES LTD^</t>
  </si>
  <si>
    <t>ACC LTD^</t>
  </si>
  <si>
    <t>TATA CONSUMER PRODUCTS LTD^</t>
  </si>
  <si>
    <t>ITC LTD^</t>
  </si>
  <si>
    <t>AUROBINDO PHARMA LTD^</t>
  </si>
  <si>
    <t>AMBUJA CEMENTS LTD^</t>
  </si>
  <si>
    <t>ACC LTD-FUT-28-DEC-23</t>
  </si>
  <si>
    <t>ITC LTD-FUT-28-DEC-23</t>
  </si>
  <si>
    <t>UPL LTD-FUT-28-DEC-23</t>
  </si>
  <si>
    <t>AMBUJA CEMENTS LTD-FUT-28-DEC-23</t>
  </si>
  <si>
    <t>AUROBINDO PHARMA LTD-FUT-28-DEC-23</t>
  </si>
  <si>
    <t>ADANI ENTERPRISES LTD-FUT-28-DEC-23</t>
  </si>
  <si>
    <t>DR REDDYs LABORATORIES LTD-FUT-28-DEC-23</t>
  </si>
  <si>
    <t>TATA CONSUMER PRODUCTS LTD-FUT-28-DEC-23</t>
  </si>
  <si>
    <t>TATA CONSULTANCY SERVICES LTD-FUT-28-DEC-23</t>
  </si>
  <si>
    <t>ACC LTD-FUT-30-NOV-23</t>
  </si>
  <si>
    <t>ADANI ENTERPRISES LTD-FUT-30-NOV-23</t>
  </si>
  <si>
    <t>AMBUJA CEMENTS LTD-FUT-30-NOV-23</t>
  </si>
  <si>
    <t>AUROBINDO PHARMA LTD-FUT-30-NOV-23</t>
  </si>
  <si>
    <t>DR REDDYs LABORATORIES LTD-FUT-30-NOV-23</t>
  </si>
  <si>
    <t>INDUSIND BANK LTD-FUT-30-NOV-23</t>
  </si>
  <si>
    <t>TATA CONSULTANCY SERVICES LTD-FUT-30-NOV-23</t>
  </si>
  <si>
    <t>TATA CONSUMER PRODUCTS LTD-FUT-30-NOV-23</t>
  </si>
  <si>
    <t>UPL LTD-FUT-30-NOV-23</t>
  </si>
  <si>
    <t>HINDUSTAN AERONAUTICS LTD</t>
  </si>
  <si>
    <t>ANGEL ONE LTD</t>
  </si>
  <si>
    <t>SUN TV NETWORK LTD</t>
  </si>
  <si>
    <t>DCM SHRIRAM LTD</t>
  </si>
  <si>
    <t>ENGINEERS INDIA LTD</t>
  </si>
  <si>
    <t>CHOLAMANDALAM FINANCIAL HOLDINGS LTD</t>
  </si>
  <si>
    <t>AMARA RAJA BATTERIES LTD</t>
  </si>
  <si>
    <t>ERIS LIFESCIENCES LTD</t>
  </si>
  <si>
    <t>NEOGEN CHEMICALS LTD</t>
  </si>
  <si>
    <t>V-MART RETAIL LTD</t>
  </si>
  <si>
    <t>VRL LOGISTICS LTD</t>
  </si>
  <si>
    <t>PERSISTENT SYSTEMS LTD^</t>
  </si>
  <si>
    <t>PERSISTENT SYSTEMS LTD-FUT-28-DEC-23</t>
  </si>
  <si>
    <t>NAVIN FLUORINE INTERNATIONAL LTD-FUT-30-NOV-23</t>
  </si>
  <si>
    <t>FIRSTSOURCE SOLUTIONS LTD</t>
  </si>
  <si>
    <t>ZENSAR TECHNOLOGIES LTD</t>
  </si>
  <si>
    <t>BSE LTD</t>
  </si>
  <si>
    <t>RAILTEL CORPORATION OF INDIA LTD</t>
  </si>
  <si>
    <t>MASTEK LTD</t>
  </si>
  <si>
    <t>MACROTECH DEVELOPERS LTD</t>
  </si>
  <si>
    <t>MANAPPURAM FINANCE LTD</t>
  </si>
  <si>
    <t>SPANDANA SPHOORTY FINANCIAL LTD</t>
  </si>
  <si>
    <t>FINO PAYMENTS BANK LTD</t>
  </si>
  <si>
    <t>CENTRAL DEPOSITORY SERVICES (INDIA) LTD</t>
  </si>
  <si>
    <t>BATA INDIA LTD</t>
  </si>
  <si>
    <t>GODREJ PROPERTIES LTD</t>
  </si>
  <si>
    <t>MAHINDRA AND MAHINDRA FINANCIAL SERVICES LTD^</t>
  </si>
  <si>
    <t>GODREJ CONSUMER PRODUCTS LTD^</t>
  </si>
  <si>
    <t>POWER GRID CORPORATION OF INDIA LTD^</t>
  </si>
  <si>
    <t>TATA STEEL LTD^</t>
  </si>
  <si>
    <t>COROMANDEL INTERNATIONAL LTD^</t>
  </si>
  <si>
    <t>EICHER MOTORS LTD^</t>
  </si>
  <si>
    <t>GODREJ PROPERTIES LTD^</t>
  </si>
  <si>
    <t>NTPC LTD^</t>
  </si>
  <si>
    <t>FEDERAL BANK LTD^</t>
  </si>
  <si>
    <t>INFOSYS LTD^</t>
  </si>
  <si>
    <t>TITAN COMPANY LTD^</t>
  </si>
  <si>
    <t>TATA MOTORS LTD^</t>
  </si>
  <si>
    <t>INDUSIND BANK LTD^</t>
  </si>
  <si>
    <t>APOLLO HOSPITALS ENTERPRISE LTD^</t>
  </si>
  <si>
    <t>UNITED SPIRITS LTD^</t>
  </si>
  <si>
    <t>TECH MAHINDRA LTD^</t>
  </si>
  <si>
    <t>DABUR INDIA LTD^</t>
  </si>
  <si>
    <t>DLF LTD^</t>
  </si>
  <si>
    <t>BHARAT PETROLEUM CORPORATION LTD^</t>
  </si>
  <si>
    <t>KOTAK MAHINDRA BANK LTD^</t>
  </si>
  <si>
    <t>GRASIM INDUSTRIES LTD^</t>
  </si>
  <si>
    <t>** LIC HOUSING FINANCE LTD - 25/04/2025 - ZCB</t>
  </si>
  <si>
    <t>** 07.38 % LIC HOUSING FINANCE LTD - 18/08/2025</t>
  </si>
  <si>
    <t>** 08.30 % CHOLAMANDALAM INVT &amp; FIN  CO LTD - 12/12/2025</t>
  </si>
  <si>
    <t>** 07.41 % INDIAN RAILWAYS FINANCE CORPORATION LTD - 15/10/2026</t>
  </si>
  <si>
    <t>** 09.00 % SHRIRAM FINANCE LTD - 24/06/2024</t>
  </si>
  <si>
    <t>** 08.25 % TOYOTA FINANCIAL SERVICES INDIA LTD - 21/01/2026</t>
  </si>
  <si>
    <t>** 07.90 % JAMNAGAR UTILITIES &amp; POWER PVT. LTD - 10/08/2028</t>
  </si>
  <si>
    <t>** 07.89 % BAJAJ FINANCE LTD - 10/06/2025</t>
  </si>
  <si>
    <t>** 08.70 % BHARTI TELECOM LTD - 05/12/2025</t>
  </si>
  <si>
    <t>** 07.61 % LIC HOUSING FINANCE LTD - 30/07/2025</t>
  </si>
  <si>
    <t>** 08.50 % MUTHOOT FINANCE LTD - 29/01/2026</t>
  </si>
  <si>
    <t>** 06.88 % REC LTD - 20/03/2025</t>
  </si>
  <si>
    <t>** 07.22 % TATA CAPITAL LTD - 04/08/2025</t>
  </si>
  <si>
    <t>** 07.75 % NUVOCO VISTAS CORPORATION LTD - 28/08/2025</t>
  </si>
  <si>
    <t>** 08.60 % BHARTI TELECOM LTD - 05/12/2024</t>
  </si>
  <si>
    <t>** 06.43 % HDFC BANK LTD - 29/09/2025</t>
  </si>
  <si>
    <t>** 08.52 % LIC HOUSING FINANCE LTD - 03/03/2025</t>
  </si>
  <si>
    <t>** 07.50 % POWER GRID CORPORATION OF INDIA LTD - 24/08/2033</t>
  </si>
  <si>
    <t>** HDB FINANCIAL SERVICES LTD - 13/01/2026 - ZCB</t>
  </si>
  <si>
    <t>** 09.18 % NUCLEAR POWER CORP LTD - 23/01/2025</t>
  </si>
  <si>
    <t>** 08.95 % INDIAN RAILWAYS FINANCE CORPORATION LTD - 10/03/2025</t>
  </si>
  <si>
    <t>** 07.70 % POWER GRID CORPORATION OF INDIA LTD - 12/10/2033</t>
  </si>
  <si>
    <t>** 07.79 % HDFC BANK LTD - 24/11/2032</t>
  </si>
  <si>
    <t>** 05.74 % REC LTD - 20/06/2024</t>
  </si>
  <si>
    <t>** 07.13 % NHPC LTD - 11/02/2028</t>
  </si>
  <si>
    <t>** 06.00 % HDB FINANCIAL SERVICES LTD - 19/06/2025</t>
  </si>
  <si>
    <t>** 08.30 % REC LTD - 10/04/2025</t>
  </si>
  <si>
    <t>** 06.49 % CITRA REAL ESTATE LTD - 01/07/2024</t>
  </si>
  <si>
    <t>** 08.25 % CHOLAMANDALAM INVT &amp; FIN  CO LTD - 04/03/2025</t>
  </si>
  <si>
    <t>DLF LTD-FUT-28-DEC-23</t>
  </si>
  <si>
    <t>NTPC LTD-FUT-28-DEC-23</t>
  </si>
  <si>
    <t>INFOSYS LTD-FUT-28-DEC-23</t>
  </si>
  <si>
    <t>TATA STEEL LTD-FUT-28-DEC-23</t>
  </si>
  <si>
    <t>DABUR INDIA LTD-FUT-28-DEC-23</t>
  </si>
  <si>
    <t>TATA MOTORS LTD-FUT-28-DEC-23</t>
  </si>
  <si>
    <t>FEDERAL BANK LTD-FUT-28-DEC-23</t>
  </si>
  <si>
    <t>EICHER MOTORS LTD-FUT-28-DEC-23</t>
  </si>
  <si>
    <t>INDUSIND BANK LTD-FUT-28-DEC-23</t>
  </si>
  <si>
    <t>TECH MAHINDRA LTD-FUT-28-DEC-23</t>
  </si>
  <si>
    <t>TITAN COMPANY LTD-FUT-28-DEC-23</t>
  </si>
  <si>
    <t>UNITED SPIRITS LTD-FUT-28-DEC-23</t>
  </si>
  <si>
    <t>GODREJ PROPERTIES LTD-FUT-28-DEC-23</t>
  </si>
  <si>
    <t>GRASIM INDUSTRIES LTD-FUT-28-DEC-23</t>
  </si>
  <si>
    <t>KOTAK MAHINDRA BANK LTD-FUT-28-DEC-23</t>
  </si>
  <si>
    <t>COROMANDEL INTERNATIONAL LTD-FUT-28-DEC-23</t>
  </si>
  <si>
    <t>GODREJ CONSUMER PRODUCTS LTD-FUT-28-DEC-23</t>
  </si>
  <si>
    <t>APOLLO HOSPITALS ENTERPRISE LTD-FUT-28-DEC-23</t>
  </si>
  <si>
    <t>BHARAT PETROLEUM CORPORATION LTD-FUT-28-DEC-23</t>
  </si>
  <si>
    <t>POWER GRID CORPORATION OF INDIA LTD-FUT-28-DEC-23</t>
  </si>
  <si>
    <t>MAHINDRA AND MAHINDRA FINANCIAL SERVICES LTD-FUT-28-DEC-23</t>
  </si>
  <si>
    <t>APOLLO HOSPITALS ENTERPRISE LTD-FUT-30-NOV-23</t>
  </si>
  <si>
    <t>BATA INDIA LTD-FUT-30-NOV-23</t>
  </si>
  <si>
    <t>BHARAT PETROLEUM CORPORATION LTD-FUT-30-NOV-23</t>
  </si>
  <si>
    <t>BHARTI AIRTEL LTD-FUT-30-NOV-23</t>
  </si>
  <si>
    <t>COROMANDEL INTERNATIONAL LTD-FUT-30-NOV-23</t>
  </si>
  <si>
    <t>DABUR INDIA LTD-FUT-30-NOV-23</t>
  </si>
  <si>
    <t>DLF LTD-FUT-30-NOV-23</t>
  </si>
  <si>
    <t>EICHER MOTORS LTD-FUT-30-NOV-23</t>
  </si>
  <si>
    <t>FEDERAL BANK LTD-FUT-30-NOV-23</t>
  </si>
  <si>
    <t>GODREJ CONSUMER PRODUCTS LTD-FUT-30-NOV-23</t>
  </si>
  <si>
    <t>GODREJ PROPERTIES LTD-FUT-30-NOV-23</t>
  </si>
  <si>
    <t>GRASIM INDUSTRIES LTD-FUT-30-NOV-23</t>
  </si>
  <si>
    <t>IDFC LTD-FUT-30-NOV-23</t>
  </si>
  <si>
    <t>INFOSYS LTD-FUT-30-NOV-23</t>
  </si>
  <si>
    <t>ITC LTD-FUT-30-NOV-23</t>
  </si>
  <si>
    <t>KOTAK MAHINDRA BANK LTD-FUT-30-NOV-23</t>
  </si>
  <si>
    <t>MAHINDRA &amp; MAHINDRA LTD-FUT-30-NOV-23</t>
  </si>
  <si>
    <t>MAHINDRA AND MAHINDRA FINANCIAL SERVICES LTD-FUT-30-NOV-23</t>
  </si>
  <si>
    <t>NTPC LTD-FUT-30-NOV-23</t>
  </si>
  <si>
    <t>POWER GRID CORPORATION OF INDIA LTD-FUT-30-NOV-23</t>
  </si>
  <si>
    <t>SUN PHARMACEUTICAL INDUSTRIES LTD-FUT-30-NOV-23</t>
  </si>
  <si>
    <t>TATA STEEL LTD-FUT-30-NOV-23</t>
  </si>
  <si>
    <t>TECH MAHINDRA LTD-FUT-30-NOV-23</t>
  </si>
  <si>
    <t>TITAN COMPANY LTD-FUT-30-NOV-23</t>
  </si>
  <si>
    <t>UNITED SPIRITS LTD-FUT-30-NOV-23</t>
  </si>
  <si>
    <t>ZEE ENTERTAINMENT ENTERPRISES LTD-FUT-30-NOV-23</t>
  </si>
  <si>
    <t>HDFC BANK LTD $$</t>
  </si>
  <si>
    <t>RELIANCE INDUSTRIES LTD $$</t>
  </si>
  <si>
    <t>AMBUJA CEMENTS LTD $$</t>
  </si>
  <si>
    <t>TATA POWER COMPANY LTD $$</t>
  </si>
  <si>
    <t>SHRIRAM FINANCE LTD</t>
  </si>
  <si>
    <t>INDIABULLS HOUSING FINANCE LTD</t>
  </si>
  <si>
    <t>INDIAN ENERGY EXCHANGE LTD</t>
  </si>
  <si>
    <t>GLENMARK PHARMACEUTICALS LTD</t>
  </si>
  <si>
    <t>STEEL AUTHORITY INDIA LTD</t>
  </si>
  <si>
    <t>INDIA CEMENTS LTD</t>
  </si>
  <si>
    <t>GRANULES INDIA LTD</t>
  </si>
  <si>
    <t>HINDUSTAN COPPER LTD</t>
  </si>
  <si>
    <t>UNITED BREWERIES LTD</t>
  </si>
  <si>
    <t>NMDC LTD</t>
  </si>
  <si>
    <t>INDIAN OIL CORPORATION LTD</t>
  </si>
  <si>
    <t>GUJ NARMADA VALLEY FER. &amp; CHEM. LTD</t>
  </si>
  <si>
    <t>DELTA CORP LTD</t>
  </si>
  <si>
    <t>BALKRISHNA INDUSTRIES LTD</t>
  </si>
  <si>
    <t>SHREE CEMENT LTD</t>
  </si>
  <si>
    <t>INDRAPRASTHA GAS LTD</t>
  </si>
  <si>
    <t>CHAMBAL FERTILISER &amp; CHEMICALS LTD</t>
  </si>
  <si>
    <t>ABBOTT INDIA LTD</t>
  </si>
  <si>
    <t>MAHANAGAR GAS LTD</t>
  </si>
  <si>
    <t>CONTAINER CORPORATION OF INDIA LTD</t>
  </si>
  <si>
    <t>MULTI COMMODITY EXCHANGE OF IND LTD</t>
  </si>
  <si>
    <t>GMR INFRASTUCTURE LTD</t>
  </si>
  <si>
    <t>COAL INDIA LTD^</t>
  </si>
  <si>
    <t>ALKEM LABORATORIES LTD^</t>
  </si>
  <si>
    <t>CROMPTON GREAVES CONSUMER ELECTRICALS LTD^</t>
  </si>
  <si>
    <t>INDUS TOWERS LTD^</t>
  </si>
  <si>
    <t>TORRENT PHARMACEUTICALS LTD^</t>
  </si>
  <si>
    <t>BOSCH LTD^</t>
  </si>
  <si>
    <t>SYNGENE INTERNATIONAL LTD^</t>
  </si>
  <si>
    <t>L&amp;T TECHNOLOGY SERVICES LTD^</t>
  </si>
  <si>
    <t>APOLLO TYRES LTD^</t>
  </si>
  <si>
    <t>GMR INFRASTUCTURE LTD^</t>
  </si>
  <si>
    <t>TRENT LTD^</t>
  </si>
  <si>
    <t>INDIAN HOTELS CO. LTD^</t>
  </si>
  <si>
    <t>PAGE INDUSTRIES LTD^</t>
  </si>
  <si>
    <t>SUN TV NETWORK LTD^</t>
  </si>
  <si>
    <t>MULTI COMMODITY EXCHANGE OF IND LTD^</t>
  </si>
  <si>
    <t>SRF LTD^</t>
  </si>
  <si>
    <t>THE RAMCO CEMENTS LTD^</t>
  </si>
  <si>
    <t>MPHASIS LTD^</t>
  </si>
  <si>
    <t>L&amp;T FINANCE HOLDINGS LTD^</t>
  </si>
  <si>
    <t>CONTAINER CORPORATION OF INDIA LTD^</t>
  </si>
  <si>
    <t>MAHANAGAR GAS LTD^</t>
  </si>
  <si>
    <t>BAJAJ FINSERV LTD^</t>
  </si>
  <si>
    <t>ABBOTT INDIA LTD^</t>
  </si>
  <si>
    <t>CHAMBAL FERTILISER &amp; CHEMICALS LTD^</t>
  </si>
  <si>
    <t>INDRAPRASTHA GAS LTD^</t>
  </si>
  <si>
    <t>INFO EDGE (INDIA) LTD^</t>
  </si>
  <si>
    <t>SHREE CEMENT LTD^</t>
  </si>
  <si>
    <t>MRF LTD^</t>
  </si>
  <si>
    <t>JINDAL STEEL &amp; POWER LTD^</t>
  </si>
  <si>
    <t>BALKRISHNA INDUSTRIES LTD^</t>
  </si>
  <si>
    <t>ICICI LOMBARD GENERAL INSURANCE CO. LTD^</t>
  </si>
  <si>
    <t>DELTA CORP LTD^</t>
  </si>
  <si>
    <t>INDIAMART INTERMESH LTD^</t>
  </si>
  <si>
    <t>BIOCON LTD^</t>
  </si>
  <si>
    <t>EXIDE INDUSTRIES LTD^</t>
  </si>
  <si>
    <t>DIXON TECHNOLOGIES (INDIA) LTD^</t>
  </si>
  <si>
    <t>CAN FIN HOMES LTD^</t>
  </si>
  <si>
    <t>GUJARAT GAS LTD^</t>
  </si>
  <si>
    <t>GUJ NARMADA VALLEY FER. &amp; CHEM. LTD^</t>
  </si>
  <si>
    <t>BHARAT FORGE LTD^</t>
  </si>
  <si>
    <t>ICICI PRUDENTIAL LIFE INSURANCE COMPANY LTD^</t>
  </si>
  <si>
    <t>ZYDUS LIFESCIENCES LTD^</t>
  </si>
  <si>
    <t>LIC HOUSING FINANCE LTD^</t>
  </si>
  <si>
    <t>ABB INDIA LTD^</t>
  </si>
  <si>
    <t>PI INDUSTRIES LTD^</t>
  </si>
  <si>
    <t>INDIAN OIL CORPORATION LTD^</t>
  </si>
  <si>
    <t>BALRAMPUR CHINI MILLS LTD^</t>
  </si>
  <si>
    <t>NMDC LTD^</t>
  </si>
  <si>
    <t>JSW STEEL LTD^</t>
  </si>
  <si>
    <t>VODAFONE IDEA LTD^</t>
  </si>
  <si>
    <t>MANAPPURAM FINANCE LTD^</t>
  </si>
  <si>
    <t>UNITED BREWERIES LTD^</t>
  </si>
  <si>
    <t>ORACLE FINANCIALS SERVICES SOFT LTD^</t>
  </si>
  <si>
    <t>INTERGLOBE AVIATION LTD^</t>
  </si>
  <si>
    <t>HINDUSTAN COPPER LTD^</t>
  </si>
  <si>
    <t>MARICO LTD^</t>
  </si>
  <si>
    <t>GRANULES INDIA LTD^</t>
  </si>
  <si>
    <t>SIEMENS LTD^</t>
  </si>
  <si>
    <t>CHOLAMANDALAM INVESTMENT &amp; FINANCE CO LTD^</t>
  </si>
  <si>
    <t>LUPIN LTD^</t>
  </si>
  <si>
    <t>NESTLE INDIA LTD^</t>
  </si>
  <si>
    <t>NATIONAL ALUMINIUM CO. LTD^</t>
  </si>
  <si>
    <t>ESCORTS KUBOTA LTD^</t>
  </si>
  <si>
    <t>INDIA CEMENTS LTD^</t>
  </si>
  <si>
    <t>PIRAMAL ENTERPRISES LTD^</t>
  </si>
  <si>
    <t>CITY UNION BANK LTD^</t>
  </si>
  <si>
    <t>DEEPAK NITRITE LTD^</t>
  </si>
  <si>
    <t>BANDHAN BANK LTD^</t>
  </si>
  <si>
    <t>AARTI INDUSTRIES LTD^</t>
  </si>
  <si>
    <t>HAVELLS INDIA LTD^</t>
  </si>
  <si>
    <t>PIDILITE INDUSTRIES  LTD^</t>
  </si>
  <si>
    <t>STEEL AUTHORITY INDIA LTD^</t>
  </si>
  <si>
    <t>MAX FINANCIAL SERVICES LTD^</t>
  </si>
  <si>
    <t>REC LTD^</t>
  </si>
  <si>
    <t>ASIAN PAINTS (INDIA) LTD^</t>
  </si>
  <si>
    <t>WIPRO LTD^</t>
  </si>
  <si>
    <t>BHARAT ELECTRONICS LTD^</t>
  </si>
  <si>
    <t>ADITYA BIRLA CAPITAL LTD^</t>
  </si>
  <si>
    <t>GLENMARK PHARMACEUTICALS LTD^</t>
  </si>
  <si>
    <t>INDIAN ENERGY EXCHANGE LTD^</t>
  </si>
  <si>
    <t>INDIABULLS HOUSING FINANCE LTD^</t>
  </si>
  <si>
    <t>BAJAJ AUTO LTD^</t>
  </si>
  <si>
    <t>PVR INOX LTD^</t>
  </si>
  <si>
    <t>OBEROI REALTY LTD^</t>
  </si>
  <si>
    <t>RBL BANK LTD^</t>
  </si>
  <si>
    <t>VEDANTA LTD^</t>
  </si>
  <si>
    <t>INDIAN RAILWAY CATERING AND TOURISM CORPORATION LTD^</t>
  </si>
  <si>
    <t>DALMIA BHARAT LTD^</t>
  </si>
  <si>
    <t>POWER FINANCE CORPORATION  LTD^</t>
  </si>
  <si>
    <t>PETRONET LNG LTD^</t>
  </si>
  <si>
    <t>SHRIRAM FINANCE LTD^</t>
  </si>
  <si>
    <t>BHARAT HEAVY ELECTRICALS LTD^</t>
  </si>
  <si>
    <t>HINDUSTAN PETROLEUM CORPORATION LTD^</t>
  </si>
  <si>
    <t>BAJAJ FINANCE LTD^</t>
  </si>
  <si>
    <t>TATA POWER COMPANY LTD^</t>
  </si>
  <si>
    <t>GAIL ( INDIA ) LTD^</t>
  </si>
  <si>
    <t>ZEE ENTERTAINMENT ENTERPRISES LTD^</t>
  </si>
  <si>
    <t>** 05.72 % LIC HOUSING FINANCE LTD - 22/02/2024</t>
  </si>
  <si>
    <t>** 04.98 % LIC HOUSING FINANCE LTD - 12/01/2024</t>
  </si>
  <si>
    <t>** 06.05 % HDB FINANCIAL SERVICES LTD - 23/02/2024</t>
  </si>
  <si>
    <t>** 06.00 % KOTAK MAHINDRA PRIME LTD - 15/03/2024</t>
  </si>
  <si>
    <t>** - MAHINDRA &amp; MAHINDRA FINANCIAL SERVICES LTD - CP - 06/03/2024</t>
  </si>
  <si>
    <t>** - HDFC SECURITIES LTD - CP - 01/03/2024</t>
  </si>
  <si>
    <t>** - ICICI SECURITIES LTD - CP - 30/04/2024</t>
  </si>
  <si>
    <t>** - HDFC BANK LTD - CP - 06/02/2024</t>
  </si>
  <si>
    <t>** - ICICI SECURITIES LTD - CP - 15/03/2024</t>
  </si>
  <si>
    <t>** - HDFC BANK LTD - CP - 22/03/2024</t>
  </si>
  <si>
    <t>** - HDFC BANK LTD - CP - 26/12/2023</t>
  </si>
  <si>
    <t>** - HDFC BANK LTD - CP - 14/02/2024</t>
  </si>
  <si>
    <t>MRF LTD-FUT-28-DEC-23</t>
  </si>
  <si>
    <t>REC LTD-FUT-28-DEC-23</t>
  </si>
  <si>
    <t>SRF LTD-FUT-28-DEC-23</t>
  </si>
  <si>
    <t>NMDC LTD-FUT-28-DEC-23</t>
  </si>
  <si>
    <t>BOSCH LTD-FUT-28-DEC-23</t>
  </si>
  <si>
    <t>LUPIN LTD-FUT-28-DEC-23</t>
  </si>
  <si>
    <t>TRENT LTD-FUT-28-DEC-23</t>
  </si>
  <si>
    <t>WIPRO LTD-FUT-28-DEC-23</t>
  </si>
  <si>
    <t>BIOCON LTD-FUT-28-DEC-23</t>
  </si>
  <si>
    <t>MARICO LTD-FUT-28-DEC-23</t>
  </si>
  <si>
    <t>MPHASIS LTD-FUT-28-DEC-23</t>
  </si>
  <si>
    <t>SIEMENS LTD-FUT-28-DEC-23</t>
  </si>
  <si>
    <t>VEDANTA LTD-FUT-28-DEC-23</t>
  </si>
  <si>
    <t>PVR INOX LTD-FUT-28-DEC-23</t>
  </si>
  <si>
    <t>RBL BANK LTD-FUT-28-DEC-23</t>
  </si>
  <si>
    <t>ABB INDIA LTD-FUT-28-DEC-23</t>
  </si>
  <si>
    <t>JSW STEEL LTD-FUT-28-DEC-23</t>
  </si>
  <si>
    <t>BAJAJ AUTO LTD-FUT-28-DEC-23</t>
  </si>
  <si>
    <t>COAL INDIA LTD-FUT-28-DEC-23</t>
  </si>
  <si>
    <t>DELTA CORP LTD-FUT-28-DEC-23</t>
  </si>
  <si>
    <t>GUJARAT GAS LTD-FUT-28-DEC-23</t>
  </si>
  <si>
    <t>ABBOTT INDIA LTD-FUT-28-DEC-23</t>
  </si>
  <si>
    <t>APOLLO TYRES LTD-FUT-28-DEC-23</t>
  </si>
  <si>
    <t>BANDHAN BANK LTD-FUT-28-DEC-23</t>
  </si>
  <si>
    <t>BHARAT FORGE LTD-FUT-28-DEC-23</t>
  </si>
  <si>
    <t>INDUS TOWERS LTD-FUT-28-DEC-23</t>
  </si>
  <si>
    <t>NESTLE INDIA LTD-FUT-28-DEC-23</t>
  </si>
  <si>
    <t>PETRONET LNG LTD-FUT-28-DEC-23</t>
  </si>
  <si>
    <t>SHREE CEMENT LTD-FUT-28-DEC-23</t>
  </si>
  <si>
    <t>BAJAJ FINANCE LTD-FUT-28-DEC-23</t>
  </si>
  <si>
    <t>BAJAJ FINSERV LTD-FUT-28-DEC-23</t>
  </si>
  <si>
    <t>CAN FIN HOMES LTD-FUT-28-DEC-23</t>
  </si>
  <si>
    <t>DALMIA BHARAT LTD-FUT-28-DEC-23</t>
  </si>
  <si>
    <t>HAVELLS INDIA LTD-FUT-28-DEC-23</t>
  </si>
  <si>
    <t>INDIA CEMENTS LTD-FUT-28-DEC-23</t>
  </si>
  <si>
    <t>MAHANAGAR GAS LTD-FUT-28-DEC-23</t>
  </si>
  <si>
    <t>OBEROI REALTY LTD-FUT-28-DEC-23</t>
  </si>
  <si>
    <t>PI INDUSTRIES LTD-FUT-28-DEC-23</t>
  </si>
  <si>
    <t>VODAFONE IDEA LTD-FUT-28-DEC-23</t>
  </si>
  <si>
    <t>DEEPAK NITRITE LTD-FUT-28-DEC-23</t>
  </si>
  <si>
    <t>ESCORTS KUBOTA LTD-FUT-28-DEC-23</t>
  </si>
  <si>
    <t>GAIL ( INDIA ) LTD-FUT-28-DEC-23</t>
  </si>
  <si>
    <t>GRANULES INDIA LTD-FUT-28-DEC-23</t>
  </si>
  <si>
    <t>SUN TV NETWORK LTD-FUT-28-DEC-23</t>
  </si>
  <si>
    <t>CITY UNION BANK LTD-FUT-28-DEC-23</t>
  </si>
  <si>
    <t>PAGE INDUSTRIES LTD-FUT-28-DEC-23</t>
  </si>
  <si>
    <t>SHRIRAM FINANCE LTD-FUT-28-DEC-23</t>
  </si>
  <si>
    <t>AARTI INDUSTRIES LTD-FUT-28-DEC-23</t>
  </si>
  <si>
    <t>EXIDE INDUSTRIES LTD-FUT-28-DEC-23</t>
  </si>
  <si>
    <t>HINDUSTAN COPPER LTD-FUT-28-DEC-23</t>
  </si>
  <si>
    <t>INDRAPRASTHA GAS LTD-FUT-28-DEC-23</t>
  </si>
  <si>
    <t>UNITED BREWERIES LTD-FUT-28-DEC-23</t>
  </si>
  <si>
    <t>GMR INFRASTUCTURE LTD-FUT-28-DEC-23</t>
  </si>
  <si>
    <t>INDIAN HOTELS CO. LTD-FUT-28-DEC-23</t>
  </si>
  <si>
    <t>INFO EDGE (INDIA) LTD-FUT-28-DEC-23</t>
  </si>
  <si>
    <t>THE RAMCO CEMENTS LTD-FUT-28-DEC-23</t>
  </si>
  <si>
    <t>ALKEM LABORATORIES LTD-FUT-28-DEC-23</t>
  </si>
  <si>
    <t>BHARAT ELECTRONICS LTD-FUT-28-DEC-23</t>
  </si>
  <si>
    <t>MANAPPURAM FINANCE LTD-FUT-28-DEC-23</t>
  </si>
  <si>
    <t>TATA POWER COMPANY LTD-FUT-28-DEC-23</t>
  </si>
  <si>
    <t>ZYDUS LIFESCIENCES LTD-FUT-28-DEC-23</t>
  </si>
  <si>
    <t>INDIAMART INTERMESH LTD-FUT-28-DEC-23</t>
  </si>
  <si>
    <t>INTERGLOBE AVIATION LTD-FUT-28-DEC-23</t>
  </si>
  <si>
    <t>LIC HOUSING FINANCE LTD-FUT-28-DEC-23</t>
  </si>
  <si>
    <t>PIRAMAL ENTERPRISES LTD-FUT-28-DEC-23</t>
  </si>
  <si>
    <t>ADITYA BIRLA CAPITAL LTD-FUT-28-DEC-23</t>
  </si>
  <si>
    <t>ASIAN PAINTS (INDIA) LTD-FUT-28-DEC-23</t>
  </si>
  <si>
    <t>JINDAL STEEL &amp; POWER LTD-FUT-28-DEC-23</t>
  </si>
  <si>
    <t>L&amp;T FINANCE HOLDINGS LTD-FUT-28-DEC-23</t>
  </si>
  <si>
    <t>PIDILITE INDUSTRIES  LTD-FUT-28-DEC-23</t>
  </si>
  <si>
    <t>BALKRISHNA INDUSTRIES LTD-FUT-28-DEC-23</t>
  </si>
  <si>
    <t>BALRAMPUR CHINI MILLS LTD-FUT-28-DEC-23</t>
  </si>
  <si>
    <t>STEEL AUTHORITY INDIA LTD-FUT-28-DEC-23</t>
  </si>
  <si>
    <t>SYNGENE INTERNATIONAL LTD-FUT-28-DEC-23</t>
  </si>
  <si>
    <t>INDIAN ENERGY EXCHANGE LTD-FUT-28-DEC-23</t>
  </si>
  <si>
    <t>INDIAN OIL CORPORATION LTD-FUT-28-DEC-23</t>
  </si>
  <si>
    <t>MAX FINANCIAL SERVICES LTD-FUT-28-DEC-23</t>
  </si>
  <si>
    <t>NATIONAL ALUMINIUM CO. LTD-FUT-28-DEC-23</t>
  </si>
  <si>
    <t>L&amp;T TECHNOLOGY SERVICES LTD-FUT-28-DEC-23</t>
  </si>
  <si>
    <t>TORRENT PHARMACEUTICALS LTD-FUT-28-DEC-23</t>
  </si>
  <si>
    <t>BHARAT HEAVY ELECTRICALS LTD-FUT-28-DEC-23</t>
  </si>
  <si>
    <t>GLENMARK PHARMACEUTICALS LTD-FUT-28-DEC-23</t>
  </si>
  <si>
    <t>DIXON TECHNOLOGIES (INDIA) LTD-FUT-28-DEC-23</t>
  </si>
  <si>
    <t>INDIABULLS HOUSING FINANCE LTD-FUT-28-DEC-23</t>
  </si>
  <si>
    <t>POWER FINANCE CORPORATION  LTD-FUT-28-DEC-23</t>
  </si>
  <si>
    <t>ZEE ENTERTAINMENT ENTERPRISES LTD-FUT-28-DEC-23</t>
  </si>
  <si>
    <t>CHAMBAL FERTILISER &amp; CHEMICALS LTD-FUT-28-DEC-23</t>
  </si>
  <si>
    <t>CONTAINER CORPORATION OF INDIA LTD-FUT-28-DEC-23</t>
  </si>
  <si>
    <t>GUJ NARMADA VALLEY FER. &amp; CHEM. LTD-FUT-28-DEC-23</t>
  </si>
  <si>
    <t>HINDUSTAN PETROLEUM CORPORATION LTD-FUT-28-DEC-23</t>
  </si>
  <si>
    <t>MULTI COMMODITY EXCHANGE OF IND LTD-FUT-28-DEC-23</t>
  </si>
  <si>
    <t>ORACLE FINANCIALS SERVICES SOFT LTD-FUT-28-DEC-23</t>
  </si>
  <si>
    <t>ICICI LOMBARD GENERAL INSURANCE CO. LTD-FUT-28-DEC-23</t>
  </si>
  <si>
    <t>CHOLAMANDALAM INVESTMENT &amp; FINANCE CO LTD-FUT-28-DEC-23</t>
  </si>
  <si>
    <t>CROMPTON GREAVES CONSUMER ELECTRICALS LTD-FUT-28-DEC-23</t>
  </si>
  <si>
    <t>ICICI PRUDENTIAL LIFE INSURANCE COMPANY LTD-FUT-28-DEC-23</t>
  </si>
  <si>
    <t>INDIAN RAILWAY CATERING AND TOURISM CORPORATION LTD-FUT-28-DEC-23</t>
  </si>
  <si>
    <t>AARTI INDUSTRIES LTD-FUT-30-NOV-23</t>
  </si>
  <si>
    <t>ABB INDIA LTD-FUT-30-NOV-23</t>
  </si>
  <si>
    <t>ABBOTT INDIA LTD-FUT-30-NOV-23</t>
  </si>
  <si>
    <t>ADITYA BIRLA CAPITAL LTD-FUT-30-NOV-23</t>
  </si>
  <si>
    <t>ALKEM LABORATORIES LTD-FUT-30-NOV-23</t>
  </si>
  <si>
    <t>APOLLO TYRES LTD-FUT-30-NOV-23</t>
  </si>
  <si>
    <t>ASIAN PAINTS (INDIA) LTD-FUT-30-NOV-23</t>
  </si>
  <si>
    <t>ASTRAL LTD (ERSTWHILE ASTRAL POLY TECHNIK LTD)-FUT-30-NOV-23</t>
  </si>
  <si>
    <t>AU SMALL FINANCE BANK LTD-FUT-30-NOV-23</t>
  </si>
  <si>
    <t>BAJAJ AUTO LTD-FUT-30-NOV-23</t>
  </si>
  <si>
    <t>BAJAJ FINANCE LTD-FUT-30-NOV-23</t>
  </si>
  <si>
    <t>BAJAJ FINSERV LTD-FUT-30-NOV-23</t>
  </si>
  <si>
    <t>BALKRISHNA INDUSTRIES LTD-FUT-30-NOV-23</t>
  </si>
  <si>
    <t>BALRAMPUR CHINI MILLS LTD-FUT-30-NOV-23</t>
  </si>
  <si>
    <t>BANDHAN BANK LTD-FUT-30-NOV-23</t>
  </si>
  <si>
    <t>BHARAT ELECTRONICS LTD-FUT-30-NOV-23</t>
  </si>
  <si>
    <t>BHARAT FORGE LTD-FUT-30-NOV-23</t>
  </si>
  <si>
    <t>BHARAT HEAVY ELECTRICALS LTD-FUT-30-NOV-23</t>
  </si>
  <si>
    <t>BIOCON LTD-FUT-30-NOV-23</t>
  </si>
  <si>
    <t>BIRLASOFT LTD-FUT-30-NOV-23</t>
  </si>
  <si>
    <t>BOSCH LTD-FUT-30-NOV-23</t>
  </si>
  <si>
    <t>BRITANNIA INDUSTRIES LTD-FUT-30-NOV-23</t>
  </si>
  <si>
    <t>CAN FIN HOMES LTD-FUT-30-NOV-23</t>
  </si>
  <si>
    <t>CHAMBAL FERTILISER &amp; CHEMICALS LTD-FUT-30-NOV-23</t>
  </si>
  <si>
    <t>CHOLAMANDALAM INVESTMENT &amp; FINANCE CO LTD-FUT-30-NOV-23</t>
  </si>
  <si>
    <t>CIPLA LTD-FUT-28-DEC-23</t>
  </si>
  <si>
    <t>CIPLA LTD-FUT-30-NOV-23</t>
  </si>
  <si>
    <t>CITY UNION BANK LTD-FUT-30-NOV-23</t>
  </si>
  <si>
    <t>COAL INDIA LTD-FUT-30-NOV-23</t>
  </si>
  <si>
    <t>COFORGE LTD-FUT-30-NOV-23</t>
  </si>
  <si>
    <t>COLGATE-PALMOLIVE INDIA LTD-FUT-30-NOV-23</t>
  </si>
  <si>
    <t>CONTAINER CORPORATION OF INDIA LTD-FUT-30-NOV-23</t>
  </si>
  <si>
    <t>CROMPTON GREAVES CONSUMER ELECTRICALS LTD-FUT-30-NOV-23</t>
  </si>
  <si>
    <t>CUMMINS INDIA LTD-FUT-30-NOV-23</t>
  </si>
  <si>
    <t>DALMIA BHARAT LTD-FUT-30-NOV-23</t>
  </si>
  <si>
    <t>DEEPAK NITRITE LTD-FUT-30-NOV-23</t>
  </si>
  <si>
    <t>DELTA CORP LTD-FUT-30-NOV-23</t>
  </si>
  <si>
    <t>DIXON TECHNOLOGIES (INDIA) LTD-FUT-30-NOV-23</t>
  </si>
  <si>
    <t>DR. LAL PATH LABS LTD-FUT-30-NOV-23</t>
  </si>
  <si>
    <t>ESCORTS KUBOTA LTD-FUT-30-NOV-23</t>
  </si>
  <si>
    <t>EXIDE INDUSTRIES LTD-FUT-30-NOV-23</t>
  </si>
  <si>
    <t>GAIL ( INDIA ) LTD-FUT-30-NOV-23</t>
  </si>
  <si>
    <t>GLENMARK PHARMACEUTICALS LTD-FUT-30-NOV-23</t>
  </si>
  <si>
    <t>GMR INFRASTUCTURE LTD-FUT-30-NOV-23</t>
  </si>
  <si>
    <t>GRANULES INDIA LTD-FUT-30-NOV-23</t>
  </si>
  <si>
    <t>GUJ NARMADA VALLEY FER. &amp; CHEM. LTD-FUT-30-NOV-23</t>
  </si>
  <si>
    <t>GUJARAT GAS LTD-FUT-30-NOV-23</t>
  </si>
  <si>
    <t>HAVELLS INDIA LTD-FUT-30-NOV-23</t>
  </si>
  <si>
    <t>HDFC LIFE INSURANCE CO. LTD-FUT-30-NOV-23</t>
  </si>
  <si>
    <t>HERO MOTOCORP LTD-FUT-30-NOV-23</t>
  </si>
  <si>
    <t>HINDUSTAN AERONAUTICS LTD-FUT-30-NOV-23</t>
  </si>
  <si>
    <t>HINDUSTAN COPPER LTD-FUT-30-NOV-23</t>
  </si>
  <si>
    <t>HINDUSTAN PETROLEUM CORPORATION LTD-FUT-30-NOV-23</t>
  </si>
  <si>
    <t>ICICI LOMBARD GENERAL INSURANCE CO. LTD-FUT-30-NOV-23</t>
  </si>
  <si>
    <t>ICICI PRUDENTIAL LIFE INSURANCE COMPANY LTD-FUT-30-NOV-23</t>
  </si>
  <si>
    <t>INDIA CEMENTS LTD-FUT-30-NOV-23</t>
  </si>
  <si>
    <t>INDIABULLS HOUSING FINANCE LTD-FUT-30-NOV-23</t>
  </si>
  <si>
    <t>INDIAMART INTERMESH LTD-FUT-30-NOV-23</t>
  </si>
  <si>
    <t>INDIAN ENERGY EXCHANGE LTD-FUT-30-NOV-23</t>
  </si>
  <si>
    <t>INDIAN HOTELS CO. LTD-FUT-30-NOV-23</t>
  </si>
  <si>
    <t>INDIAN OIL CORPORATION LTD-FUT-30-NOV-23</t>
  </si>
  <si>
    <t>INDIAN RAILWAY CATERING AND TOURISM CORPORATION LTD-FUT-30-NOV-23</t>
  </si>
  <si>
    <t>INDRAPRASTHA GAS LTD-FUT-30-NOV-23</t>
  </si>
  <si>
    <t>INDUS TOWERS LTD-FUT-30-NOV-23</t>
  </si>
  <si>
    <t>INFO EDGE (INDIA) LTD-FUT-30-NOV-23</t>
  </si>
  <si>
    <t>INTERGLOBE AVIATION LTD-FUT-30-NOV-23</t>
  </si>
  <si>
    <t>J K CEMENT LTD-FUT-30-NOV-23</t>
  </si>
  <si>
    <t>JINDAL STEEL &amp; POWER LTD-FUT-30-NOV-23</t>
  </si>
  <si>
    <t>JSW STEEL LTD-FUT-30-NOV-23</t>
  </si>
  <si>
    <t>L&amp;T FINANCE HOLDINGS LTD-FUT-30-NOV-23</t>
  </si>
  <si>
    <t>L&amp;T TECHNOLOGY SERVICES LTD-FUT-30-NOV-23</t>
  </si>
  <si>
    <t>LIC HOUSING FINANCE LTD-FUT-30-NOV-23</t>
  </si>
  <si>
    <t>LTIMINDTREE LTD-FUT-30-NOV-23</t>
  </si>
  <si>
    <t>LUPIN LTD-FUT-30-NOV-23</t>
  </si>
  <si>
    <t>MAHANAGAR GAS LTD-FUT-30-NOV-23</t>
  </si>
  <si>
    <t>MANAPPURAM FINANCE LTD-FUT-30-NOV-23</t>
  </si>
  <si>
    <t>MARICO LTD-FUT-30-NOV-23</t>
  </si>
  <si>
    <t>METROPOLIS HEALTHCARE LTD-FUT-28-DEC-23</t>
  </si>
  <si>
    <t>METROPOLIS HEALTHCARE LTD-FUT-30-NOV-23</t>
  </si>
  <si>
    <t>MPHASIS LTD-FUT-30-NOV-23</t>
  </si>
  <si>
    <t>MRF LTD-FUT-30-NOV-23</t>
  </si>
  <si>
    <t>NATIONAL ALUMINIUM CO. LTD-FUT-30-NOV-23</t>
  </si>
  <si>
    <t>NESTLE INDIA LTD-FUT-30-NOV-23</t>
  </si>
  <si>
    <t>NMDC LTD-FUT-30-NOV-23</t>
  </si>
  <si>
    <t>OBEROI REALTY LTD-FUT-30-NOV-23</t>
  </si>
  <si>
    <t>ORACLE FINANCIALS SERVICES SOFT LTD-FUT-30-NOV-23</t>
  </si>
  <si>
    <t>PAGE INDUSTRIES LTD-FUT-30-NOV-23</t>
  </si>
  <si>
    <t>PERSISTENT SYSTEMS LTD-FUT-30-NOV-23</t>
  </si>
  <si>
    <t>PETRONET LNG LTD-FUT-30-NOV-23</t>
  </si>
  <si>
    <t>PI INDUSTRIES LTD-FUT-30-NOV-23</t>
  </si>
  <si>
    <t>PIDILITE INDUSTRIES  LTD-FUT-30-NOV-23</t>
  </si>
  <si>
    <t>PIRAMAL ENTERPRISES LTD-FUT-30-NOV-23</t>
  </si>
  <si>
    <t>POLYCAB INDIA LTD-FUT-30-NOV-23</t>
  </si>
  <si>
    <t>POWER FINANCE CORPORATION  LTD-FUT-30-NOV-23</t>
  </si>
  <si>
    <t>PVR INOX LTD-FUT-30-NOV-23</t>
  </si>
  <si>
    <t>RBL BANK LTD-FUT-30-NOV-23</t>
  </si>
  <si>
    <t>REC LTD-FUT-30-NOV-23</t>
  </si>
  <si>
    <t>SAMVARDHANA MOTHERSON INTERNATIONAL LTD-FUT-28-DEC-23</t>
  </si>
  <si>
    <t>SAMVARDHANA MOTHERSON INTERNATIONAL LTD-FUT-30-NOV-23</t>
  </si>
  <si>
    <t>SBI CARDS AND PAYMENT SERVICES LTD-FUT-30-NOV-23</t>
  </si>
  <si>
    <t>SHREE CEMENT LTD-FUT-30-NOV-23</t>
  </si>
  <si>
    <t>SHRIRAM FINANCE LTD-FUT-30-NOV-23</t>
  </si>
  <si>
    <t>SIEMENS LTD-FUT-30-NOV-23</t>
  </si>
  <si>
    <t>SRF LTD-FUT-30-NOV-23</t>
  </si>
  <si>
    <t>STEEL AUTHORITY INDIA LTD-FUT-30-NOV-23</t>
  </si>
  <si>
    <t>SUN TV NETWORK LTD-FUT-30-NOV-23</t>
  </si>
  <si>
    <t>SYNGENE INTERNATIONAL LTD-FUT-30-NOV-23</t>
  </si>
  <si>
    <t>TATA COMMUNICATIONS LTD-FUT-30-NOV-23</t>
  </si>
  <si>
    <t>TATA POWER COMPANY LTD-FUT-30-NOV-23</t>
  </si>
  <si>
    <t>THE RAMCO CEMENTS LTD-FUT-30-NOV-23</t>
  </si>
  <si>
    <t>TORRENT PHARMACEUTICALS LTD-FUT-30-NOV-23</t>
  </si>
  <si>
    <t>TRENT LTD-FUT-30-NOV-23</t>
  </si>
  <si>
    <t>UNITED BREWERIES LTD-FUT-30-NOV-23</t>
  </si>
  <si>
    <t>VEDANTA LTD-FUT-30-NOV-23</t>
  </si>
  <si>
    <t>VODAFONE IDEA LTD-FUT-30-NOV-23</t>
  </si>
  <si>
    <t>WIPRO LTD-FUT-30-NOV-23</t>
  </si>
  <si>
    <t>ZYDUS LIFESCIENCES LTD-FUT-30-NOV-23</t>
  </si>
  <si>
    <t>** - HDFC BANK LTD - CD - 12/01/2024</t>
  </si>
  <si>
    <t>** - RELIANCE RETAIL VENTURES LTD - CP - 20/12/2023</t>
  </si>
  <si>
    <t>** - RELIANCE RETAIL VENTURES LTD - CP - 14/02/2024</t>
  </si>
  <si>
    <t>** - RELIANCE RETAIL VENTURES LTD - CP - 01/12/2023</t>
  </si>
  <si>
    <t>** - INDUSIND BANK LTD - CD - 26/12/2023</t>
  </si>
  <si>
    <t>** - SIKKA PORTS AND TERMINALS LTD - CP - 09/02/2024</t>
  </si>
  <si>
    <t>** - AXIS FINANCE LTD - CP - 22/02/2024</t>
  </si>
  <si>
    <t>** - PNB HOUSING FINANCE LTD - CP - 29/01/2024</t>
  </si>
  <si>
    <t>** - PNB HOUSING FINANCE LTD - CP - 06/12/2023</t>
  </si>
  <si>
    <t>** - MOTILAL OSWAL FINVEST LTD - CP - 31/01/2024</t>
  </si>
  <si>
    <t>** - AXIS SECURITIES LTD - CP - 14/02/2024</t>
  </si>
  <si>
    <t>** - CAN FIN HOMES LTD - CP - 01/12/2023</t>
  </si>
  <si>
    <t>** - JULIUS BAER CAPITAL IND PVT LTD - CP - 12/12/2023</t>
  </si>
  <si>
    <t>** - REC LTD - CP - 27/12/2023</t>
  </si>
  <si>
    <t>** - BHARTI TELECOM LTD - CP - 16/02/2024</t>
  </si>
  <si>
    <t>** - BAJAJ FINANCIAL SECURITIES LTD - CP - 28/02/2024</t>
  </si>
  <si>
    <t>** - ICICI SECURITIES LTD - CP - 07/12/2023</t>
  </si>
  <si>
    <t>** - AXIS BANK LTD - CD - 19/01/2024</t>
  </si>
  <si>
    <t>** - L&amp;T METRO RAIL (HYDERABAD) LTD - CP - 25/01/2024</t>
  </si>
  <si>
    <t>** - PIRAMAL CAPITAL &amp; HOUSING FINANCE LTD - CP - 30/01/2024</t>
  </si>
  <si>
    <t>** - MOTILAL OSWAL FINANCIAL SERV. LTD - CP - 31/01/2024</t>
  </si>
  <si>
    <t>** - IIFL FINANCE LTD - CP - 31/01/2024</t>
  </si>
  <si>
    <t>** - JULIUS BAER CAPITAL IND PVT LTD - CP - 16/02/2024</t>
  </si>
  <si>
    <t>** - ADITYA BIRLA HOUSING FINANCE LTD - CP - 29/02/2024</t>
  </si>
  <si>
    <t>** - BHARTI TELECOM LTD - CP - 28/02/2024</t>
  </si>
  <si>
    <t>** - HINDUJA LEYLAND FINANCE LTD - CP - 28/02/2024</t>
  </si>
  <si>
    <t>** - LIC HOUSING FINANCE LTD - CP - 18/01/2024</t>
  </si>
  <si>
    <t>** - RELIANCE RETAIL VENTURES LTD - CP - 23/02/2024</t>
  </si>
  <si>
    <t>** - PIRAMAL CAPITAL &amp; HOUSING FINANCE LTD - CP - 31/01/2024</t>
  </si>
  <si>
    <t>** - TATA STEEL LTD - CP - 19/02/2024</t>
  </si>
  <si>
    <t>** - AXIS FINANCE LTD - CP - 19/02/2024</t>
  </si>
  <si>
    <t>** - JULIUS BAER CAPITAL IND PVT LTD - CP - 28/02/2024</t>
  </si>
  <si>
    <t>** - LARSEN &amp; TOUBRO LTD - CP - 29/12/2023</t>
  </si>
  <si>
    <t>** - PIRAMAL ENTERPRISES LTD - CP - 31/01/2024</t>
  </si>
  <si>
    <t>** - PILANI INVESTMENT &amp; INDUSTRIES CORPORATION LTD - CP - 09/02/2024</t>
  </si>
  <si>
    <t>** - 360 ONE PRIME LTD - CP - 08/02/2024</t>
  </si>
  <si>
    <t>** - 360 ONE WAM LTD(ERSTWHILE IIFL WEALTH MANAGEMENT LTD) - CP - 08/02/2024</t>
  </si>
  <si>
    <t>** - TATA MOTORS FINANCE LTD - CP - 16/02/2024</t>
  </si>
  <si>
    <t>** - JULIUS BAER CAPITAL IND PVT LTD - CP - 27/02/2024</t>
  </si>
  <si>
    <t>** - HINDUJA LEYLAND FINANCE LTD - CP - 29/02/2024</t>
  </si>
  <si>
    <t>** - ADITYA BIRLA MONEY LTD - CP - 05/12/2023</t>
  </si>
  <si>
    <t>** - PILANI INVESTMENT &amp; INDUSTRIES CORPORATION LTD - CP - 07/02/2024</t>
  </si>
  <si>
    <t>** 09.50 % MOTILAL OSWAL FINVEST LTD - 12/09/2025</t>
  </si>
  <si>
    <t>** 05.85 % ICICI HOME FINANCE CO.LTD - 01/03/2024</t>
  </si>
  <si>
    <t>** 09.47 % BAHADUR CHAND INVESTMENTS PVT. LTD - 01/03/2024</t>
  </si>
  <si>
    <t>** 08.53 % PNB HOUSING FINANCE LTD - 29/12/2024</t>
  </si>
  <si>
    <t>** 09.10 % JM FINANCIAL SERVICES LTD - 11/03/2026</t>
  </si>
  <si>
    <t>** - ICICI SECURITIES LTD - CP - 26/12/2023</t>
  </si>
  <si>
    <t>** - GIC HOUSING FINANCE LTD - CP - 25/01/2024</t>
  </si>
  <si>
    <t>** - 360 ONE WAM LTD(ERSTWHILE IIFL WEALTH MANAGEMENT LTD) - CP - 28/02/2024</t>
  </si>
  <si>
    <t>** - HDFC BANK LTD - CD - 20/03/2024</t>
  </si>
  <si>
    <t>** - AXIS BANK LTD - CD - 28/03/2024</t>
  </si>
  <si>
    <t>** - STANDARD CHARTERED CAPITAL LTD - CP - 21/08/2024</t>
  </si>
  <si>
    <t>** - AXIS BANK LTD - CD - 24/11/2024</t>
  </si>
  <si>
    <t>** - HDFC BANK LTD - CD - 14/12/2023</t>
  </si>
  <si>
    <t>** - JM FINANCIAL SERVICES LTD - CP - 28/02/2024</t>
  </si>
  <si>
    <t>** - ICICI BANK LTD - CD - 28/03/2024</t>
  </si>
  <si>
    <t>** 07.54 % HOUSING &amp; URBAN DEVELOPMENT CORPORATION LTD - 11/02/2026 #</t>
  </si>
  <si>
    <t>** 07.70 % HDB FINANCIAL SERVICES LTD - 11/08/2025</t>
  </si>
  <si>
    <t>** KOTAK MAHINDRA INVESTMENTS LTD - 28/02/2025 - ZCB</t>
  </si>
  <si>
    <t>** 07.97 % TATA CAPITAL HOUSING FINANCE LTD - 03/11/2025</t>
  </si>
  <si>
    <t>** HDFC BANK LTD - 28/10/2024 - FRB</t>
  </si>
  <si>
    <t>** 05.75 % LIC HOUSING FINANCE LTD - 14/06/2024</t>
  </si>
  <si>
    <t>** 05.85 % REC LTD - 20/12/2025</t>
  </si>
  <si>
    <t>** 05.81 % REC LTD - 31/12/2025</t>
  </si>
  <si>
    <t>** 08.27 % REC LTD - 06/02/2025</t>
  </si>
  <si>
    <t>** ICICI HOME FINANCE CO.LTD - 27/09/2024 - FRB</t>
  </si>
  <si>
    <t>** 09.64 % POWER GRID CORPORATION OF INDIA LTD - 31/05/2024</t>
  </si>
  <si>
    <t>** - MAHINDRA &amp; MAHINDRA FINANCIAL SERVICES LTD - CP - 15/03/2024</t>
  </si>
  <si>
    <t>** - STANDARD CHARTERED CAPITAL LTD - CP - 03/06/2024</t>
  </si>
  <si>
    <t>** - STANDARD CHARTERED CAPITAL LTD - CP - 19/06/2024</t>
  </si>
  <si>
    <t>HOUSING &amp; URBAN DEVELOPMENT CORPORATION LTD (SR-A) 7.54% NCD(11/02/2026)</t>
  </si>
  <si>
    <t>** 07.82 % LIC HOUSING FINANCE LTD - 28/11/2025</t>
  </si>
  <si>
    <t>** 07.42 % BAJAJ HOUSING FINANCE LTD - 12/07/2024</t>
  </si>
  <si>
    <t>** 06.30 % HDB FINANCIAL SERVICES LTD - 17/03/2025</t>
  </si>
  <si>
    <t>** 07.40 % SUNDARAM FIN LTD - 26/08/2025</t>
  </si>
  <si>
    <t>** 07.40 % LIC HOUSING FINANCE LTD - 06/09/2024</t>
  </si>
  <si>
    <t>** 08.25 % INDIAN RAILWAYS FINANCE CORPORATION LTD - 28/02/2024</t>
  </si>
  <si>
    <t>** 08.30 % TATA CAPITAL FINANCIAL SERVICES LTD - 13/03/2026</t>
  </si>
  <si>
    <t>** 07.55 % REC LTD - 31/03/2028</t>
  </si>
  <si>
    <t>** 06.49 % VECTOR GREEN PRAYAGRAJ SOLAR PVT LTD - 01/07/2024</t>
  </si>
  <si>
    <t>** 07.35 % HDFC BANK LTD - 10/02/2025</t>
  </si>
  <si>
    <t>** 04.78 % HOUSING &amp; URBAN DEVELOPMENT CORPORATION LTD - 28/02/2024</t>
  </si>
  <si>
    <t>** 07.70 % REC LTD - 10/12/2027</t>
  </si>
  <si>
    <t>** 07.27 % INDIAN RAILWAYS FINANCE CORPORATION LTD - 15/06/2027</t>
  </si>
  <si>
    <t>** 07.20 % POWER GRID CORPORATION OF INDIA LTD - 09/08/2027</t>
  </si>
  <si>
    <t>** 07.54 % INDIAN RAILWAYS FINANCE CORPORATION LTD - 31/10/2027</t>
  </si>
  <si>
    <t>** 07.83 % INDIAN RAILWAYS FINANCE CORPORATION LTD - 19/03/2027</t>
  </si>
  <si>
    <t>** 07.95 % REC LTD - 12/03/2027</t>
  </si>
  <si>
    <t>** 07.30 % POWER GRID CORPORATION OF INDIA LTD - 19/06/2027</t>
  </si>
  <si>
    <t>** 07.44 % INDIAN OIL CORP LTD - 25/11/2027</t>
  </si>
  <si>
    <t>** 07.33 % INDIAN RAILWAYS FINANCE CORPORATION LTD - 27/08/2027</t>
  </si>
  <si>
    <t>** 07.49 % INDIAN RAILWAYS FINANCE CORPORATION LTD - 28/05/2027</t>
  </si>
  <si>
    <t>** 06.00 % HDB FINANCIAL SERVICES LTD - 19/06/2025 #</t>
  </si>
  <si>
    <t>** HERO FINCORP LTD - 19/07/2024 - FRB</t>
  </si>
  <si>
    <t>** 06.49 % YARROW INFRASTRUCTURE PVT LTD - 01/07/2024 #</t>
  </si>
  <si>
    <t>** 06.01 % LIC HOUSING FINANCE LTD - 19/05/2026</t>
  </si>
  <si>
    <t>** 08.45 % HDFC BANK LTD - 18/05/2026</t>
  </si>
  <si>
    <t>HDB FINANCIAL SERVICES LTD (SR-2025 / 195 SERIES 2021 A/1(FX)/175  ISSUE 1 ) 6.00% NCD (19/06/2025)</t>
  </si>
  <si>
    <t>HDFC BANK LTD (SR P-012) 8.45% NCD(18/05/26)</t>
  </si>
  <si>
    <t>** 06.50 % TATA REALTY AND INFRASTRUCTURE LTD - 17/07/2024</t>
  </si>
  <si>
    <t>** 07.70 % HDFC BANK LTD - 18/11/2025</t>
  </si>
  <si>
    <t>** 07.51 % REC LTD - 31/07/2026</t>
  </si>
  <si>
    <t>** 09.25 % SHRIRAM FINANCE LTD - 28/05/2024</t>
  </si>
  <si>
    <t>** 08.65 % MUTHOOT FINANCE LTD - 15/12/2025</t>
  </si>
  <si>
    <t>** 08.43 % PNB HOUSING FINANCE LTD - 14/03/2025</t>
  </si>
  <si>
    <t>** 07.72 % BHARAT SANCHAR NIGAM LTD - 22/12/2032</t>
  </si>
  <si>
    <t>** 08.80 % BHARTI TELECOM LTD - 21/11/2025</t>
  </si>
  <si>
    <t>** 07.55 % REC LTD - 11/05/2030</t>
  </si>
  <si>
    <t>** 07.75 % TMF HOLDINGS LTD - 30/12/2120</t>
  </si>
  <si>
    <t>** 06.42 % BHARTI TELECOM LTD - 18/10/2024</t>
  </si>
  <si>
    <t>** 08.00 % ONGC PETRO-ADDITIONS LTD - 11/04/2025</t>
  </si>
  <si>
    <t>** 08.55 % INDIAN RAILWAYS FINANCE CORPORATION LTD - 21/02/2029</t>
  </si>
  <si>
    <t>** 07.97 % LIC HOUSING FINANCE LTD - 28/01/2030</t>
  </si>
  <si>
    <t>** 08.35 % INDIAN RAILWAYS FINANCE CORPORATION LTD - 13/03/2029</t>
  </si>
  <si>
    <t>** 07.44 % REC LTD - 30/04/2026</t>
  </si>
  <si>
    <t>PORTFOLIO TURNOVER RATIO: 0.35 TIMES</t>
  </si>
  <si>
    <t>PORTFOLIO TURNOVER RATIO: 0.13 TIMES</t>
  </si>
  <si>
    <t>PORTFOLIO TURNOVER RATIO: 1.65 TIMES</t>
  </si>
  <si>
    <t>PORTFOLIO TURNOVER RATIO: 1.48 TIMES</t>
  </si>
  <si>
    <t>PORTFOLIO TURNOVER RATIO: 3.73 TIMES</t>
  </si>
  <si>
    <t>PORTFOLIO TURNOVER RATIO: 0.31 TIMES</t>
  </si>
  <si>
    <t>PORTFOLIO TURNOVER RATIO: 0.38 TIMES</t>
  </si>
  <si>
    <t>PORTFOLIO TURNOVER RATIO: 0.42 TIMES</t>
  </si>
  <si>
    <t>PORTFOLIO TURNOVER RATIO: 3.17 TIMES</t>
  </si>
  <si>
    <t>PORTFOLIO TURNOVER RATIO: 0.24 TIMES</t>
  </si>
  <si>
    <t>PORTFOLIO TURNOVER RATIO: 1.94 TIMES</t>
  </si>
  <si>
    <t>PORTFOLIO TURNOVER RATIO: 11.29 TIMES</t>
  </si>
  <si>
    <t>Scheme Risk-O-Meter and Scheme Benchmark Risk-O-Meter as of 30th November 2023</t>
  </si>
  <si>
    <t>Serial No.</t>
  </si>
  <si>
    <t>Scheme Name</t>
  </si>
  <si>
    <t>Scheme             Risk- O-Meter</t>
  </si>
  <si>
    <t>Scheme Bench Mark</t>
  </si>
  <si>
    <t>Benchmark     Risk-O-Meter</t>
  </si>
  <si>
    <t>1</t>
  </si>
  <si>
    <t>Low</t>
  </si>
  <si>
    <t>NIFTY 50 Arbitrage</t>
  </si>
  <si>
    <t>Very High</t>
  </si>
  <si>
    <t>CRISIL Hybrid 50+50 - Moderate Index</t>
  </si>
  <si>
    <t>Nifty Financial Services</t>
  </si>
  <si>
    <t>Moderate</t>
  </si>
  <si>
    <t>CRISIL Banking and PSU Debt Index</t>
  </si>
  <si>
    <t>Nifty 500</t>
  </si>
  <si>
    <t>CRISIL Corporate Bond B-II Index</t>
  </si>
  <si>
    <t>Low to Moderate</t>
  </si>
  <si>
    <t>CRISIL IBX Gilt Index - April 2026</t>
  </si>
  <si>
    <t>Nifty IT</t>
  </si>
  <si>
    <t>NIFTY Equity Savings Index</t>
  </si>
  <si>
    <t>Nifty500 Shariah</t>
  </si>
  <si>
    <t>CRISIL Short Term Bond Index</t>
  </si>
  <si>
    <t>CRISIL Dynamic Gilt Index</t>
  </si>
  <si>
    <t>NIFTY Housing</t>
  </si>
  <si>
    <t>CRISIL Hybrid 35+65 - Aggressive Index</t>
  </si>
  <si>
    <t>Nifty India Consumption</t>
  </si>
  <si>
    <t>Nifty Pharma</t>
  </si>
  <si>
    <t>S&amp;P BSE India Infrastructure Index</t>
  </si>
  <si>
    <t>NIFTY LargeMidcap 250</t>
  </si>
  <si>
    <t>Nifty 100</t>
  </si>
  <si>
    <t>CRISIL Liquid Debt A-I Index</t>
  </si>
  <si>
    <t>Nifty Midcap 150</t>
  </si>
  <si>
    <t>CRISIL Money Market B-I Index</t>
  </si>
  <si>
    <t>Composite Benchmark of 65% S&amp;P BSE 200 + 15% CRISIL Short Term Bond Index + 20% iComdex Composite Index (Total Return variant of the index (TRI) will be used for performance comparison).</t>
  </si>
  <si>
    <t>Nifty 500 Multicap 50:25:25</t>
  </si>
  <si>
    <t>Nifty 50</t>
  </si>
  <si>
    <t>Nifty G-Sec Dec 2026 Index</t>
  </si>
  <si>
    <t>Nifty G-Sec Dec 2029 Index</t>
  </si>
  <si>
    <t>Nifty India Digital</t>
  </si>
  <si>
    <t>Nifty Midcap150 Momentum 50</t>
  </si>
  <si>
    <t>Nifty Private Bank</t>
  </si>
  <si>
    <t>Nifty SDL Plus AAA PSU Bond Dec 2027 60:40 Index</t>
  </si>
  <si>
    <t>CRISIL Liquid Overnight Index</t>
  </si>
  <si>
    <t>S&amp;P BSE 200</t>
  </si>
  <si>
    <t>Nifty Commodities</t>
  </si>
  <si>
    <t>Moderately High</t>
  </si>
  <si>
    <t>CRISIL Short Term Debt Hybrid 75+25 Index</t>
  </si>
  <si>
    <t>CRISIL Hybrid 25+75 - Aggressive Index</t>
  </si>
  <si>
    <t>S&amp;P BSE Sensex</t>
  </si>
  <si>
    <t>CRISIL Short Duration Debt A-II Index</t>
  </si>
  <si>
    <t>Nifty Smallcap 250</t>
  </si>
  <si>
    <t>CRISIL Low Duration Debt A-I Index</t>
  </si>
  <si>
    <t>CRISIL Ultra Short Duration Debt B-I Index</t>
  </si>
  <si>
    <t>AVERAGE MATURITY : 1.04 years</t>
  </si>
  <si>
    <t>AVERAGE MATURITY : 1.78 years</t>
  </si>
  <si>
    <t>AVERAGE MATURITY : 0.35 years</t>
  </si>
  <si>
    <t>AVERAGE MATURITY : 2.90 years</t>
  </si>
  <si>
    <t>AVERAGE MATURITY : 5.51 years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</si>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</sst>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409]d\-mmmm\-yyyy;@"/>
    <numFmt numFmtId="166" formatCode="[$-409]dd\-mmm\-yy;@"/>
    <numFmt numFmtId="167" formatCode="0.00_);\(0.00\)"/>
    <numFmt numFmtId="168" formatCode="#,##0.00000"/>
    <numFmt numFmtId="169" formatCode="0.00000"/>
    <numFmt numFmtId="170" formatCode="0.0000"/>
    <numFmt numFmtId="171" formatCode="######0.00000"/>
    <numFmt numFmtId="172" formatCode="#,##0.0000"/>
  </numFmts>
  <fonts count="24" x14ac:knownFonts="1">
    <font>
      <sz val="10"/>
      <name val="Arial"/>
      <family val="2"/>
    </font>
    <font>
      <sz val="11"/>
      <color theme="1"/>
      <name val="Calibri"/>
      <family val="2"/>
      <scheme val="minor"/>
    </font>
    <font>
      <sz val="10"/>
      <name val="Arial"/>
      <family val="2"/>
    </font>
    <font>
      <u/>
      <sz val="10"/>
      <color indexed="12"/>
      <name val="Arial"/>
      <family val="2"/>
    </font>
    <font>
      <sz val="11"/>
      <name val="Calibri"/>
      <family val="2"/>
      <scheme val="minor"/>
    </font>
    <font>
      <b/>
      <sz val="11"/>
      <name val="Calibri"/>
      <family val="2"/>
      <scheme val="minor"/>
    </font>
    <font>
      <i/>
      <sz val="11"/>
      <name val="Calibri"/>
      <family val="2"/>
      <scheme val="minor"/>
    </font>
    <font>
      <u/>
      <sz val="11"/>
      <color indexed="12"/>
      <name val="Calibri"/>
      <family val="2"/>
      <scheme val="minor"/>
    </font>
    <font>
      <b/>
      <sz val="11"/>
      <color theme="1"/>
      <name val="Calibri"/>
      <family val="2"/>
      <scheme val="minor"/>
    </font>
    <font>
      <sz val="10"/>
      <name val="Arial"/>
    </font>
    <font>
      <sz val="11"/>
      <color rgb="FF000000"/>
      <name val="Calibri"/>
      <family val="2"/>
      <scheme val="minor"/>
    </font>
    <font>
      <b/>
      <u/>
      <sz val="11"/>
      <name val="Calibri"/>
      <family val="2"/>
      <scheme val="minor"/>
    </font>
    <font>
      <b/>
      <sz val="10"/>
      <name val="Arial"/>
      <family val="2"/>
    </font>
    <font>
      <b/>
      <sz val="11"/>
      <color indexed="8"/>
      <name val="Calibri"/>
      <family val="2"/>
      <scheme val="minor"/>
    </font>
    <font>
      <sz val="11"/>
      <color indexed="8"/>
      <name val="Calibri"/>
      <family val="2"/>
      <scheme val="minor"/>
    </font>
    <font>
      <sz val="11"/>
      <color indexed="8"/>
      <name val="Calibri"/>
      <family val="2"/>
    </font>
    <font>
      <sz val="11"/>
      <color theme="1"/>
      <name val="Times New Roman"/>
      <family val="1"/>
    </font>
    <font>
      <sz val="10"/>
      <color indexed="8"/>
      <name val="Arial"/>
      <family val="2"/>
    </font>
    <font>
      <b/>
      <sz val="12"/>
      <color indexed="8"/>
      <name val="Calibri"/>
      <family val="2"/>
      <scheme val="minor"/>
    </font>
    <font>
      <b/>
      <sz val="10"/>
      <color indexed="8"/>
      <name val="Calibri"/>
      <family val="2"/>
      <scheme val="minor"/>
    </font>
    <font>
      <sz val="8"/>
      <color indexed="8"/>
      <name val="Calibri"/>
      <family val="2"/>
      <scheme val="minor"/>
    </font>
    <font>
      <sz val="8"/>
      <color theme="1"/>
      <name val="Calibri"/>
      <family val="2"/>
      <scheme val="minor"/>
    </font>
    <font>
      <sz val="10"/>
      <color indexed="8"/>
      <name val="Calibri"/>
      <family val="2"/>
      <scheme val="minor"/>
    </font>
    <font>
      <b/>
      <sz val="14"/>
      <name val="Calibri"/>
      <family val="2"/>
      <scheme val="minor"/>
    </font>
  </fonts>
  <fills count="6">
    <fill>
      <patternFill patternType="none"/>
    </fill>
    <fill>
      <patternFill patternType="gray125"/>
    </fill>
    <fill>
      <patternFill patternType="solid">
        <fgColor indexed="44"/>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s>
  <cellStyleXfs count="13">
    <xf numFmtId="0" fontId="0" fillId="0" borderId="0"/>
    <xf numFmtId="43" fontId="2" fillId="0" borderId="0" applyFont="0" applyFill="0" applyBorder="0" applyAlignment="0" applyProtection="0"/>
    <xf numFmtId="9" fontId="2" fillId="0" borderId="0" applyFont="0" applyFill="0" applyBorder="0" applyAlignment="0" applyProtection="0"/>
    <xf numFmtId="0" fontId="3" fillId="0" borderId="0" applyNumberFormat="0" applyFill="0" applyBorder="0" applyAlignment="0" applyProtection="0">
      <alignment vertical="top"/>
      <protection locked="0"/>
    </xf>
    <xf numFmtId="0" fontId="9" fillId="0" borderId="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0" fontId="1" fillId="0" borderId="0"/>
    <xf numFmtId="164" fontId="15" fillId="0" borderId="0" applyFont="0" applyFill="0" applyBorder="0" applyAlignment="0" applyProtection="0"/>
    <xf numFmtId="0" fontId="2" fillId="0" borderId="0"/>
    <xf numFmtId="0" fontId="17" fillId="0" borderId="0"/>
  </cellStyleXfs>
  <cellXfs count="267">
    <xf numFmtId="0" fontId="0" fillId="0" borderId="0" xfId="0"/>
    <xf numFmtId="0" fontId="4" fillId="0" borderId="0" xfId="0" applyFont="1"/>
    <xf numFmtId="2" fontId="4" fillId="0" borderId="0" xfId="0" applyNumberFormat="1" applyFont="1" applyAlignment="1">
      <alignment horizontal="right"/>
    </xf>
    <xf numFmtId="2" fontId="5" fillId="0" borderId="0" xfId="0" applyNumberFormat="1" applyFont="1" applyAlignment="1">
      <alignment horizontal="right"/>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justify" vertical="center" wrapText="1"/>
    </xf>
    <xf numFmtId="0" fontId="5" fillId="0" borderId="1" xfId="0" applyFont="1" applyBorder="1"/>
    <xf numFmtId="2" fontId="5" fillId="0" borderId="1" xfId="0" applyNumberFormat="1" applyFont="1" applyBorder="1"/>
    <xf numFmtId="2" fontId="5" fillId="0" borderId="1" xfId="0" applyNumberFormat="1" applyFont="1" applyBorder="1" applyAlignment="1">
      <alignment wrapText="1"/>
    </xf>
    <xf numFmtId="0" fontId="4" fillId="0" borderId="1" xfId="0" applyFont="1" applyBorder="1"/>
    <xf numFmtId="2" fontId="4" fillId="0" borderId="1" xfId="0" applyNumberFormat="1" applyFont="1" applyBorder="1"/>
    <xf numFmtId="0" fontId="4" fillId="0" borderId="1" xfId="0" applyFont="1" applyBorder="1" applyAlignment="1">
      <alignment wrapText="1"/>
    </xf>
    <xf numFmtId="2" fontId="4" fillId="0" borderId="1" xfId="0" applyNumberFormat="1" applyFont="1" applyBorder="1" applyAlignment="1">
      <alignment wrapText="1"/>
    </xf>
    <xf numFmtId="0" fontId="5" fillId="0" borderId="0" xfId="0" applyFont="1"/>
    <xf numFmtId="0" fontId="7" fillId="0" borderId="0" xfId="3" applyFont="1" applyAlignment="1" applyProtection="1"/>
    <xf numFmtId="2" fontId="5" fillId="0" borderId="1" xfId="0" applyNumberFormat="1" applyFont="1" applyBorder="1" applyAlignment="1">
      <alignment horizontal="center"/>
    </xf>
    <xf numFmtId="2" fontId="4" fillId="0" borderId="0" xfId="0" applyNumberFormat="1" applyFont="1"/>
    <xf numFmtId="0" fontId="5" fillId="0" borderId="2" xfId="0" applyFont="1" applyBorder="1"/>
    <xf numFmtId="2" fontId="5" fillId="0" borderId="2" xfId="0" applyNumberFormat="1" applyFont="1" applyBorder="1"/>
    <xf numFmtId="2" fontId="5" fillId="0" borderId="2" xfId="0" applyNumberFormat="1" applyFont="1" applyBorder="1" applyAlignment="1">
      <alignment horizontal="right"/>
    </xf>
    <xf numFmtId="2" fontId="5" fillId="0" borderId="0" xfId="0" applyNumberFormat="1" applyFont="1"/>
    <xf numFmtId="165" fontId="5" fillId="0" borderId="0" xfId="0" applyNumberFormat="1" applyFont="1"/>
    <xf numFmtId="0" fontId="5" fillId="0" borderId="3" xfId="0" applyFont="1" applyBorder="1"/>
    <xf numFmtId="2" fontId="5" fillId="0" borderId="4" xfId="0" applyNumberFormat="1" applyFont="1" applyBorder="1" applyAlignment="1">
      <alignment horizontal="right"/>
    </xf>
    <xf numFmtId="0" fontId="4" fillId="0" borderId="3" xfId="0" applyFont="1" applyBorder="1"/>
    <xf numFmtId="2" fontId="4" fillId="0" borderId="4" xfId="0" applyNumberFormat="1" applyFont="1" applyBorder="1" applyAlignment="1">
      <alignment horizontal="right"/>
    </xf>
    <xf numFmtId="2" fontId="4" fillId="0" borderId="7" xfId="0" applyNumberFormat="1" applyFont="1" applyBorder="1" applyAlignment="1">
      <alignment horizontal="right"/>
    </xf>
    <xf numFmtId="2" fontId="4" fillId="0" borderId="5" xfId="0" applyNumberFormat="1" applyFont="1" applyBorder="1" applyAlignment="1">
      <alignment horizontal="right"/>
    </xf>
    <xf numFmtId="165" fontId="5" fillId="0" borderId="1" xfId="0" applyNumberFormat="1" applyFont="1" applyBorder="1"/>
    <xf numFmtId="2" fontId="5" fillId="0" borderId="1" xfId="0" applyNumberFormat="1" applyFont="1" applyBorder="1" applyAlignment="1">
      <alignment horizontal="right"/>
    </xf>
    <xf numFmtId="0" fontId="4" fillId="0" borderId="5" xfId="0" applyFont="1" applyBorder="1"/>
    <xf numFmtId="2" fontId="4" fillId="0" borderId="5" xfId="0" applyNumberFormat="1" applyFont="1" applyBorder="1"/>
    <xf numFmtId="0" fontId="4" fillId="0" borderId="6" xfId="0" applyFont="1" applyBorder="1"/>
    <xf numFmtId="2" fontId="4" fillId="0" borderId="1" xfId="0" applyNumberFormat="1" applyFont="1" applyBorder="1" applyAlignment="1">
      <alignment horizontal="right"/>
    </xf>
    <xf numFmtId="43" fontId="4" fillId="0" borderId="0" xfId="1" applyFont="1"/>
    <xf numFmtId="0" fontId="4" fillId="0" borderId="0" xfId="0" applyFont="1" applyAlignment="1">
      <alignment vertical="center" wrapText="1"/>
    </xf>
    <xf numFmtId="2" fontId="5" fillId="0" borderId="1" xfId="0" applyNumberFormat="1" applyFont="1" applyBorder="1" applyAlignment="1">
      <alignment horizontal="center" vertical="center"/>
    </xf>
    <xf numFmtId="0" fontId="5" fillId="0" borderId="4"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0" borderId="0" xfId="0" applyFont="1" applyAlignment="1">
      <alignment vertical="center" wrapText="1"/>
    </xf>
    <xf numFmtId="0" fontId="4" fillId="0" borderId="0" xfId="0" applyFont="1" applyAlignment="1">
      <alignment wrapText="1"/>
    </xf>
    <xf numFmtId="0" fontId="4" fillId="0" borderId="0" xfId="4" applyFont="1"/>
    <xf numFmtId="2" fontId="4" fillId="0" borderId="0" xfId="4" applyNumberFormat="1" applyFont="1" applyAlignment="1">
      <alignment horizontal="right"/>
    </xf>
    <xf numFmtId="2" fontId="4" fillId="0" borderId="0" xfId="4" applyNumberFormat="1" applyFont="1"/>
    <xf numFmtId="2" fontId="4" fillId="0" borderId="1" xfId="4" applyNumberFormat="1" applyFont="1" applyBorder="1" applyAlignment="1">
      <alignment horizontal="right"/>
    </xf>
    <xf numFmtId="0" fontId="4" fillId="0" borderId="1" xfId="4" applyFont="1" applyBorder="1"/>
    <xf numFmtId="2" fontId="4" fillId="0" borderId="1" xfId="4" applyNumberFormat="1" applyFont="1" applyBorder="1"/>
    <xf numFmtId="2" fontId="5" fillId="0" borderId="0" xfId="4" applyNumberFormat="1" applyFont="1" applyAlignment="1">
      <alignment horizontal="right"/>
    </xf>
    <xf numFmtId="2" fontId="5" fillId="0" borderId="1" xfId="4" applyNumberFormat="1" applyFont="1" applyBorder="1" applyAlignment="1">
      <alignment horizontal="right"/>
    </xf>
    <xf numFmtId="0" fontId="5" fillId="0" borderId="1" xfId="4" applyFont="1" applyBorder="1"/>
    <xf numFmtId="2" fontId="5" fillId="0" borderId="1" xfId="4" applyNumberFormat="1" applyFont="1" applyBorder="1"/>
    <xf numFmtId="0" fontId="5" fillId="0" borderId="0" xfId="4" applyFont="1"/>
    <xf numFmtId="2" fontId="5" fillId="0" borderId="0" xfId="4" applyNumberFormat="1" applyFont="1"/>
    <xf numFmtId="0" fontId="4" fillId="0" borderId="3" xfId="4" applyFont="1" applyBorder="1"/>
    <xf numFmtId="0" fontId="5" fillId="0" borderId="3" xfId="4" applyFont="1" applyBorder="1"/>
    <xf numFmtId="2" fontId="4" fillId="0" borderId="5" xfId="4" applyNumberFormat="1" applyFont="1" applyBorder="1" applyAlignment="1">
      <alignment horizontal="right"/>
    </xf>
    <xf numFmtId="0" fontId="4" fillId="0" borderId="6" xfId="4" applyFont="1" applyBorder="1"/>
    <xf numFmtId="0" fontId="4" fillId="0" borderId="5" xfId="4" applyFont="1" applyBorder="1"/>
    <xf numFmtId="2" fontId="4" fillId="0" borderId="5" xfId="4" applyNumberFormat="1" applyFont="1" applyBorder="1"/>
    <xf numFmtId="2" fontId="4" fillId="0" borderId="4" xfId="4" applyNumberFormat="1" applyFont="1" applyBorder="1" applyAlignment="1">
      <alignment horizontal="right"/>
    </xf>
    <xf numFmtId="165" fontId="5" fillId="0" borderId="1" xfId="4" applyNumberFormat="1" applyFont="1" applyBorder="1"/>
    <xf numFmtId="0" fontId="4" fillId="0" borderId="1" xfId="4" applyFont="1" applyBorder="1" applyAlignment="1">
      <alignment wrapText="1"/>
    </xf>
    <xf numFmtId="2" fontId="4" fillId="0" borderId="1" xfId="4" applyNumberFormat="1" applyFont="1" applyBorder="1" applyAlignment="1">
      <alignment wrapText="1"/>
    </xf>
    <xf numFmtId="10" fontId="4" fillId="0" borderId="1" xfId="2" applyNumberFormat="1" applyFont="1" applyBorder="1" applyAlignment="1">
      <alignment horizontal="left" vertical="top"/>
    </xf>
    <xf numFmtId="0" fontId="5" fillId="0" borderId="0" xfId="4" applyFont="1" applyAlignment="1">
      <alignment vertical="center"/>
    </xf>
    <xf numFmtId="0" fontId="5" fillId="0" borderId="0" xfId="4" applyFont="1" applyAlignment="1">
      <alignment wrapText="1"/>
    </xf>
    <xf numFmtId="2" fontId="5" fillId="0" borderId="2" xfId="4" applyNumberFormat="1" applyFont="1" applyBorder="1" applyAlignment="1">
      <alignment horizontal="right"/>
    </xf>
    <xf numFmtId="0" fontId="5" fillId="0" borderId="2" xfId="4" applyFont="1" applyBorder="1"/>
    <xf numFmtId="2" fontId="5" fillId="0" borderId="2" xfId="4" applyNumberFormat="1" applyFont="1" applyBorder="1"/>
    <xf numFmtId="0" fontId="5" fillId="0" borderId="1" xfId="4" applyFont="1" applyBorder="1" applyAlignment="1">
      <alignment horizontal="center" vertical="center" wrapText="1"/>
    </xf>
    <xf numFmtId="2" fontId="5" fillId="0" borderId="1" xfId="4" applyNumberFormat="1" applyFont="1" applyBorder="1" applyAlignment="1">
      <alignment horizontal="center" vertical="center" wrapText="1"/>
    </xf>
    <xf numFmtId="0" fontId="4" fillId="0" borderId="1" xfId="4" applyFont="1" applyBorder="1" applyAlignment="1">
      <alignment horizontal="center" vertical="center" wrapText="1"/>
    </xf>
    <xf numFmtId="2" fontId="4" fillId="0" borderId="1" xfId="4" applyNumberFormat="1" applyFont="1" applyBorder="1" applyAlignment="1">
      <alignment horizontal="center" vertical="center" wrapText="1"/>
    </xf>
    <xf numFmtId="0" fontId="5" fillId="0" borderId="1" xfId="4" applyFont="1" applyBorder="1" applyAlignment="1">
      <alignment vertical="center" wrapText="1"/>
    </xf>
    <xf numFmtId="0" fontId="4" fillId="0" borderId="0" xfId="4" applyFont="1" applyAlignment="1">
      <alignment horizontal="center"/>
    </xf>
    <xf numFmtId="2" fontId="4" fillId="0" borderId="0" xfId="4" applyNumberFormat="1" applyFont="1" applyAlignment="1">
      <alignment horizontal="center"/>
    </xf>
    <xf numFmtId="2" fontId="5" fillId="0" borderId="1" xfId="4" applyNumberFormat="1" applyFont="1" applyBorder="1" applyAlignment="1">
      <alignment horizontal="center"/>
    </xf>
    <xf numFmtId="0" fontId="4" fillId="0" borderId="1" xfId="4" applyFont="1" applyBorder="1" applyAlignment="1">
      <alignment vertical="center" wrapText="1"/>
    </xf>
    <xf numFmtId="0" fontId="4" fillId="0" borderId="1" xfId="4" applyFont="1" applyBorder="1" applyAlignment="1">
      <alignment horizontal="justify" vertical="center" wrapText="1"/>
    </xf>
    <xf numFmtId="14" fontId="4" fillId="0" borderId="1" xfId="4" applyNumberFormat="1" applyFont="1" applyBorder="1"/>
    <xf numFmtId="0" fontId="4" fillId="0" borderId="1" xfId="4" applyFont="1" applyBorder="1" applyAlignment="1">
      <alignment horizontal="center" vertical="center"/>
    </xf>
    <xf numFmtId="2" fontId="4" fillId="0" borderId="1" xfId="4" applyNumberFormat="1" applyFont="1" applyBorder="1" applyAlignment="1">
      <alignment horizontal="center" vertical="center"/>
    </xf>
    <xf numFmtId="0" fontId="4" fillId="0" borderId="8" xfId="4" applyFont="1" applyBorder="1" applyAlignment="1">
      <alignment horizontal="center" vertical="center" wrapText="1"/>
    </xf>
    <xf numFmtId="2" fontId="4" fillId="0" borderId="1" xfId="4" applyNumberFormat="1" applyFont="1" applyBorder="1" applyAlignment="1">
      <alignment horizontal="justify" vertical="center" wrapText="1"/>
    </xf>
    <xf numFmtId="0" fontId="5" fillId="0" borderId="3" xfId="4" applyFont="1" applyBorder="1" applyAlignment="1">
      <alignment vertical="center" wrapText="1"/>
    </xf>
    <xf numFmtId="0" fontId="4" fillId="0" borderId="0" xfId="4" applyFont="1" applyAlignment="1">
      <alignment horizontal="center" vertical="center"/>
    </xf>
    <xf numFmtId="0" fontId="4" fillId="0" borderId="0" xfId="4" applyFont="1" applyAlignment="1">
      <alignment vertical="center" wrapText="1"/>
    </xf>
    <xf numFmtId="0" fontId="4" fillId="0" borderId="0" xfId="5" applyFont="1"/>
    <xf numFmtId="2" fontId="4" fillId="0" borderId="0" xfId="5" applyNumberFormat="1" applyFont="1" applyAlignment="1">
      <alignment horizontal="right"/>
    </xf>
    <xf numFmtId="4" fontId="4" fillId="0" borderId="0" xfId="4" applyNumberFormat="1" applyFont="1" applyAlignment="1">
      <alignment horizontal="center" vertical="center"/>
    </xf>
    <xf numFmtId="0" fontId="5" fillId="0" borderId="0" xfId="6" applyFont="1"/>
    <xf numFmtId="4" fontId="4" fillId="0" borderId="0" xfId="5" applyNumberFormat="1" applyFont="1" applyAlignment="1">
      <alignment horizontal="right"/>
    </xf>
    <xf numFmtId="4" fontId="5" fillId="0" borderId="0" xfId="6" applyNumberFormat="1" applyFont="1" applyAlignment="1">
      <alignment horizontal="center"/>
    </xf>
    <xf numFmtId="4" fontId="4" fillId="0" borderId="0" xfId="6" applyNumberFormat="1" applyFont="1" applyAlignment="1">
      <alignment horizontal="center"/>
    </xf>
    <xf numFmtId="0" fontId="4" fillId="0" borderId="0" xfId="4" applyFont="1" applyAlignment="1">
      <alignment wrapText="1"/>
    </xf>
    <xf numFmtId="2" fontId="5" fillId="0" borderId="0" xfId="6" applyNumberFormat="1" applyFont="1" applyAlignment="1">
      <alignment horizontal="center"/>
    </xf>
    <xf numFmtId="4" fontId="4" fillId="0" borderId="1" xfId="4" applyNumberFormat="1" applyFont="1" applyBorder="1" applyAlignment="1">
      <alignment horizontal="center" wrapText="1"/>
    </xf>
    <xf numFmtId="2" fontId="4" fillId="0" borderId="1" xfId="4" applyNumberFormat="1" applyFont="1" applyBorder="1" applyAlignment="1">
      <alignment horizontal="center"/>
    </xf>
    <xf numFmtId="2" fontId="5" fillId="0" borderId="0" xfId="4" applyNumberFormat="1" applyFont="1" applyAlignment="1">
      <alignment horizontal="center"/>
    </xf>
    <xf numFmtId="4" fontId="5" fillId="0" borderId="0" xfId="4" applyNumberFormat="1" applyFont="1" applyAlignment="1">
      <alignment horizontal="center"/>
    </xf>
    <xf numFmtId="4" fontId="4" fillId="0" borderId="0" xfId="4" applyNumberFormat="1" applyFont="1" applyAlignment="1">
      <alignment horizontal="center"/>
    </xf>
    <xf numFmtId="2" fontId="4" fillId="0" borderId="0" xfId="5" applyNumberFormat="1" applyFont="1"/>
    <xf numFmtId="2" fontId="4" fillId="0" borderId="0" xfId="4" applyNumberFormat="1" applyFont="1" applyAlignment="1">
      <alignment horizontal="right" vertical="center"/>
    </xf>
    <xf numFmtId="0" fontId="4" fillId="0" borderId="0" xfId="4" applyFont="1" applyAlignment="1">
      <alignment vertical="center"/>
    </xf>
    <xf numFmtId="4" fontId="4" fillId="0" borderId="1" xfId="4" applyNumberFormat="1" applyFont="1" applyBorder="1" applyAlignment="1">
      <alignment horizontal="right" vertical="center"/>
    </xf>
    <xf numFmtId="4" fontId="4" fillId="0" borderId="1" xfId="4" applyNumberFormat="1" applyFont="1" applyBorder="1" applyAlignment="1">
      <alignment horizontal="center" vertical="center"/>
    </xf>
    <xf numFmtId="0" fontId="4" fillId="0" borderId="1" xfId="4" applyFont="1" applyBorder="1" applyAlignment="1">
      <alignment vertical="center"/>
    </xf>
    <xf numFmtId="2" fontId="4" fillId="0" borderId="1" xfId="4" applyNumberFormat="1" applyFont="1" applyBorder="1" applyAlignment="1">
      <alignment horizontal="right" vertical="center"/>
    </xf>
    <xf numFmtId="4" fontId="5" fillId="0" borderId="1" xfId="4" applyNumberFormat="1" applyFont="1" applyBorder="1" applyAlignment="1">
      <alignment horizontal="center" vertical="center" wrapText="1"/>
    </xf>
    <xf numFmtId="2" fontId="5" fillId="0" borderId="1" xfId="4" applyNumberFormat="1" applyFont="1" applyBorder="1" applyAlignment="1">
      <alignment horizontal="left"/>
    </xf>
    <xf numFmtId="2" fontId="5" fillId="0" borderId="9" xfId="4" applyNumberFormat="1" applyFont="1" applyBorder="1" applyAlignment="1">
      <alignment horizontal="center"/>
    </xf>
    <xf numFmtId="2" fontId="5" fillId="0" borderId="6" xfId="4" applyNumberFormat="1" applyFont="1" applyBorder="1" applyAlignment="1">
      <alignment horizontal="center"/>
    </xf>
    <xf numFmtId="0" fontId="4" fillId="0" borderId="12" xfId="4" applyFont="1" applyBorder="1" applyAlignment="1">
      <alignment horizontal="justify" vertical="center" wrapText="1"/>
    </xf>
    <xf numFmtId="0" fontId="5" fillId="0" borderId="17" xfId="4" applyFont="1" applyBorder="1" applyAlignment="1">
      <alignment vertical="center" wrapText="1"/>
    </xf>
    <xf numFmtId="0" fontId="4" fillId="0" borderId="1" xfId="4" applyFont="1" applyBorder="1" applyAlignment="1">
      <alignment horizontal="center"/>
    </xf>
    <xf numFmtId="0" fontId="4" fillId="0" borderId="1" xfId="4" applyFont="1" applyBorder="1" applyAlignment="1">
      <alignment horizontal="justify" wrapText="1"/>
    </xf>
    <xf numFmtId="0" fontId="5" fillId="3" borderId="0" xfId="4" applyFont="1" applyFill="1" applyAlignment="1">
      <alignment vertical="center"/>
    </xf>
    <xf numFmtId="10" fontId="4" fillId="0" borderId="1" xfId="2" applyNumberFormat="1" applyFont="1" applyBorder="1"/>
    <xf numFmtId="0" fontId="5" fillId="0" borderId="0" xfId="4" applyFont="1" applyAlignment="1">
      <alignment vertical="center" wrapText="1"/>
    </xf>
    <xf numFmtId="2" fontId="4" fillId="0" borderId="0" xfId="4" applyNumberFormat="1" applyFont="1" applyAlignment="1">
      <alignment horizontal="right" vertical="center" wrapText="1"/>
    </xf>
    <xf numFmtId="2" fontId="4" fillId="0" borderId="0" xfId="4" applyNumberFormat="1" applyFont="1" applyAlignment="1">
      <alignment vertical="center" wrapText="1"/>
    </xf>
    <xf numFmtId="4" fontId="5" fillId="0" borderId="0" xfId="4" applyNumberFormat="1" applyFont="1"/>
    <xf numFmtId="4" fontId="4" fillId="0" borderId="0" xfId="4" applyNumberFormat="1" applyFont="1"/>
    <xf numFmtId="4" fontId="4" fillId="0" borderId="0" xfId="4" applyNumberFormat="1" applyFont="1" applyAlignment="1">
      <alignment vertical="center"/>
    </xf>
    <xf numFmtId="0" fontId="4" fillId="0" borderId="8" xfId="4" applyFont="1" applyBorder="1"/>
    <xf numFmtId="0" fontId="10" fillId="0" borderId="1" xfId="4" applyFont="1" applyBorder="1" applyAlignment="1">
      <alignment horizontal="center" vertical="center"/>
    </xf>
    <xf numFmtId="4" fontId="0" fillId="0" borderId="1" xfId="0" applyNumberFormat="1" applyBorder="1"/>
    <xf numFmtId="4" fontId="12" fillId="0" borderId="1" xfId="0" applyNumberFormat="1" applyFont="1" applyBorder="1"/>
    <xf numFmtId="4" fontId="8" fillId="0" borderId="1" xfId="0" applyNumberFormat="1" applyFont="1" applyBorder="1"/>
    <xf numFmtId="4" fontId="4" fillId="0" borderId="1" xfId="0" applyNumberFormat="1" applyFont="1" applyBorder="1" applyAlignment="1">
      <alignment horizontal="center"/>
    </xf>
    <xf numFmtId="2" fontId="4" fillId="0" borderId="1" xfId="0" applyNumberFormat="1" applyFont="1" applyBorder="1" applyAlignment="1">
      <alignment horizontal="center"/>
    </xf>
    <xf numFmtId="10" fontId="4" fillId="0" borderId="0" xfId="2" applyNumberFormat="1" applyFont="1"/>
    <xf numFmtId="43" fontId="4" fillId="0" borderId="1" xfId="1" applyFont="1" applyBorder="1"/>
    <xf numFmtId="43" fontId="5" fillId="0" borderId="1" xfId="1" applyFont="1" applyBorder="1"/>
    <xf numFmtId="0" fontId="13" fillId="0" borderId="0" xfId="0" applyFont="1" applyAlignment="1">
      <alignment vertical="center"/>
    </xf>
    <xf numFmtId="166" fontId="5" fillId="0" borderId="0" xfId="0" applyNumberFormat="1" applyFont="1" applyAlignment="1">
      <alignment horizontal="center"/>
    </xf>
    <xf numFmtId="0" fontId="5" fillId="0" borderId="0" xfId="0" applyFont="1" applyAlignment="1">
      <alignment vertical="center"/>
    </xf>
    <xf numFmtId="2" fontId="5" fillId="0" borderId="0" xfId="0" applyNumberFormat="1" applyFont="1" applyAlignment="1">
      <alignment horizontal="right" vertical="center"/>
    </xf>
    <xf numFmtId="0" fontId="5" fillId="0" borderId="1" xfId="0" applyFont="1" applyBorder="1" applyAlignment="1">
      <alignment horizontal="center" vertical="center" wrapText="1"/>
    </xf>
    <xf numFmtId="167" fontId="5" fillId="0" borderId="4" xfId="0" applyNumberFormat="1" applyFont="1" applyBorder="1" applyAlignment="1">
      <alignment horizontal="center" vertical="center" wrapText="1"/>
    </xf>
    <xf numFmtId="167" fontId="13" fillId="0" borderId="4" xfId="7" applyNumberFormat="1" applyFont="1" applyFill="1" applyBorder="1" applyAlignment="1">
      <alignment horizontal="center" vertical="center" wrapText="1"/>
    </xf>
    <xf numFmtId="37" fontId="4" fillId="0" borderId="1" xfId="0" applyNumberFormat="1" applyFont="1" applyBorder="1" applyAlignment="1">
      <alignment horizontal="center" vertical="center" wrapText="1"/>
    </xf>
    <xf numFmtId="4" fontId="14" fillId="0" borderId="3" xfId="7" applyNumberFormat="1" applyFont="1" applyFill="1" applyBorder="1" applyAlignment="1">
      <alignment horizontal="right" vertical="center" wrapText="1"/>
    </xf>
    <xf numFmtId="2" fontId="4" fillId="0" borderId="0" xfId="0" applyNumberFormat="1" applyFont="1" applyAlignment="1">
      <alignment horizontal="center"/>
    </xf>
    <xf numFmtId="4" fontId="14" fillId="0" borderId="1" xfId="7" applyNumberFormat="1" applyFont="1" applyFill="1" applyBorder="1" applyAlignment="1">
      <alignment horizontal="right" vertical="center" wrapText="1"/>
    </xf>
    <xf numFmtId="0" fontId="4" fillId="0" borderId="0" xfId="0" quotePrefix="1" applyFont="1" applyAlignment="1">
      <alignment vertical="center"/>
    </xf>
    <xf numFmtId="0" fontId="4" fillId="0" borderId="0" xfId="0" applyFont="1" applyAlignment="1">
      <alignment vertical="center"/>
    </xf>
    <xf numFmtId="2" fontId="4" fillId="0" borderId="0" xfId="0" applyNumberFormat="1" applyFont="1" applyAlignment="1">
      <alignment horizontal="right" vertical="center"/>
    </xf>
    <xf numFmtId="10" fontId="8" fillId="0" borderId="0" xfId="8" applyNumberFormat="1" applyFont="1" applyFill="1" applyAlignment="1">
      <alignment horizontal="center" vertical="center"/>
    </xf>
    <xf numFmtId="164" fontId="13" fillId="0" borderId="0" xfId="7" applyFont="1" applyFill="1" applyAlignment="1">
      <alignment vertical="center"/>
    </xf>
    <xf numFmtId="0" fontId="5" fillId="0" borderId="0" xfId="6" applyFont="1" applyAlignment="1">
      <alignment vertical="center"/>
    </xf>
    <xf numFmtId="0" fontId="13" fillId="0" borderId="1" xfId="6" applyFont="1" applyBorder="1" applyAlignment="1">
      <alignment horizontal="center" vertical="center" wrapText="1"/>
    </xf>
    <xf numFmtId="4" fontId="13" fillId="0" borderId="1" xfId="7" applyNumberFormat="1" applyFont="1" applyFill="1" applyBorder="1" applyAlignment="1">
      <alignment horizontal="center" vertical="center" wrapText="1"/>
    </xf>
    <xf numFmtId="4" fontId="13" fillId="0" borderId="1" xfId="6" applyNumberFormat="1" applyFont="1" applyBorder="1" applyAlignment="1">
      <alignment horizontal="center" vertical="center" wrapText="1"/>
    </xf>
    <xf numFmtId="0" fontId="1" fillId="0" borderId="1" xfId="9" applyBorder="1"/>
    <xf numFmtId="40" fontId="1" fillId="0" borderId="1" xfId="9" applyNumberFormat="1" applyBorder="1"/>
    <xf numFmtId="0" fontId="5" fillId="0" borderId="0" xfId="0" applyFont="1" applyAlignment="1">
      <alignment horizontal="left" vertical="center" wrapText="1"/>
    </xf>
    <xf numFmtId="10" fontId="5" fillId="0" borderId="0" xfId="8" applyNumberFormat="1" applyFont="1" applyFill="1" applyAlignment="1">
      <alignment horizontal="center" vertical="center"/>
    </xf>
    <xf numFmtId="0" fontId="13" fillId="0" borderId="1" xfId="6" applyFont="1" applyBorder="1" applyAlignment="1">
      <alignment horizontal="justify" vertical="center" wrapText="1"/>
    </xf>
    <xf numFmtId="4" fontId="13" fillId="0" borderId="1" xfId="7" applyNumberFormat="1" applyFont="1" applyFill="1" applyBorder="1" applyAlignment="1">
      <alignment horizontal="center" vertical="center"/>
    </xf>
    <xf numFmtId="17" fontId="1" fillId="0" borderId="1" xfId="4" applyNumberFormat="1" applyFont="1" applyBorder="1"/>
    <xf numFmtId="0" fontId="1" fillId="0" borderId="1" xfId="4" applyFont="1" applyBorder="1"/>
    <xf numFmtId="3" fontId="4" fillId="0" borderId="1" xfId="0" applyNumberFormat="1" applyFont="1" applyBorder="1" applyAlignment="1">
      <alignment horizontal="center"/>
    </xf>
    <xf numFmtId="164" fontId="1" fillId="0" borderId="1" xfId="4" applyNumberFormat="1" applyFont="1" applyBorder="1"/>
    <xf numFmtId="4" fontId="5" fillId="0" borderId="1" xfId="0" applyNumberFormat="1" applyFont="1" applyBorder="1" applyAlignment="1">
      <alignment horizontal="right"/>
    </xf>
    <xf numFmtId="4" fontId="5" fillId="0" borderId="5" xfId="0" applyNumberFormat="1" applyFont="1" applyBorder="1" applyAlignment="1">
      <alignment horizontal="right"/>
    </xf>
    <xf numFmtId="0" fontId="13" fillId="0" borderId="1" xfId="0" applyFont="1" applyBorder="1" applyAlignment="1">
      <alignment vertical="center"/>
    </xf>
    <xf numFmtId="4" fontId="5" fillId="0" borderId="1" xfId="8" applyNumberFormat="1" applyFont="1" applyFill="1" applyBorder="1" applyAlignment="1">
      <alignment horizontal="right"/>
    </xf>
    <xf numFmtId="4" fontId="5" fillId="0" borderId="0" xfId="11" applyNumberFormat="1" applyFont="1"/>
    <xf numFmtId="0" fontId="5" fillId="0" borderId="0" xfId="11" applyFont="1"/>
    <xf numFmtId="2" fontId="5" fillId="0" borderId="0" xfId="11" applyNumberFormat="1" applyFont="1" applyAlignment="1">
      <alignment horizontal="right"/>
    </xf>
    <xf numFmtId="164" fontId="16" fillId="0" borderId="1" xfId="10" applyFont="1" applyFill="1" applyBorder="1"/>
    <xf numFmtId="2" fontId="0" fillId="0" borderId="0" xfId="0" applyNumberFormat="1" applyAlignment="1">
      <alignment horizontal="center"/>
    </xf>
    <xf numFmtId="0" fontId="5" fillId="0" borderId="0" xfId="11" applyFont="1" applyAlignment="1">
      <alignment wrapText="1"/>
    </xf>
    <xf numFmtId="0" fontId="1" fillId="0" borderId="0" xfId="4" applyFont="1"/>
    <xf numFmtId="0" fontId="1" fillId="0" borderId="0" xfId="4" applyFont="1" applyAlignment="1">
      <alignment vertical="center" wrapText="1"/>
    </xf>
    <xf numFmtId="15" fontId="19" fillId="4" borderId="1" xfId="4" applyNumberFormat="1" applyFont="1" applyFill="1" applyBorder="1" applyAlignment="1">
      <alignment horizontal="center" vertical="center" wrapText="1"/>
    </xf>
    <xf numFmtId="168" fontId="19" fillId="4" borderId="1" xfId="4" applyNumberFormat="1" applyFont="1" applyFill="1" applyBorder="1" applyAlignment="1">
      <alignment horizontal="center" vertical="center" wrapText="1"/>
    </xf>
    <xf numFmtId="169" fontId="19" fillId="4" borderId="1" xfId="4" applyNumberFormat="1" applyFont="1" applyFill="1" applyBorder="1" applyAlignment="1">
      <alignment horizontal="center" vertical="center" wrapText="1"/>
    </xf>
    <xf numFmtId="15" fontId="20" fillId="0" borderId="1" xfId="0" applyNumberFormat="1" applyFont="1" applyBorder="1" applyAlignment="1">
      <alignment horizontal="center"/>
    </xf>
    <xf numFmtId="170" fontId="20" fillId="0" borderId="1" xfId="0" applyNumberFormat="1" applyFont="1" applyBorder="1"/>
    <xf numFmtId="0" fontId="1" fillId="0" borderId="0" xfId="4" applyFont="1" applyAlignment="1">
      <alignment horizontal="center"/>
    </xf>
    <xf numFmtId="0" fontId="1" fillId="0" borderId="0" xfId="4" applyFont="1" applyAlignment="1">
      <alignment wrapText="1"/>
    </xf>
    <xf numFmtId="0" fontId="21" fillId="0" borderId="1" xfId="4" applyFont="1" applyBorder="1" applyAlignment="1">
      <alignment horizontal="center" wrapText="1"/>
    </xf>
    <xf numFmtId="171" fontId="20" fillId="0" borderId="1" xfId="4" applyNumberFormat="1" applyFont="1" applyBorder="1" applyAlignment="1">
      <alignment horizontal="right" wrapText="1"/>
    </xf>
    <xf numFmtId="170" fontId="21" fillId="0" borderId="1" xfId="4" applyNumberFormat="1" applyFont="1" applyBorder="1" applyAlignment="1">
      <alignment wrapText="1"/>
    </xf>
    <xf numFmtId="171" fontId="20" fillId="0" borderId="0" xfId="4" applyNumberFormat="1" applyFont="1"/>
    <xf numFmtId="170" fontId="22" fillId="0" borderId="0" xfId="4" applyNumberFormat="1" applyFont="1"/>
    <xf numFmtId="15" fontId="20" fillId="0" borderId="0" xfId="0" applyNumberFormat="1" applyFont="1" applyAlignment="1">
      <alignment horizontal="center"/>
    </xf>
    <xf numFmtId="170" fontId="20" fillId="0" borderId="0" xfId="0" applyNumberFormat="1" applyFont="1"/>
    <xf numFmtId="170" fontId="20" fillId="0" borderId="1" xfId="0" applyNumberFormat="1" applyFont="1" applyBorder="1" applyAlignment="1">
      <alignment horizontal="right"/>
    </xf>
    <xf numFmtId="15" fontId="22" fillId="0" borderId="0" xfId="4" applyNumberFormat="1" applyFont="1" applyAlignment="1">
      <alignment horizontal="center"/>
    </xf>
    <xf numFmtId="15" fontId="1" fillId="0" borderId="0" xfId="4" quotePrefix="1" applyNumberFormat="1" applyFont="1" applyAlignment="1">
      <alignment horizontal="center"/>
    </xf>
    <xf numFmtId="15" fontId="22" fillId="0" borderId="0" xfId="4" quotePrefix="1" applyNumberFormat="1" applyFont="1" applyAlignment="1">
      <alignment horizontal="center"/>
    </xf>
    <xf numFmtId="15" fontId="21" fillId="0" borderId="1" xfId="4" applyNumberFormat="1" applyFont="1" applyBorder="1" applyAlignment="1">
      <alignment horizontal="center" wrapText="1"/>
    </xf>
    <xf numFmtId="172" fontId="22" fillId="0" borderId="0" xfId="4" applyNumberFormat="1" applyFont="1"/>
    <xf numFmtId="0" fontId="8" fillId="0" borderId="1" xfId="4" applyFont="1" applyBorder="1" applyAlignment="1">
      <alignment horizontal="center"/>
    </xf>
    <xf numFmtId="4" fontId="4" fillId="0" borderId="0" xfId="0" applyNumberFormat="1" applyFont="1" applyAlignment="1">
      <alignment horizontal="center" vertical="center"/>
    </xf>
    <xf numFmtId="4" fontId="4" fillId="0" borderId="0" xfId="0" applyNumberFormat="1" applyFont="1" applyAlignment="1">
      <alignment horizontal="center"/>
    </xf>
    <xf numFmtId="4" fontId="5" fillId="0" borderId="0" xfId="0" applyNumberFormat="1" applyFont="1" applyAlignment="1">
      <alignment horizontal="center"/>
    </xf>
    <xf numFmtId="0" fontId="4" fillId="0" borderId="0" xfId="0" applyFont="1" applyAlignment="1">
      <alignment horizontal="left" vertical="center"/>
    </xf>
    <xf numFmtId="0" fontId="5" fillId="4"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xf>
    <xf numFmtId="0" fontId="0" fillId="0" borderId="1" xfId="0" applyBorder="1"/>
    <xf numFmtId="0" fontId="4" fillId="0" borderId="0" xfId="0" applyFont="1" applyAlignment="1">
      <alignment horizontal="left"/>
    </xf>
    <xf numFmtId="0" fontId="4" fillId="5" borderId="1" xfId="0" applyFont="1" applyFill="1" applyBorder="1" applyAlignment="1">
      <alignment horizontal="left"/>
    </xf>
    <xf numFmtId="0" fontId="0" fillId="5" borderId="1" xfId="0" applyFill="1" applyBorder="1" applyAlignment="1">
      <alignment wrapText="1"/>
    </xf>
    <xf numFmtId="0" fontId="4" fillId="5" borderId="1" xfId="0" applyFont="1" applyFill="1" applyBorder="1"/>
    <xf numFmtId="0" fontId="0" fillId="5" borderId="1" xfId="0" applyFill="1" applyBorder="1"/>
    <xf numFmtId="0" fontId="0" fillId="5" borderId="1" xfId="0" applyFill="1" applyBorder="1" applyAlignment="1">
      <alignment horizontal="left"/>
    </xf>
    <xf numFmtId="0" fontId="4" fillId="5" borderId="1" xfId="0" applyFont="1" applyFill="1" applyBorder="1" applyAlignment="1">
      <alignment horizontal="left" vertical="center" wrapText="1"/>
    </xf>
    <xf numFmtId="0" fontId="4" fillId="5" borderId="1" xfId="0" applyFont="1" applyFill="1" applyBorder="1" applyAlignment="1">
      <alignment vertical="top"/>
    </xf>
    <xf numFmtId="0" fontId="5" fillId="0" borderId="0" xfId="0" applyFont="1" applyAlignment="1">
      <alignment horizontal="center"/>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0" fontId="5" fillId="0" borderId="0" xfId="0" applyFont="1" applyAlignment="1">
      <alignment horizontal="center" vertical="center" wrapText="1"/>
    </xf>
    <xf numFmtId="0" fontId="18" fillId="0" borderId="1" xfId="12" applyFont="1" applyBorder="1" applyAlignment="1">
      <alignment horizontal="center"/>
    </xf>
    <xf numFmtId="0" fontId="8" fillId="0" borderId="1" xfId="4" applyFont="1" applyBorder="1" applyAlignment="1">
      <alignment horizontal="center"/>
    </xf>
    <xf numFmtId="0" fontId="18" fillId="5" borderId="1" xfId="12" applyFont="1" applyFill="1" applyBorder="1" applyAlignment="1">
      <alignment horizontal="center"/>
    </xf>
    <xf numFmtId="0" fontId="23" fillId="4" borderId="3" xfId="0" applyFont="1" applyFill="1" applyBorder="1" applyAlignment="1">
      <alignment horizontal="center"/>
    </xf>
    <xf numFmtId="0" fontId="23" fillId="4" borderId="2" xfId="0" applyFont="1" applyFill="1" applyBorder="1" applyAlignment="1">
      <alignment horizontal="center"/>
    </xf>
    <xf numFmtId="0" fontId="23" fillId="4" borderId="8" xfId="0" applyFont="1" applyFill="1" applyBorder="1" applyAlignment="1">
      <alignment horizontal="center"/>
    </xf>
    <xf numFmtId="0" fontId="5" fillId="2" borderId="1" xfId="0" applyFont="1" applyFill="1" applyBorder="1" applyAlignment="1">
      <alignment horizontal="center"/>
    </xf>
    <xf numFmtId="2" fontId="4" fillId="0" borderId="1" xfId="0" applyNumberFormat="1" applyFont="1" applyBorder="1" applyAlignment="1">
      <alignment horizontal="center" vertical="top" wrapText="1"/>
    </xf>
    <xf numFmtId="0" fontId="4" fillId="0" borderId="1" xfId="0" applyFont="1" applyBorder="1" applyAlignment="1">
      <alignment horizontal="center"/>
    </xf>
    <xf numFmtId="2" fontId="4" fillId="0" borderId="1" xfId="2" applyNumberFormat="1" applyFont="1" applyBorder="1" applyAlignment="1">
      <alignment horizontal="center" vertical="top" wrapText="1"/>
    </xf>
    <xf numFmtId="9" fontId="4" fillId="0" borderId="1" xfId="2" applyFont="1" applyBorder="1" applyAlignment="1">
      <alignment horizontal="center"/>
    </xf>
    <xf numFmtId="2" fontId="6" fillId="0" borderId="1" xfId="0" applyNumberFormat="1" applyFont="1" applyBorder="1" applyAlignment="1">
      <alignment horizontal="center" vertical="center" wrapText="1"/>
    </xf>
    <xf numFmtId="0" fontId="5" fillId="0" borderId="1" xfId="0" applyFont="1" applyBorder="1" applyAlignment="1">
      <alignment horizontal="left" vertical="top" wrapText="1"/>
    </xf>
    <xf numFmtId="0" fontId="4" fillId="0" borderId="1" xfId="0" applyFont="1" applyBorder="1" applyAlignment="1">
      <alignment horizontal="left" vertical="center" wrapText="1"/>
    </xf>
    <xf numFmtId="2" fontId="5" fillId="0" borderId="1" xfId="0" applyNumberFormat="1" applyFont="1" applyBorder="1" applyAlignment="1">
      <alignment horizontal="center" vertical="top" wrapText="1"/>
    </xf>
    <xf numFmtId="2" fontId="4" fillId="0" borderId="1" xfId="1" applyNumberFormat="1" applyFont="1" applyBorder="1" applyAlignment="1">
      <alignment horizontal="center" vertical="top" wrapText="1"/>
    </xf>
    <xf numFmtId="43" fontId="4" fillId="0" borderId="1" xfId="1" applyFont="1" applyBorder="1" applyAlignment="1">
      <alignment horizontal="center"/>
    </xf>
    <xf numFmtId="0" fontId="4" fillId="0" borderId="1" xfId="4" applyFont="1" applyBorder="1" applyAlignment="1">
      <alignment horizontal="left" vertical="center"/>
    </xf>
    <xf numFmtId="0" fontId="4" fillId="0" borderId="1" xfId="4" applyFont="1" applyBorder="1" applyAlignment="1">
      <alignment horizontal="left" vertical="center" wrapText="1"/>
    </xf>
    <xf numFmtId="0" fontId="4" fillId="0" borderId="1" xfId="4" applyFont="1" applyBorder="1"/>
    <xf numFmtId="0" fontId="5" fillId="2" borderId="1" xfId="4" applyFont="1" applyFill="1" applyBorder="1" applyAlignment="1">
      <alignment horizontal="center"/>
    </xf>
    <xf numFmtId="2" fontId="4" fillId="0" borderId="1" xfId="4" applyNumberFormat="1" applyFont="1" applyBorder="1" applyAlignment="1">
      <alignment horizontal="center" vertical="top" wrapText="1"/>
    </xf>
    <xf numFmtId="0" fontId="4" fillId="0" borderId="1" xfId="4" applyFont="1" applyBorder="1" applyAlignment="1">
      <alignment horizontal="center"/>
    </xf>
    <xf numFmtId="0" fontId="5" fillId="0" borderId="1" xfId="4" applyFont="1" applyBorder="1" applyAlignment="1">
      <alignment horizontal="center" vertical="center" wrapText="1"/>
    </xf>
    <xf numFmtId="2" fontId="5" fillId="0" borderId="1" xfId="4" applyNumberFormat="1" applyFont="1" applyBorder="1" applyAlignment="1">
      <alignment horizontal="center" vertical="center" wrapText="1"/>
    </xf>
    <xf numFmtId="0" fontId="4" fillId="0" borderId="1" xfId="4" applyFont="1" applyBorder="1" applyAlignment="1">
      <alignment horizontal="justify" vertical="center" wrapText="1"/>
    </xf>
    <xf numFmtId="0" fontId="4" fillId="0" borderId="1" xfId="4" applyFont="1" applyBorder="1" applyAlignment="1">
      <alignment horizontal="center" wrapText="1"/>
    </xf>
    <xf numFmtId="0" fontId="4" fillId="0" borderId="3" xfId="4" applyFont="1" applyBorder="1" applyAlignment="1">
      <alignment horizontal="justify" vertical="center" wrapText="1"/>
    </xf>
    <xf numFmtId="0" fontId="4" fillId="0" borderId="2" xfId="4" applyFont="1" applyBorder="1" applyAlignment="1">
      <alignment horizontal="justify" vertical="center" wrapText="1"/>
    </xf>
    <xf numFmtId="0" fontId="4" fillId="0" borderId="8" xfId="4" applyFont="1" applyBorder="1" applyAlignment="1">
      <alignment horizontal="justify" vertical="center" wrapText="1"/>
    </xf>
    <xf numFmtId="0" fontId="5" fillId="0" borderId="3" xfId="4" applyFont="1" applyBorder="1" applyAlignment="1">
      <alignment horizontal="center" vertical="center" wrapText="1"/>
    </xf>
    <xf numFmtId="0" fontId="5" fillId="0" borderId="2" xfId="4" applyFont="1" applyBorder="1" applyAlignment="1">
      <alignment horizontal="center" vertical="center" wrapText="1"/>
    </xf>
    <xf numFmtId="0" fontId="5" fillId="0" borderId="8" xfId="4" applyFont="1" applyBorder="1" applyAlignment="1">
      <alignment horizontal="center" vertical="center" wrapText="1"/>
    </xf>
    <xf numFmtId="0" fontId="4" fillId="0" borderId="1" xfId="4" applyFont="1" applyBorder="1" applyAlignment="1">
      <alignment horizontal="left" vertical="top" wrapText="1"/>
    </xf>
    <xf numFmtId="2" fontId="5" fillId="0" borderId="4" xfId="4" applyNumberFormat="1" applyFont="1" applyBorder="1" applyAlignment="1">
      <alignment horizontal="center" vertical="center" wrapText="1"/>
    </xf>
    <xf numFmtId="2" fontId="5" fillId="0" borderId="7" xfId="4" applyNumberFormat="1" applyFont="1" applyBorder="1" applyAlignment="1">
      <alignment horizontal="center" vertical="center" wrapText="1"/>
    </xf>
    <xf numFmtId="2" fontId="5" fillId="0" borderId="5" xfId="4" applyNumberFormat="1" applyFont="1" applyBorder="1" applyAlignment="1">
      <alignment horizontal="center" vertical="center" wrapText="1"/>
    </xf>
    <xf numFmtId="0" fontId="5" fillId="0" borderId="4" xfId="4" applyFont="1" applyBorder="1" applyAlignment="1">
      <alignment horizontal="center" vertical="center" wrapText="1"/>
    </xf>
    <xf numFmtId="0" fontId="5" fillId="0" borderId="7" xfId="4" applyFont="1" applyBorder="1" applyAlignment="1">
      <alignment horizontal="center" vertical="center" wrapText="1"/>
    </xf>
    <xf numFmtId="0" fontId="5" fillId="0" borderId="5" xfId="4" applyFont="1" applyBorder="1" applyAlignment="1">
      <alignment horizontal="center" vertical="center" wrapText="1"/>
    </xf>
    <xf numFmtId="2" fontId="4" fillId="0" borderId="1" xfId="4" applyNumberFormat="1" applyFont="1" applyBorder="1" applyAlignment="1">
      <alignment horizontal="center"/>
    </xf>
    <xf numFmtId="2" fontId="4" fillId="0" borderId="16" xfId="4" applyNumberFormat="1" applyFont="1" applyBorder="1" applyAlignment="1">
      <alignment horizontal="center" vertical="top" wrapText="1"/>
    </xf>
    <xf numFmtId="2" fontId="4" fillId="0" borderId="14" xfId="4" applyNumberFormat="1" applyFont="1" applyBorder="1" applyAlignment="1">
      <alignment horizontal="center" vertical="top" wrapText="1"/>
    </xf>
    <xf numFmtId="2" fontId="4" fillId="0" borderId="11" xfId="4" applyNumberFormat="1" applyFont="1" applyBorder="1" applyAlignment="1">
      <alignment horizontal="center" vertical="top" wrapText="1"/>
    </xf>
    <xf numFmtId="0" fontId="4" fillId="0" borderId="15" xfId="4" applyFont="1" applyBorder="1" applyAlignment="1">
      <alignment horizontal="center"/>
    </xf>
    <xf numFmtId="0" fontId="4" fillId="0" borderId="13" xfId="4" applyFont="1" applyBorder="1" applyAlignment="1">
      <alignment horizontal="center"/>
    </xf>
    <xf numFmtId="0" fontId="4" fillId="0" borderId="10" xfId="4" applyFont="1" applyBorder="1" applyAlignment="1">
      <alignment horizontal="center"/>
    </xf>
  </cellXfs>
  <cellStyles count="13">
    <cellStyle name="Comma" xfId="1" builtinId="3"/>
    <cellStyle name="Comma 2 2" xfId="7" xr:uid="{B3954029-2C11-41F0-BD5A-D440FCA4768F}"/>
    <cellStyle name="Comma 3" xfId="10" xr:uid="{0BB07AE9-0BC2-420F-A94F-CBE6C46D2DAE}"/>
    <cellStyle name="Hyperlink" xfId="3" builtinId="8"/>
    <cellStyle name="Normal" xfId="0" builtinId="0"/>
    <cellStyle name="Normal 2" xfId="4" xr:uid="{CDF88481-2FB7-4B75-AF16-7793792CB15F}"/>
    <cellStyle name="Normal 2 2" xfId="12" xr:uid="{8FB28654-EC11-4130-B0CA-21CD1908B2A3}"/>
    <cellStyle name="Normal 2 3 2" xfId="5" xr:uid="{45538CFF-2AD2-42F7-99E4-B1E1D2AE9449}"/>
    <cellStyle name="Normal 3" xfId="6" xr:uid="{8F6BF96A-86E3-47E7-BD6E-9115E62E76EB}"/>
    <cellStyle name="Normal 4" xfId="9" xr:uid="{ACBD6CDF-5002-4F3E-8BDA-4F4EEE05890F}"/>
    <cellStyle name="Normal 5" xfId="11" xr:uid="{FCCC4277-3B96-4E56-B975-B537002602F3}"/>
    <cellStyle name="Percent" xfId="2" builtinId="5"/>
    <cellStyle name="Percent 2" xfId="8" xr:uid="{E8C5B754-5F88-40D0-B28C-3E45C49DBC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onnections" Target="connection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5.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6.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7.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8.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9.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0.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4.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5.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6.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7.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8.png"/></Relationships>
</file>

<file path=xl/drawings/_rels/drawing3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29.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_rels/drawing36.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38.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4.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3.png"/></Relationships>
</file>

<file path=xl/drawings/_rels/drawing40.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41.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7.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3.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32.png"/></Relationships>
</file>

<file path=xl/drawings/_rels/drawing45.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23.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47.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22.png"/></Relationships>
</file>

<file path=xl/drawings/_rels/drawing48.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3.png"/></Relationships>
</file>

<file path=xl/drawings/_rels/drawing49.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8.png"/></Relationships>
</file>

<file path=xl/drawings/_rels/drawing50.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2</xdr:col>
      <xdr:colOff>66675</xdr:colOff>
      <xdr:row>2</xdr:row>
      <xdr:rowOff>76201</xdr:rowOff>
    </xdr:from>
    <xdr:to>
      <xdr:col>2</xdr:col>
      <xdr:colOff>1981200</xdr:colOff>
      <xdr:row>5</xdr:row>
      <xdr:rowOff>323851</xdr:rowOff>
    </xdr:to>
    <xdr:pic>
      <xdr:nvPicPr>
        <xdr:cNvPr id="2" name="Picture 316">
          <a:extLst>
            <a:ext uri="{FF2B5EF4-FFF2-40B4-BE49-F238E27FC236}">
              <a16:creationId xmlns:a16="http://schemas.microsoft.com/office/drawing/2014/main" id="{3B22888B-0AB4-4735-988A-8AF9D9663F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5450" y="400051"/>
          <a:ext cx="13144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95250</xdr:rowOff>
    </xdr:from>
    <xdr:to>
      <xdr:col>3</xdr:col>
      <xdr:colOff>1905000</xdr:colOff>
      <xdr:row>5</xdr:row>
      <xdr:rowOff>228600</xdr:rowOff>
    </xdr:to>
    <xdr:pic>
      <xdr:nvPicPr>
        <xdr:cNvPr id="3" name="Picture 314">
          <a:extLst>
            <a:ext uri="{FF2B5EF4-FFF2-40B4-BE49-F238E27FC236}">
              <a16:creationId xmlns:a16="http://schemas.microsoft.com/office/drawing/2014/main" id="{9F32F34C-F328-40B6-A562-485330B604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25150" y="419100"/>
          <a:ext cx="18097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66675</xdr:colOff>
      <xdr:row>2</xdr:row>
      <xdr:rowOff>66675</xdr:rowOff>
    </xdr:from>
    <xdr:to>
      <xdr:col>2</xdr:col>
      <xdr:colOff>2009775</xdr:colOff>
      <xdr:row>6</xdr:row>
      <xdr:rowOff>200025</xdr:rowOff>
    </xdr:to>
    <xdr:pic>
      <xdr:nvPicPr>
        <xdr:cNvPr id="2" name="Picture 292">
          <a:extLst>
            <a:ext uri="{FF2B5EF4-FFF2-40B4-BE49-F238E27FC236}">
              <a16:creationId xmlns:a16="http://schemas.microsoft.com/office/drawing/2014/main" id="{F8EEE3B2-686A-4846-BFF8-E090AA47A5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5450" y="390525"/>
          <a:ext cx="13144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104774</xdr:colOff>
      <xdr:row>2</xdr:row>
      <xdr:rowOff>57149</xdr:rowOff>
    </xdr:from>
    <xdr:to>
      <xdr:col>3</xdr:col>
      <xdr:colOff>1981199</xdr:colOff>
      <xdr:row>6</xdr:row>
      <xdr:rowOff>85724</xdr:rowOff>
    </xdr:to>
    <xdr:pic>
      <xdr:nvPicPr>
        <xdr:cNvPr id="3" name="Picture 314">
          <a:extLst>
            <a:ext uri="{FF2B5EF4-FFF2-40B4-BE49-F238E27FC236}">
              <a16:creationId xmlns:a16="http://schemas.microsoft.com/office/drawing/2014/main" id="{165D1FFA-FA0D-4A09-B4C9-A9F95DD5C3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34674" y="380999"/>
          <a:ext cx="1876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F201AC8C-CBF0-431D-AC20-70F5A992A0E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5450" y="447675"/>
          <a:ext cx="12477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133350</xdr:rowOff>
    </xdr:from>
    <xdr:to>
      <xdr:col>3</xdr:col>
      <xdr:colOff>1990724</xdr:colOff>
      <xdr:row>7</xdr:row>
      <xdr:rowOff>133350</xdr:rowOff>
    </xdr:to>
    <xdr:pic>
      <xdr:nvPicPr>
        <xdr:cNvPr id="3" name="Picture 314">
          <a:extLst>
            <a:ext uri="{FF2B5EF4-FFF2-40B4-BE49-F238E27FC236}">
              <a16:creationId xmlns:a16="http://schemas.microsoft.com/office/drawing/2014/main" id="{1B688080-6CA3-43DD-A83F-D360BE6B69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20374" y="457200"/>
          <a:ext cx="19335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C8A37FED-FC66-4A7A-A1FC-E5332DC931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3550" y="419100"/>
          <a:ext cx="1276350"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57150</xdr:rowOff>
    </xdr:from>
    <xdr:to>
      <xdr:col>3</xdr:col>
      <xdr:colOff>1990724</xdr:colOff>
      <xdr:row>5</xdr:row>
      <xdr:rowOff>361950</xdr:rowOff>
    </xdr:to>
    <xdr:pic>
      <xdr:nvPicPr>
        <xdr:cNvPr id="3" name="Picture 314">
          <a:extLst>
            <a:ext uri="{FF2B5EF4-FFF2-40B4-BE49-F238E27FC236}">
              <a16:creationId xmlns:a16="http://schemas.microsoft.com/office/drawing/2014/main" id="{B1746290-22F4-4092-9DC3-FA3F9C0E94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7999" y="381000"/>
          <a:ext cx="19526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F750E199-7162-4B44-9D23-12B58FA432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4026" y="419100"/>
          <a:ext cx="1285874"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1971675</xdr:colOff>
      <xdr:row>5</xdr:row>
      <xdr:rowOff>352425</xdr:rowOff>
    </xdr:to>
    <xdr:pic>
      <xdr:nvPicPr>
        <xdr:cNvPr id="3" name="Picture 314">
          <a:extLst>
            <a:ext uri="{FF2B5EF4-FFF2-40B4-BE49-F238E27FC236}">
              <a16:creationId xmlns:a16="http://schemas.microsoft.com/office/drawing/2014/main" id="{1EE18B90-0AE4-4E18-B242-4BCEAF8AB6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96575" y="457200"/>
          <a:ext cx="19050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47625</xdr:colOff>
      <xdr:row>2</xdr:row>
      <xdr:rowOff>57151</xdr:rowOff>
    </xdr:from>
    <xdr:to>
      <xdr:col>2</xdr:col>
      <xdr:colOff>2019300</xdr:colOff>
      <xdr:row>6</xdr:row>
      <xdr:rowOff>285751</xdr:rowOff>
    </xdr:to>
    <xdr:pic>
      <xdr:nvPicPr>
        <xdr:cNvPr id="2" name="Picture 311">
          <a:extLst>
            <a:ext uri="{FF2B5EF4-FFF2-40B4-BE49-F238E27FC236}">
              <a16:creationId xmlns:a16="http://schemas.microsoft.com/office/drawing/2014/main" id="{4687CB06-F17A-4B48-B777-C13F397021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96400" y="381001"/>
          <a:ext cx="13335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95249</xdr:colOff>
      <xdr:row>2</xdr:row>
      <xdr:rowOff>76200</xdr:rowOff>
    </xdr:from>
    <xdr:to>
      <xdr:col>3</xdr:col>
      <xdr:colOff>1981200</xdr:colOff>
      <xdr:row>6</xdr:row>
      <xdr:rowOff>209550</xdr:rowOff>
    </xdr:to>
    <xdr:pic>
      <xdr:nvPicPr>
        <xdr:cNvPr id="3" name="Picture 314">
          <a:extLst>
            <a:ext uri="{FF2B5EF4-FFF2-40B4-BE49-F238E27FC236}">
              <a16:creationId xmlns:a16="http://schemas.microsoft.com/office/drawing/2014/main" id="{B4C2BFB9-2FA9-483B-A94C-F326DB9A44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25149" y="400050"/>
          <a:ext cx="1885951"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B180EBC0-E198-4353-A37A-4DF3CA6A24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63075" y="381000"/>
          <a:ext cx="1266824"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1A365E51-6DE5-4A42-917F-9D6A0C8EC7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44199" y="38099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2028825</xdr:colOff>
      <xdr:row>6</xdr:row>
      <xdr:rowOff>342900</xdr:rowOff>
    </xdr:to>
    <xdr:pic>
      <xdr:nvPicPr>
        <xdr:cNvPr id="2" name="Picture 298">
          <a:extLst>
            <a:ext uri="{FF2B5EF4-FFF2-40B4-BE49-F238E27FC236}">
              <a16:creationId xmlns:a16="http://schemas.microsoft.com/office/drawing/2014/main" id="{6C48A523-FFCA-4270-A7AB-C48E0ADEAB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96400" y="400050"/>
          <a:ext cx="13335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D6C184A3-AA2F-4DA8-AB4E-91B25FE437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15625" y="409575"/>
          <a:ext cx="18478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1971675</xdr:colOff>
      <xdr:row>6</xdr:row>
      <xdr:rowOff>295275</xdr:rowOff>
    </xdr:to>
    <xdr:pic>
      <xdr:nvPicPr>
        <xdr:cNvPr id="2" name="Picture 297">
          <a:extLst>
            <a:ext uri="{FF2B5EF4-FFF2-40B4-BE49-F238E27FC236}">
              <a16:creationId xmlns:a16="http://schemas.microsoft.com/office/drawing/2014/main" id="{7469E98E-52B6-411F-A4C0-E6ECA89648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96400" y="400050"/>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38101</xdr:colOff>
      <xdr:row>2</xdr:row>
      <xdr:rowOff>95250</xdr:rowOff>
    </xdr:from>
    <xdr:to>
      <xdr:col>3</xdr:col>
      <xdr:colOff>1971675</xdr:colOff>
      <xdr:row>6</xdr:row>
      <xdr:rowOff>228600</xdr:rowOff>
    </xdr:to>
    <xdr:pic>
      <xdr:nvPicPr>
        <xdr:cNvPr id="3" name="Picture 314">
          <a:extLst>
            <a:ext uri="{FF2B5EF4-FFF2-40B4-BE49-F238E27FC236}">
              <a16:creationId xmlns:a16="http://schemas.microsoft.com/office/drawing/2014/main" id="{DADBC7D8-548A-4155-BE80-F81F0912DA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8001" y="419100"/>
          <a:ext cx="19335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19050</xdr:colOff>
      <xdr:row>2</xdr:row>
      <xdr:rowOff>76200</xdr:rowOff>
    </xdr:from>
    <xdr:to>
      <xdr:col>2</xdr:col>
      <xdr:colOff>2019300</xdr:colOff>
      <xdr:row>6</xdr:row>
      <xdr:rowOff>295275</xdr:rowOff>
    </xdr:to>
    <xdr:pic>
      <xdr:nvPicPr>
        <xdr:cNvPr id="2" name="Picture 297">
          <a:extLst>
            <a:ext uri="{FF2B5EF4-FFF2-40B4-BE49-F238E27FC236}">
              <a16:creationId xmlns:a16="http://schemas.microsoft.com/office/drawing/2014/main" id="{3A917C8F-6BEC-4DD6-B73B-1FE8420FF8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67825" y="400050"/>
          <a:ext cx="13620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76200</xdr:rowOff>
    </xdr:from>
    <xdr:to>
      <xdr:col>3</xdr:col>
      <xdr:colOff>1962150</xdr:colOff>
      <xdr:row>6</xdr:row>
      <xdr:rowOff>209550</xdr:rowOff>
    </xdr:to>
    <xdr:pic>
      <xdr:nvPicPr>
        <xdr:cNvPr id="3" name="Picture 314">
          <a:extLst>
            <a:ext uri="{FF2B5EF4-FFF2-40B4-BE49-F238E27FC236}">
              <a16:creationId xmlns:a16="http://schemas.microsoft.com/office/drawing/2014/main" id="{F952C3B6-D409-4EA6-AF8D-0E8663BD6C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63250" y="40005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171450</xdr:colOff>
      <xdr:row>2</xdr:row>
      <xdr:rowOff>76200</xdr:rowOff>
    </xdr:from>
    <xdr:to>
      <xdr:col>2</xdr:col>
      <xdr:colOff>1933575</xdr:colOff>
      <xdr:row>6</xdr:row>
      <xdr:rowOff>152400</xdr:rowOff>
    </xdr:to>
    <xdr:pic>
      <xdr:nvPicPr>
        <xdr:cNvPr id="2" name="Picture 297">
          <a:extLst>
            <a:ext uri="{FF2B5EF4-FFF2-40B4-BE49-F238E27FC236}">
              <a16:creationId xmlns:a16="http://schemas.microsoft.com/office/drawing/2014/main" id="{884A76CC-BB29-41B6-B546-1334E76709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0225" y="400050"/>
          <a:ext cx="12096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95250</xdr:rowOff>
    </xdr:from>
    <xdr:to>
      <xdr:col>3</xdr:col>
      <xdr:colOff>1962150</xdr:colOff>
      <xdr:row>6</xdr:row>
      <xdr:rowOff>38100</xdr:rowOff>
    </xdr:to>
    <xdr:pic>
      <xdr:nvPicPr>
        <xdr:cNvPr id="3" name="Picture 314">
          <a:extLst>
            <a:ext uri="{FF2B5EF4-FFF2-40B4-BE49-F238E27FC236}">
              <a16:creationId xmlns:a16="http://schemas.microsoft.com/office/drawing/2014/main" id="{92928DA4-A64F-487F-AFA0-B2DF485FD2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63250" y="41910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2</xdr:col>
      <xdr:colOff>1952625</xdr:colOff>
      <xdr:row>7</xdr:row>
      <xdr:rowOff>238125</xdr:rowOff>
    </xdr:to>
    <xdr:pic>
      <xdr:nvPicPr>
        <xdr:cNvPr id="2" name="Picture 294">
          <a:extLst>
            <a:ext uri="{FF2B5EF4-FFF2-40B4-BE49-F238E27FC236}">
              <a16:creationId xmlns:a16="http://schemas.microsoft.com/office/drawing/2014/main" id="{E9A5BEAB-4878-4A53-80C4-4B7B5A90BE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6875" y="447675"/>
          <a:ext cx="12763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85726</xdr:colOff>
      <xdr:row>2</xdr:row>
      <xdr:rowOff>152400</xdr:rowOff>
    </xdr:from>
    <xdr:to>
      <xdr:col>3</xdr:col>
      <xdr:colOff>1981200</xdr:colOff>
      <xdr:row>7</xdr:row>
      <xdr:rowOff>95250</xdr:rowOff>
    </xdr:to>
    <xdr:pic>
      <xdr:nvPicPr>
        <xdr:cNvPr id="3" name="Picture 314">
          <a:extLst>
            <a:ext uri="{FF2B5EF4-FFF2-40B4-BE49-F238E27FC236}">
              <a16:creationId xmlns:a16="http://schemas.microsoft.com/office/drawing/2014/main" id="{E5BB1265-2CC9-4696-B4B1-06E1FE9049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48951" y="476250"/>
          <a:ext cx="18954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2019300</xdr:colOff>
      <xdr:row>6</xdr:row>
      <xdr:rowOff>314325</xdr:rowOff>
    </xdr:to>
    <xdr:pic>
      <xdr:nvPicPr>
        <xdr:cNvPr id="2" name="Picture 297">
          <a:extLst>
            <a:ext uri="{FF2B5EF4-FFF2-40B4-BE49-F238E27FC236}">
              <a16:creationId xmlns:a16="http://schemas.microsoft.com/office/drawing/2014/main" id="{1CB22841-A3C4-463D-9452-0A3BC03D5C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67825" y="381000"/>
          <a:ext cx="136207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1990725</xdr:colOff>
      <xdr:row>6</xdr:row>
      <xdr:rowOff>152400</xdr:rowOff>
    </xdr:to>
    <xdr:pic>
      <xdr:nvPicPr>
        <xdr:cNvPr id="3" name="Picture 314">
          <a:extLst>
            <a:ext uri="{FF2B5EF4-FFF2-40B4-BE49-F238E27FC236}">
              <a16:creationId xmlns:a16="http://schemas.microsoft.com/office/drawing/2014/main" id="{2A470512-02BF-47C2-91FB-7C6F1C326B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96575" y="457200"/>
          <a:ext cx="19240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1876425</xdr:colOff>
      <xdr:row>6</xdr:row>
      <xdr:rowOff>127597</xdr:rowOff>
    </xdr:to>
    <xdr:pic>
      <xdr:nvPicPr>
        <xdr:cNvPr id="2" name="Picture 297">
          <a:extLst>
            <a:ext uri="{FF2B5EF4-FFF2-40B4-BE49-F238E27FC236}">
              <a16:creationId xmlns:a16="http://schemas.microsoft.com/office/drawing/2014/main" id="{27B7EEA8-191D-463C-AF11-D00DF16EB9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4500" y="409574"/>
          <a:ext cx="1295400" cy="803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171451</xdr:colOff>
      <xdr:row>2</xdr:row>
      <xdr:rowOff>76201</xdr:rowOff>
    </xdr:from>
    <xdr:to>
      <xdr:col>3</xdr:col>
      <xdr:colOff>1962150</xdr:colOff>
      <xdr:row>6</xdr:row>
      <xdr:rowOff>116929</xdr:rowOff>
    </xdr:to>
    <xdr:pic>
      <xdr:nvPicPr>
        <xdr:cNvPr id="3" name="Picture 314">
          <a:extLst>
            <a:ext uri="{FF2B5EF4-FFF2-40B4-BE49-F238E27FC236}">
              <a16:creationId xmlns:a16="http://schemas.microsoft.com/office/drawing/2014/main" id="{9FC8515A-B0BC-4031-866E-E54B6419C1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801351" y="400051"/>
          <a:ext cx="1790699" cy="802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47624</xdr:colOff>
      <xdr:row>2</xdr:row>
      <xdr:rowOff>133350</xdr:rowOff>
    </xdr:from>
    <xdr:to>
      <xdr:col>2</xdr:col>
      <xdr:colOff>1981199</xdr:colOff>
      <xdr:row>6</xdr:row>
      <xdr:rowOff>323850</xdr:rowOff>
    </xdr:to>
    <xdr:pic>
      <xdr:nvPicPr>
        <xdr:cNvPr id="2" name="Picture 304">
          <a:extLst>
            <a:ext uri="{FF2B5EF4-FFF2-40B4-BE49-F238E27FC236}">
              <a16:creationId xmlns:a16="http://schemas.microsoft.com/office/drawing/2014/main" id="{8FDF2FCF-43EE-473D-8852-B7E0C16A9A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96399" y="457200"/>
          <a:ext cx="13335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2019300</xdr:colOff>
      <xdr:row>6</xdr:row>
      <xdr:rowOff>285750</xdr:rowOff>
    </xdr:to>
    <xdr:pic>
      <xdr:nvPicPr>
        <xdr:cNvPr id="3" name="Picture 314">
          <a:extLst>
            <a:ext uri="{FF2B5EF4-FFF2-40B4-BE49-F238E27FC236}">
              <a16:creationId xmlns:a16="http://schemas.microsoft.com/office/drawing/2014/main" id="{0E4DED9F-8B8E-452F-88DA-BB88188FC1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87050" y="409575"/>
          <a:ext cx="19621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2" name="Picture 290">
          <a:extLst>
            <a:ext uri="{FF2B5EF4-FFF2-40B4-BE49-F238E27FC236}">
              <a16:creationId xmlns:a16="http://schemas.microsoft.com/office/drawing/2014/main" id="{9F9F1486-E8EE-492A-95A3-C6B49DAE01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63075" y="371475"/>
          <a:ext cx="1266824"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104775</xdr:rowOff>
    </xdr:from>
    <xdr:to>
      <xdr:col>3</xdr:col>
      <xdr:colOff>1981200</xdr:colOff>
      <xdr:row>6</xdr:row>
      <xdr:rowOff>238125</xdr:rowOff>
    </xdr:to>
    <xdr:pic>
      <xdr:nvPicPr>
        <xdr:cNvPr id="3" name="Picture 314">
          <a:extLst>
            <a:ext uri="{FF2B5EF4-FFF2-40B4-BE49-F238E27FC236}">
              <a16:creationId xmlns:a16="http://schemas.microsoft.com/office/drawing/2014/main" id="{7A46EF97-3EA3-4175-BD33-D423E69B5B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8000" y="428625"/>
          <a:ext cx="19431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19050</xdr:colOff>
      <xdr:row>2</xdr:row>
      <xdr:rowOff>57151</xdr:rowOff>
    </xdr:from>
    <xdr:to>
      <xdr:col>2</xdr:col>
      <xdr:colOff>2000250</xdr:colOff>
      <xdr:row>7</xdr:row>
      <xdr:rowOff>0</xdr:rowOff>
    </xdr:to>
    <xdr:pic>
      <xdr:nvPicPr>
        <xdr:cNvPr id="2" name="Picture 288">
          <a:extLst>
            <a:ext uri="{FF2B5EF4-FFF2-40B4-BE49-F238E27FC236}">
              <a16:creationId xmlns:a16="http://schemas.microsoft.com/office/drawing/2014/main" id="{E16FD3D1-D2F0-45BF-8106-08C8637C92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67825" y="381001"/>
          <a:ext cx="1362075"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38100</xdr:rowOff>
    </xdr:from>
    <xdr:to>
      <xdr:col>3</xdr:col>
      <xdr:colOff>2000250</xdr:colOff>
      <xdr:row>6</xdr:row>
      <xdr:rowOff>133350</xdr:rowOff>
    </xdr:to>
    <xdr:pic>
      <xdr:nvPicPr>
        <xdr:cNvPr id="3" name="Picture 314">
          <a:extLst>
            <a:ext uri="{FF2B5EF4-FFF2-40B4-BE49-F238E27FC236}">
              <a16:creationId xmlns:a16="http://schemas.microsoft.com/office/drawing/2014/main" id="{097663D9-7AC5-4F83-AA4B-196E02E6F5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25150" y="361950"/>
          <a:ext cx="19050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6882C577-4989-427F-9692-D326D9558B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4500" y="409574"/>
          <a:ext cx="12954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95250</xdr:rowOff>
    </xdr:from>
    <xdr:to>
      <xdr:col>3</xdr:col>
      <xdr:colOff>1990724</xdr:colOff>
      <xdr:row>6</xdr:row>
      <xdr:rowOff>266700</xdr:rowOff>
    </xdr:to>
    <xdr:pic>
      <xdr:nvPicPr>
        <xdr:cNvPr id="3" name="Picture 314">
          <a:extLst>
            <a:ext uri="{FF2B5EF4-FFF2-40B4-BE49-F238E27FC236}">
              <a16:creationId xmlns:a16="http://schemas.microsoft.com/office/drawing/2014/main" id="{E1273A8D-3A44-4F6B-8CB1-66148D2BB4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87049" y="419100"/>
          <a:ext cx="19335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57150</xdr:colOff>
      <xdr:row>2</xdr:row>
      <xdr:rowOff>66676</xdr:rowOff>
    </xdr:from>
    <xdr:to>
      <xdr:col>3</xdr:col>
      <xdr:colOff>0</xdr:colOff>
      <xdr:row>6</xdr:row>
      <xdr:rowOff>323850</xdr:rowOff>
    </xdr:to>
    <xdr:pic>
      <xdr:nvPicPr>
        <xdr:cNvPr id="2" name="Picture 310">
          <a:extLst>
            <a:ext uri="{FF2B5EF4-FFF2-40B4-BE49-F238E27FC236}">
              <a16:creationId xmlns:a16="http://schemas.microsoft.com/office/drawing/2014/main" id="{260032F4-1F84-4D65-A11D-16E571267E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925" y="390526"/>
          <a:ext cx="1323975" cy="1019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328D53D5-E5A2-44D3-B49F-E9FA42B06A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25150" y="409575"/>
          <a:ext cx="18383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1971675</xdr:colOff>
      <xdr:row>6</xdr:row>
      <xdr:rowOff>314325</xdr:rowOff>
    </xdr:to>
    <xdr:pic>
      <xdr:nvPicPr>
        <xdr:cNvPr id="2" name="Picture 309">
          <a:extLst>
            <a:ext uri="{FF2B5EF4-FFF2-40B4-BE49-F238E27FC236}">
              <a16:creationId xmlns:a16="http://schemas.microsoft.com/office/drawing/2014/main" id="{2C71E8F3-A6BD-48DF-A94F-5E65E87AE7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96400" y="476250"/>
          <a:ext cx="13335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1981200</xdr:colOff>
      <xdr:row>6</xdr:row>
      <xdr:rowOff>200025</xdr:rowOff>
    </xdr:to>
    <xdr:pic>
      <xdr:nvPicPr>
        <xdr:cNvPr id="3" name="Picture 314">
          <a:extLst>
            <a:ext uri="{FF2B5EF4-FFF2-40B4-BE49-F238E27FC236}">
              <a16:creationId xmlns:a16="http://schemas.microsoft.com/office/drawing/2014/main" id="{E1BF7DA3-8836-4507-837E-CF212897C0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25150" y="390525"/>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3223D05E-F52F-43DA-A1F8-36D00BEFFB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5450" y="447675"/>
          <a:ext cx="131445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104775</xdr:rowOff>
    </xdr:from>
    <xdr:to>
      <xdr:col>3</xdr:col>
      <xdr:colOff>1933574</xdr:colOff>
      <xdr:row>6</xdr:row>
      <xdr:rowOff>238125</xdr:rowOff>
    </xdr:to>
    <xdr:pic>
      <xdr:nvPicPr>
        <xdr:cNvPr id="3" name="Picture 314">
          <a:extLst>
            <a:ext uri="{FF2B5EF4-FFF2-40B4-BE49-F238E27FC236}">
              <a16:creationId xmlns:a16="http://schemas.microsoft.com/office/drawing/2014/main" id="{57AC0F47-2403-400C-9DD8-1D0A1D790E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87049" y="428625"/>
          <a:ext cx="18764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66674</xdr:colOff>
      <xdr:row>2</xdr:row>
      <xdr:rowOff>161925</xdr:rowOff>
    </xdr:from>
    <xdr:to>
      <xdr:col>2</xdr:col>
      <xdr:colOff>1962149</xdr:colOff>
      <xdr:row>6</xdr:row>
      <xdr:rowOff>266700</xdr:rowOff>
    </xdr:to>
    <xdr:pic>
      <xdr:nvPicPr>
        <xdr:cNvPr id="2" name="Picture 304">
          <a:extLst>
            <a:ext uri="{FF2B5EF4-FFF2-40B4-BE49-F238E27FC236}">
              <a16:creationId xmlns:a16="http://schemas.microsoft.com/office/drawing/2014/main" id="{CA576FAD-A53C-4D06-AAD0-01483C4DC5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5449" y="485775"/>
          <a:ext cx="13144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171450</xdr:rowOff>
    </xdr:from>
    <xdr:to>
      <xdr:col>3</xdr:col>
      <xdr:colOff>1981200</xdr:colOff>
      <xdr:row>6</xdr:row>
      <xdr:rowOff>180975</xdr:rowOff>
    </xdr:to>
    <xdr:pic>
      <xdr:nvPicPr>
        <xdr:cNvPr id="3" name="Picture 314">
          <a:extLst>
            <a:ext uri="{FF2B5EF4-FFF2-40B4-BE49-F238E27FC236}">
              <a16:creationId xmlns:a16="http://schemas.microsoft.com/office/drawing/2014/main" id="{E2D5B8C6-3432-43B1-AB54-3C329E4ED0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48950" y="495300"/>
          <a:ext cx="196215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95249</xdr:colOff>
      <xdr:row>2</xdr:row>
      <xdr:rowOff>57149</xdr:rowOff>
    </xdr:from>
    <xdr:to>
      <xdr:col>2</xdr:col>
      <xdr:colOff>1952625</xdr:colOff>
      <xdr:row>6</xdr:row>
      <xdr:rowOff>161925</xdr:rowOff>
    </xdr:to>
    <xdr:pic>
      <xdr:nvPicPr>
        <xdr:cNvPr id="2" name="Picture 312">
          <a:extLst>
            <a:ext uri="{FF2B5EF4-FFF2-40B4-BE49-F238E27FC236}">
              <a16:creationId xmlns:a16="http://schemas.microsoft.com/office/drawing/2014/main" id="{69A6C49C-0C1F-4B1C-882B-6FCD4539D1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4024" y="380999"/>
          <a:ext cx="1285876" cy="1019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76201</xdr:colOff>
      <xdr:row>2</xdr:row>
      <xdr:rowOff>57149</xdr:rowOff>
    </xdr:from>
    <xdr:to>
      <xdr:col>3</xdr:col>
      <xdr:colOff>1962151</xdr:colOff>
      <xdr:row>6</xdr:row>
      <xdr:rowOff>85724</xdr:rowOff>
    </xdr:to>
    <xdr:pic>
      <xdr:nvPicPr>
        <xdr:cNvPr id="3" name="Picture 314">
          <a:extLst>
            <a:ext uri="{FF2B5EF4-FFF2-40B4-BE49-F238E27FC236}">
              <a16:creationId xmlns:a16="http://schemas.microsoft.com/office/drawing/2014/main" id="{D6DEC0F5-E4BB-4122-9969-888E262FD0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06101" y="380999"/>
          <a:ext cx="18859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104775</xdr:colOff>
      <xdr:row>2</xdr:row>
      <xdr:rowOff>47626</xdr:rowOff>
    </xdr:from>
    <xdr:to>
      <xdr:col>2</xdr:col>
      <xdr:colOff>1981201</xdr:colOff>
      <xdr:row>6</xdr:row>
      <xdr:rowOff>276226</xdr:rowOff>
    </xdr:to>
    <xdr:pic>
      <xdr:nvPicPr>
        <xdr:cNvPr id="2" name="Picture 293">
          <a:extLst>
            <a:ext uri="{FF2B5EF4-FFF2-40B4-BE49-F238E27FC236}">
              <a16:creationId xmlns:a16="http://schemas.microsoft.com/office/drawing/2014/main" id="{02937B70-F1DE-4593-8F29-915EF52A5E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3550" y="371476"/>
          <a:ext cx="1276351"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85725</xdr:rowOff>
    </xdr:from>
    <xdr:to>
      <xdr:col>3</xdr:col>
      <xdr:colOff>1933574</xdr:colOff>
      <xdr:row>6</xdr:row>
      <xdr:rowOff>180975</xdr:rowOff>
    </xdr:to>
    <xdr:pic>
      <xdr:nvPicPr>
        <xdr:cNvPr id="3" name="Picture 314">
          <a:extLst>
            <a:ext uri="{FF2B5EF4-FFF2-40B4-BE49-F238E27FC236}">
              <a16:creationId xmlns:a16="http://schemas.microsoft.com/office/drawing/2014/main" id="{A4B1A3F0-6B1E-4103-A394-8A734D5DAC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7999" y="409575"/>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104776</xdr:colOff>
      <xdr:row>2</xdr:row>
      <xdr:rowOff>85724</xdr:rowOff>
    </xdr:from>
    <xdr:to>
      <xdr:col>2</xdr:col>
      <xdr:colOff>1981202</xdr:colOff>
      <xdr:row>6</xdr:row>
      <xdr:rowOff>295275</xdr:rowOff>
    </xdr:to>
    <xdr:pic>
      <xdr:nvPicPr>
        <xdr:cNvPr id="2" name="Picture 299">
          <a:extLst>
            <a:ext uri="{FF2B5EF4-FFF2-40B4-BE49-F238E27FC236}">
              <a16:creationId xmlns:a16="http://schemas.microsoft.com/office/drawing/2014/main" id="{82E43B70-9F98-435B-AEF2-C509991E8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3551" y="409574"/>
          <a:ext cx="1276351" cy="1162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66676</xdr:rowOff>
    </xdr:from>
    <xdr:to>
      <xdr:col>3</xdr:col>
      <xdr:colOff>1933574</xdr:colOff>
      <xdr:row>6</xdr:row>
      <xdr:rowOff>304800</xdr:rowOff>
    </xdr:to>
    <xdr:pic>
      <xdr:nvPicPr>
        <xdr:cNvPr id="3" name="Picture 314">
          <a:extLst>
            <a:ext uri="{FF2B5EF4-FFF2-40B4-BE49-F238E27FC236}">
              <a16:creationId xmlns:a16="http://schemas.microsoft.com/office/drawing/2014/main" id="{08005BE3-C803-4387-9FFD-2F3A420CF7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87049" y="390526"/>
          <a:ext cx="1876425" cy="1190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ECB18811-4FB8-49CD-AC7D-6926C67C24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72600" y="419100"/>
          <a:ext cx="12573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76199</xdr:colOff>
      <xdr:row>2</xdr:row>
      <xdr:rowOff>76200</xdr:rowOff>
    </xdr:from>
    <xdr:to>
      <xdr:col>3</xdr:col>
      <xdr:colOff>1933574</xdr:colOff>
      <xdr:row>6</xdr:row>
      <xdr:rowOff>209550</xdr:rowOff>
    </xdr:to>
    <xdr:pic>
      <xdr:nvPicPr>
        <xdr:cNvPr id="3" name="Picture 314">
          <a:extLst>
            <a:ext uri="{FF2B5EF4-FFF2-40B4-BE49-F238E27FC236}">
              <a16:creationId xmlns:a16="http://schemas.microsoft.com/office/drawing/2014/main" id="{75F19F8A-3ECC-4515-B70F-085DD20EF2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06099" y="400050"/>
          <a:ext cx="18573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3</xdr:col>
      <xdr:colOff>66674</xdr:colOff>
      <xdr:row>2</xdr:row>
      <xdr:rowOff>66675</xdr:rowOff>
    </xdr:from>
    <xdr:to>
      <xdr:col>3</xdr:col>
      <xdr:colOff>1981199</xdr:colOff>
      <xdr:row>6</xdr:row>
      <xdr:rowOff>266700</xdr:rowOff>
    </xdr:to>
    <xdr:pic>
      <xdr:nvPicPr>
        <xdr:cNvPr id="2" name="Picture 11">
          <a:extLst>
            <a:ext uri="{FF2B5EF4-FFF2-40B4-BE49-F238E27FC236}">
              <a16:creationId xmlns:a16="http://schemas.microsoft.com/office/drawing/2014/main" id="{8F92806D-D9A0-4291-925C-59B9D6E4D7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96574" y="390525"/>
          <a:ext cx="19145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257176</xdr:colOff>
      <xdr:row>2</xdr:row>
      <xdr:rowOff>52342</xdr:rowOff>
    </xdr:from>
    <xdr:to>
      <xdr:col>2</xdr:col>
      <xdr:colOff>1990725</xdr:colOff>
      <xdr:row>6</xdr:row>
      <xdr:rowOff>360562</xdr:rowOff>
    </xdr:to>
    <xdr:pic>
      <xdr:nvPicPr>
        <xdr:cNvPr id="3" name="Picture 327">
          <a:extLst>
            <a:ext uri="{FF2B5EF4-FFF2-40B4-BE49-F238E27FC236}">
              <a16:creationId xmlns:a16="http://schemas.microsoft.com/office/drawing/2014/main" id="{1582927D-6F30-4A6F-B45F-8ECAE6D07A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05951" y="376192"/>
          <a:ext cx="1123949" cy="898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1971675</xdr:colOff>
      <xdr:row>6</xdr:row>
      <xdr:rowOff>285750</xdr:rowOff>
    </xdr:to>
    <xdr:pic>
      <xdr:nvPicPr>
        <xdr:cNvPr id="2" name="Picture 296">
          <a:extLst>
            <a:ext uri="{FF2B5EF4-FFF2-40B4-BE49-F238E27FC236}">
              <a16:creationId xmlns:a16="http://schemas.microsoft.com/office/drawing/2014/main" id="{9AD95684-4EDD-4BE3-87B9-E1C64A213F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96400" y="390525"/>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47625</xdr:rowOff>
    </xdr:from>
    <xdr:to>
      <xdr:col>3</xdr:col>
      <xdr:colOff>2009774</xdr:colOff>
      <xdr:row>6</xdr:row>
      <xdr:rowOff>238125</xdr:rowOff>
    </xdr:to>
    <xdr:pic>
      <xdr:nvPicPr>
        <xdr:cNvPr id="3" name="Picture 314">
          <a:extLst>
            <a:ext uri="{FF2B5EF4-FFF2-40B4-BE49-F238E27FC236}">
              <a16:creationId xmlns:a16="http://schemas.microsoft.com/office/drawing/2014/main" id="{2167674C-1CED-47A0-930E-A0C1A7DB4E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87049" y="371475"/>
          <a:ext cx="19526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47625</xdr:colOff>
      <xdr:row>2</xdr:row>
      <xdr:rowOff>95250</xdr:rowOff>
    </xdr:from>
    <xdr:to>
      <xdr:col>2</xdr:col>
      <xdr:colOff>1933574</xdr:colOff>
      <xdr:row>6</xdr:row>
      <xdr:rowOff>276225</xdr:rowOff>
    </xdr:to>
    <xdr:pic>
      <xdr:nvPicPr>
        <xdr:cNvPr id="2" name="Picture 291">
          <a:extLst>
            <a:ext uri="{FF2B5EF4-FFF2-40B4-BE49-F238E27FC236}">
              <a16:creationId xmlns:a16="http://schemas.microsoft.com/office/drawing/2014/main" id="{5EB7C1E3-FFAF-4228-A5E1-581C4AF176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96400" y="419100"/>
          <a:ext cx="1333499"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85725</xdr:rowOff>
    </xdr:from>
    <xdr:to>
      <xdr:col>3</xdr:col>
      <xdr:colOff>2009774</xdr:colOff>
      <xdr:row>6</xdr:row>
      <xdr:rowOff>180975</xdr:rowOff>
    </xdr:to>
    <xdr:pic>
      <xdr:nvPicPr>
        <xdr:cNvPr id="3" name="Picture 314">
          <a:extLst>
            <a:ext uri="{FF2B5EF4-FFF2-40B4-BE49-F238E27FC236}">
              <a16:creationId xmlns:a16="http://schemas.microsoft.com/office/drawing/2014/main" id="{06BC8A00-CAA1-4C94-A96D-C56E3977BA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87049" y="409575"/>
          <a:ext cx="19526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1971674</xdr:colOff>
      <xdr:row>6</xdr:row>
      <xdr:rowOff>352425</xdr:rowOff>
    </xdr:to>
    <xdr:pic>
      <xdr:nvPicPr>
        <xdr:cNvPr id="2" name="Picture 290">
          <a:extLst>
            <a:ext uri="{FF2B5EF4-FFF2-40B4-BE49-F238E27FC236}">
              <a16:creationId xmlns:a16="http://schemas.microsoft.com/office/drawing/2014/main" id="{18C8F2CC-9241-479D-9DE2-C1B48AB4C4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3550" y="438150"/>
          <a:ext cx="1276349"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1981200</xdr:colOff>
      <xdr:row>6</xdr:row>
      <xdr:rowOff>190500</xdr:rowOff>
    </xdr:to>
    <xdr:pic>
      <xdr:nvPicPr>
        <xdr:cNvPr id="3" name="Picture 314">
          <a:extLst>
            <a:ext uri="{FF2B5EF4-FFF2-40B4-BE49-F238E27FC236}">
              <a16:creationId xmlns:a16="http://schemas.microsoft.com/office/drawing/2014/main" id="{309B10BA-A797-433D-8E13-21ED7A5BDE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8000" y="381000"/>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285749</xdr:rowOff>
    </xdr:to>
    <xdr:pic>
      <xdr:nvPicPr>
        <xdr:cNvPr id="2" name="Picture 306">
          <a:extLst>
            <a:ext uri="{FF2B5EF4-FFF2-40B4-BE49-F238E27FC236}">
              <a16:creationId xmlns:a16="http://schemas.microsoft.com/office/drawing/2014/main" id="{8864EFF0-B8D0-4322-8B63-C76FD8B285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3550" y="419100"/>
          <a:ext cx="1276350"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13FCD119-27DB-4CC3-935F-D2398F1656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72775"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1990725</xdr:colOff>
      <xdr:row>6</xdr:row>
      <xdr:rowOff>409575</xdr:rowOff>
    </xdr:to>
    <xdr:pic>
      <xdr:nvPicPr>
        <xdr:cNvPr id="2" name="Picture 312">
          <a:extLst>
            <a:ext uri="{FF2B5EF4-FFF2-40B4-BE49-F238E27FC236}">
              <a16:creationId xmlns:a16="http://schemas.microsoft.com/office/drawing/2014/main" id="{8FBEC349-E10E-44D3-9169-08F537F1DC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5450" y="400050"/>
          <a:ext cx="1314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161925</xdr:rowOff>
    </xdr:from>
    <xdr:to>
      <xdr:col>3</xdr:col>
      <xdr:colOff>1990725</xdr:colOff>
      <xdr:row>6</xdr:row>
      <xdr:rowOff>295275</xdr:rowOff>
    </xdr:to>
    <xdr:pic>
      <xdr:nvPicPr>
        <xdr:cNvPr id="3" name="Picture 314">
          <a:extLst>
            <a:ext uri="{FF2B5EF4-FFF2-40B4-BE49-F238E27FC236}">
              <a16:creationId xmlns:a16="http://schemas.microsoft.com/office/drawing/2014/main" id="{68E32188-DDA1-4840-89B5-5769DB726E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06100" y="485775"/>
          <a:ext cx="19145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EEA24924-BA61-4240-8B20-B0930CCDCC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926" y="428625"/>
          <a:ext cx="132397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1952625</xdr:colOff>
      <xdr:row>6</xdr:row>
      <xdr:rowOff>209550</xdr:rowOff>
    </xdr:to>
    <xdr:pic>
      <xdr:nvPicPr>
        <xdr:cNvPr id="3" name="Picture 314">
          <a:extLst>
            <a:ext uri="{FF2B5EF4-FFF2-40B4-BE49-F238E27FC236}">
              <a16:creationId xmlns:a16="http://schemas.microsoft.com/office/drawing/2014/main" id="{8EB0A3B5-37E6-4247-8537-45E1AA0C00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77525" y="400050"/>
          <a:ext cx="19050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3</xdr:col>
      <xdr:colOff>95251</xdr:colOff>
      <xdr:row>2</xdr:row>
      <xdr:rowOff>66675</xdr:rowOff>
    </xdr:from>
    <xdr:to>
      <xdr:col>3</xdr:col>
      <xdr:colOff>1981201</xdr:colOff>
      <xdr:row>7</xdr:row>
      <xdr:rowOff>123825</xdr:rowOff>
    </xdr:to>
    <xdr:pic>
      <xdr:nvPicPr>
        <xdr:cNvPr id="2" name="Picture 1">
          <a:extLst>
            <a:ext uri="{FF2B5EF4-FFF2-40B4-BE49-F238E27FC236}">
              <a16:creationId xmlns:a16="http://schemas.microsoft.com/office/drawing/2014/main" id="{7F1CD113-2EF7-4924-A427-0BB728C3B7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58476" y="390525"/>
          <a:ext cx="18859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56304</xdr:rowOff>
    </xdr:from>
    <xdr:to>
      <xdr:col>2</xdr:col>
      <xdr:colOff>1990725</xdr:colOff>
      <xdr:row>7</xdr:row>
      <xdr:rowOff>380999</xdr:rowOff>
    </xdr:to>
    <xdr:pic>
      <xdr:nvPicPr>
        <xdr:cNvPr id="3" name="Picture 304">
          <a:extLst>
            <a:ext uri="{FF2B5EF4-FFF2-40B4-BE49-F238E27FC236}">
              <a16:creationId xmlns:a16="http://schemas.microsoft.com/office/drawing/2014/main" id="{E1654EFD-7C21-4724-A6EE-D8D8B90E65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01175" y="380154"/>
          <a:ext cx="1162050" cy="108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66675</xdr:colOff>
      <xdr:row>2</xdr:row>
      <xdr:rowOff>114299</xdr:rowOff>
    </xdr:from>
    <xdr:to>
      <xdr:col>2</xdr:col>
      <xdr:colOff>1933575</xdr:colOff>
      <xdr:row>6</xdr:row>
      <xdr:rowOff>428624</xdr:rowOff>
    </xdr:to>
    <xdr:pic>
      <xdr:nvPicPr>
        <xdr:cNvPr id="2" name="Picture 1">
          <a:extLst>
            <a:ext uri="{FF2B5EF4-FFF2-40B4-BE49-F238E27FC236}">
              <a16:creationId xmlns:a16="http://schemas.microsoft.com/office/drawing/2014/main" id="{5625B963-8AFF-4C12-9605-5B259E28CB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5450" y="438149"/>
          <a:ext cx="13144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79277</xdr:colOff>
      <xdr:row>2</xdr:row>
      <xdr:rowOff>180974</xdr:rowOff>
    </xdr:from>
    <xdr:to>
      <xdr:col>3</xdr:col>
      <xdr:colOff>1962151</xdr:colOff>
      <xdr:row>6</xdr:row>
      <xdr:rowOff>400049</xdr:rowOff>
    </xdr:to>
    <xdr:pic>
      <xdr:nvPicPr>
        <xdr:cNvPr id="3" name="Picture 2">
          <a:extLst>
            <a:ext uri="{FF2B5EF4-FFF2-40B4-BE49-F238E27FC236}">
              <a16:creationId xmlns:a16="http://schemas.microsoft.com/office/drawing/2014/main" id="{A07D5098-BD45-4160-BE3C-D567076B79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09177" y="504824"/>
          <a:ext cx="188287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123824</xdr:colOff>
      <xdr:row>2</xdr:row>
      <xdr:rowOff>180975</xdr:rowOff>
    </xdr:from>
    <xdr:to>
      <xdr:col>2</xdr:col>
      <xdr:colOff>2038349</xdr:colOff>
      <xdr:row>7</xdr:row>
      <xdr:rowOff>190500</xdr:rowOff>
    </xdr:to>
    <xdr:pic>
      <xdr:nvPicPr>
        <xdr:cNvPr id="2" name="Picture 330">
          <a:extLst>
            <a:ext uri="{FF2B5EF4-FFF2-40B4-BE49-F238E27FC236}">
              <a16:creationId xmlns:a16="http://schemas.microsoft.com/office/drawing/2014/main" id="{2CD0DDB8-E95E-4537-907E-042B78D409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3024" y="485775"/>
          <a:ext cx="48577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171449</xdr:rowOff>
    </xdr:from>
    <xdr:to>
      <xdr:col>3</xdr:col>
      <xdr:colOff>1971675</xdr:colOff>
      <xdr:row>7</xdr:row>
      <xdr:rowOff>85724</xdr:rowOff>
    </xdr:to>
    <xdr:pic>
      <xdr:nvPicPr>
        <xdr:cNvPr id="3" name="Picture 12">
          <a:extLst>
            <a:ext uri="{FF2B5EF4-FFF2-40B4-BE49-F238E27FC236}">
              <a16:creationId xmlns:a16="http://schemas.microsoft.com/office/drawing/2014/main" id="{F9BBE9DF-D551-4DA6-8816-2B3FE9836E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5" y="485774"/>
          <a:ext cx="46672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3</xdr:col>
      <xdr:colOff>47624</xdr:colOff>
      <xdr:row>3</xdr:row>
      <xdr:rowOff>0</xdr:rowOff>
    </xdr:from>
    <xdr:to>
      <xdr:col>3</xdr:col>
      <xdr:colOff>1981199</xdr:colOff>
      <xdr:row>6</xdr:row>
      <xdr:rowOff>114300</xdr:rowOff>
    </xdr:to>
    <xdr:pic>
      <xdr:nvPicPr>
        <xdr:cNvPr id="2" name="Picture 11">
          <a:extLst>
            <a:ext uri="{FF2B5EF4-FFF2-40B4-BE49-F238E27FC236}">
              <a16:creationId xmlns:a16="http://schemas.microsoft.com/office/drawing/2014/main" id="{5E5D6B8A-3C19-463A-BF3E-6B44AEA281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76424" y="485775"/>
          <a:ext cx="5619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76201</xdr:colOff>
      <xdr:row>3</xdr:row>
      <xdr:rowOff>9526</xdr:rowOff>
    </xdr:from>
    <xdr:to>
      <xdr:col>2</xdr:col>
      <xdr:colOff>1990725</xdr:colOff>
      <xdr:row>6</xdr:row>
      <xdr:rowOff>200025</xdr:rowOff>
    </xdr:to>
    <xdr:pic>
      <xdr:nvPicPr>
        <xdr:cNvPr id="3" name="Picture 327">
          <a:extLst>
            <a:ext uri="{FF2B5EF4-FFF2-40B4-BE49-F238E27FC236}">
              <a16:creationId xmlns:a16="http://schemas.microsoft.com/office/drawing/2014/main" id="{19DC5F2D-4021-40C1-87FC-FA177DE76E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91401" y="581026"/>
          <a:ext cx="1914524" cy="1142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95251</xdr:colOff>
      <xdr:row>2</xdr:row>
      <xdr:rowOff>171449</xdr:rowOff>
    </xdr:from>
    <xdr:to>
      <xdr:col>2</xdr:col>
      <xdr:colOff>1971675</xdr:colOff>
      <xdr:row>6</xdr:row>
      <xdr:rowOff>57148</xdr:rowOff>
    </xdr:to>
    <xdr:pic>
      <xdr:nvPicPr>
        <xdr:cNvPr id="2" name="Picture 323">
          <a:extLst>
            <a:ext uri="{FF2B5EF4-FFF2-40B4-BE49-F238E27FC236}">
              <a16:creationId xmlns:a16="http://schemas.microsoft.com/office/drawing/2014/main" id="{DF8E98D6-E321-4B40-9EC9-5C1E049740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1" y="485774"/>
          <a:ext cx="514349" cy="542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3</xdr:row>
      <xdr:rowOff>28576</xdr:rowOff>
    </xdr:from>
    <xdr:to>
      <xdr:col>3</xdr:col>
      <xdr:colOff>1990724</xdr:colOff>
      <xdr:row>6</xdr:row>
      <xdr:rowOff>76200</xdr:rowOff>
    </xdr:to>
    <xdr:pic>
      <xdr:nvPicPr>
        <xdr:cNvPr id="3" name="Picture 12">
          <a:extLst>
            <a:ext uri="{FF2B5EF4-FFF2-40B4-BE49-F238E27FC236}">
              <a16:creationId xmlns:a16="http://schemas.microsoft.com/office/drawing/2014/main" id="{8F9936D4-A595-4CE7-8A71-FEBCF6F505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48800" y="600076"/>
          <a:ext cx="1904999" cy="1190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1981200</xdr:colOff>
      <xdr:row>6</xdr:row>
      <xdr:rowOff>38100</xdr:rowOff>
    </xdr:to>
    <xdr:pic>
      <xdr:nvPicPr>
        <xdr:cNvPr id="2" name="Picture 327">
          <a:extLst>
            <a:ext uri="{FF2B5EF4-FFF2-40B4-BE49-F238E27FC236}">
              <a16:creationId xmlns:a16="http://schemas.microsoft.com/office/drawing/2014/main" id="{C145C954-780F-4ED5-A4B3-714428616D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85725</xdr:rowOff>
    </xdr:from>
    <xdr:to>
      <xdr:col>2</xdr:col>
      <xdr:colOff>1981200</xdr:colOff>
      <xdr:row>6</xdr:row>
      <xdr:rowOff>38100</xdr:rowOff>
    </xdr:to>
    <xdr:pic>
      <xdr:nvPicPr>
        <xdr:cNvPr id="3" name="Picture 327">
          <a:extLst>
            <a:ext uri="{FF2B5EF4-FFF2-40B4-BE49-F238E27FC236}">
              <a16:creationId xmlns:a16="http://schemas.microsoft.com/office/drawing/2014/main" id="{05F82027-903F-40E3-B303-96A9296621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295275</xdr:colOff>
      <xdr:row>2</xdr:row>
      <xdr:rowOff>133350</xdr:rowOff>
    </xdr:from>
    <xdr:to>
      <xdr:col>3</xdr:col>
      <xdr:colOff>2124075</xdr:colOff>
      <xdr:row>6</xdr:row>
      <xdr:rowOff>133350</xdr:rowOff>
    </xdr:to>
    <xdr:pic>
      <xdr:nvPicPr>
        <xdr:cNvPr id="4" name="Picture 11">
          <a:extLst>
            <a:ext uri="{FF2B5EF4-FFF2-40B4-BE49-F238E27FC236}">
              <a16:creationId xmlns:a16="http://schemas.microsoft.com/office/drawing/2014/main" id="{853C5897-53C3-4DC7-B681-5522B8BF5F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24075" y="457200"/>
          <a:ext cx="3143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1962150</xdr:colOff>
      <xdr:row>5</xdr:row>
      <xdr:rowOff>466725</xdr:rowOff>
    </xdr:to>
    <xdr:pic>
      <xdr:nvPicPr>
        <xdr:cNvPr id="2" name="Picture 315">
          <a:extLst>
            <a:ext uri="{FF2B5EF4-FFF2-40B4-BE49-F238E27FC236}">
              <a16:creationId xmlns:a16="http://schemas.microsoft.com/office/drawing/2014/main" id="{58BE6EEB-F4EB-4426-A21C-3D87B66D27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7300" y="47625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142874</xdr:colOff>
      <xdr:row>2</xdr:row>
      <xdr:rowOff>161924</xdr:rowOff>
    </xdr:from>
    <xdr:to>
      <xdr:col>3</xdr:col>
      <xdr:colOff>1981199</xdr:colOff>
      <xdr:row>5</xdr:row>
      <xdr:rowOff>390524</xdr:rowOff>
    </xdr:to>
    <xdr:pic>
      <xdr:nvPicPr>
        <xdr:cNvPr id="3" name="Picture 13">
          <a:extLst>
            <a:ext uri="{FF2B5EF4-FFF2-40B4-BE49-F238E27FC236}">
              <a16:creationId xmlns:a16="http://schemas.microsoft.com/office/drawing/2014/main" id="{B3AE051F-64FB-45B3-BE43-C8D5B18349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4" y="485774"/>
          <a:ext cx="4667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57149</xdr:colOff>
      <xdr:row>2</xdr:row>
      <xdr:rowOff>66675</xdr:rowOff>
    </xdr:from>
    <xdr:to>
      <xdr:col>2</xdr:col>
      <xdr:colOff>1971674</xdr:colOff>
      <xdr:row>6</xdr:row>
      <xdr:rowOff>152400</xdr:rowOff>
    </xdr:to>
    <xdr:pic>
      <xdr:nvPicPr>
        <xdr:cNvPr id="2" name="Picture 2">
          <a:extLst>
            <a:ext uri="{FF2B5EF4-FFF2-40B4-BE49-F238E27FC236}">
              <a16:creationId xmlns:a16="http://schemas.microsoft.com/office/drawing/2014/main" id="{180BBD81-E38E-4D19-89F3-35D5DF9A64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49" y="390525"/>
          <a:ext cx="5524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161925</xdr:rowOff>
    </xdr:from>
    <xdr:to>
      <xdr:col>3</xdr:col>
      <xdr:colOff>2009775</xdr:colOff>
      <xdr:row>6</xdr:row>
      <xdr:rowOff>114300</xdr:rowOff>
    </xdr:to>
    <xdr:pic>
      <xdr:nvPicPr>
        <xdr:cNvPr id="3" name="Picture 2">
          <a:extLst>
            <a:ext uri="{FF2B5EF4-FFF2-40B4-BE49-F238E27FC236}">
              <a16:creationId xmlns:a16="http://schemas.microsoft.com/office/drawing/2014/main" id="{088968B9-AA23-4B87-A060-593A6A751D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7375" y="485775"/>
          <a:ext cx="5810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47625</xdr:colOff>
      <xdr:row>2</xdr:row>
      <xdr:rowOff>114300</xdr:rowOff>
    </xdr:from>
    <xdr:to>
      <xdr:col>2</xdr:col>
      <xdr:colOff>1943100</xdr:colOff>
      <xdr:row>6</xdr:row>
      <xdr:rowOff>190500</xdr:rowOff>
    </xdr:to>
    <xdr:pic>
      <xdr:nvPicPr>
        <xdr:cNvPr id="2" name="Picture 327">
          <a:extLst>
            <a:ext uri="{FF2B5EF4-FFF2-40B4-BE49-F238E27FC236}">
              <a16:creationId xmlns:a16="http://schemas.microsoft.com/office/drawing/2014/main" id="{5BD59987-C532-402E-9A8E-05289AB4CC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438150"/>
          <a:ext cx="56197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76201</xdr:rowOff>
    </xdr:from>
    <xdr:to>
      <xdr:col>3</xdr:col>
      <xdr:colOff>2009775</xdr:colOff>
      <xdr:row>6</xdr:row>
      <xdr:rowOff>142875</xdr:rowOff>
    </xdr:to>
    <xdr:pic>
      <xdr:nvPicPr>
        <xdr:cNvPr id="3" name="Picture 11">
          <a:extLst>
            <a:ext uri="{FF2B5EF4-FFF2-40B4-BE49-F238E27FC236}">
              <a16:creationId xmlns:a16="http://schemas.microsoft.com/office/drawing/2014/main" id="{18D6339A-1D61-4CCF-AB91-52091ABD12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00051"/>
          <a:ext cx="542925" cy="714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3</xdr:col>
      <xdr:colOff>66675</xdr:colOff>
      <xdr:row>2</xdr:row>
      <xdr:rowOff>76201</xdr:rowOff>
    </xdr:from>
    <xdr:to>
      <xdr:col>3</xdr:col>
      <xdr:colOff>2009775</xdr:colOff>
      <xdr:row>6</xdr:row>
      <xdr:rowOff>142875</xdr:rowOff>
    </xdr:to>
    <xdr:pic>
      <xdr:nvPicPr>
        <xdr:cNvPr id="2" name="Picture 11">
          <a:extLst>
            <a:ext uri="{FF2B5EF4-FFF2-40B4-BE49-F238E27FC236}">
              <a16:creationId xmlns:a16="http://schemas.microsoft.com/office/drawing/2014/main" id="{57B283C8-AB4A-4966-8726-EEFE4A4213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400051"/>
          <a:ext cx="542925" cy="714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95250</xdr:rowOff>
    </xdr:from>
    <xdr:to>
      <xdr:col>2</xdr:col>
      <xdr:colOff>1971675</xdr:colOff>
      <xdr:row>6</xdr:row>
      <xdr:rowOff>122437</xdr:rowOff>
    </xdr:to>
    <xdr:pic>
      <xdr:nvPicPr>
        <xdr:cNvPr id="3" name="Picture 327">
          <a:extLst>
            <a:ext uri="{FF2B5EF4-FFF2-40B4-BE49-F238E27FC236}">
              <a16:creationId xmlns:a16="http://schemas.microsoft.com/office/drawing/2014/main" id="{CF9B7480-747C-4E79-AFBB-5EF16F961B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67600" y="476250"/>
          <a:ext cx="1819275" cy="97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3</xdr:col>
      <xdr:colOff>219076</xdr:colOff>
      <xdr:row>2</xdr:row>
      <xdr:rowOff>95250</xdr:rowOff>
    </xdr:from>
    <xdr:to>
      <xdr:col>3</xdr:col>
      <xdr:colOff>1876426</xdr:colOff>
      <xdr:row>6</xdr:row>
      <xdr:rowOff>106829</xdr:rowOff>
    </xdr:to>
    <xdr:pic>
      <xdr:nvPicPr>
        <xdr:cNvPr id="3" name="Picture 330">
          <a:extLst>
            <a:ext uri="{FF2B5EF4-FFF2-40B4-BE49-F238E27FC236}">
              <a16:creationId xmlns:a16="http://schemas.microsoft.com/office/drawing/2014/main" id="{79B1E226-28B2-457D-B1CA-2F97ECEDCF4A}"/>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5238"/>
        <a:stretch/>
      </xdr:blipFill>
      <xdr:spPr bwMode="auto">
        <a:xfrm>
          <a:off x="9582151" y="476250"/>
          <a:ext cx="1657350" cy="9640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161925</xdr:colOff>
      <xdr:row>2</xdr:row>
      <xdr:rowOff>104775</xdr:rowOff>
    </xdr:from>
    <xdr:to>
      <xdr:col>2</xdr:col>
      <xdr:colOff>1981200</xdr:colOff>
      <xdr:row>6</xdr:row>
      <xdr:rowOff>131962</xdr:rowOff>
    </xdr:to>
    <xdr:pic>
      <xdr:nvPicPr>
        <xdr:cNvPr id="4" name="Picture 327">
          <a:extLst>
            <a:ext uri="{FF2B5EF4-FFF2-40B4-BE49-F238E27FC236}">
              <a16:creationId xmlns:a16="http://schemas.microsoft.com/office/drawing/2014/main" id="{F698AB44-173F-4A6B-95A0-0D3A2312BA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7125" y="485775"/>
          <a:ext cx="1819275" cy="97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200025</xdr:colOff>
      <xdr:row>2</xdr:row>
      <xdr:rowOff>57149</xdr:rowOff>
    </xdr:from>
    <xdr:to>
      <xdr:col>2</xdr:col>
      <xdr:colOff>1838325</xdr:colOff>
      <xdr:row>7</xdr:row>
      <xdr:rowOff>133349</xdr:rowOff>
    </xdr:to>
    <xdr:pic>
      <xdr:nvPicPr>
        <xdr:cNvPr id="2" name="Picture 327">
          <a:extLst>
            <a:ext uri="{FF2B5EF4-FFF2-40B4-BE49-F238E27FC236}">
              <a16:creationId xmlns:a16="http://schemas.microsoft.com/office/drawing/2014/main" id="{C5844674-FAE1-4F61-BA9C-F2505788D5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15225" y="438149"/>
          <a:ext cx="1638300"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247650</xdr:colOff>
      <xdr:row>3</xdr:row>
      <xdr:rowOff>133350</xdr:rowOff>
    </xdr:from>
    <xdr:to>
      <xdr:col>3</xdr:col>
      <xdr:colOff>1704975</xdr:colOff>
      <xdr:row>7</xdr:row>
      <xdr:rowOff>28575</xdr:rowOff>
    </xdr:to>
    <xdr:pic>
      <xdr:nvPicPr>
        <xdr:cNvPr id="4" name="Picture 330">
          <a:extLst>
            <a:ext uri="{FF2B5EF4-FFF2-40B4-BE49-F238E27FC236}">
              <a16:creationId xmlns:a16="http://schemas.microsoft.com/office/drawing/2014/main" id="{1DBDC6B7-DC48-4F4D-A233-16ECF7FC2B03}"/>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15238"/>
        <a:stretch/>
      </xdr:blipFill>
      <xdr:spPr bwMode="auto">
        <a:xfrm>
          <a:off x="9610725" y="704850"/>
          <a:ext cx="145732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66675</xdr:rowOff>
    </xdr:to>
    <xdr:pic>
      <xdr:nvPicPr>
        <xdr:cNvPr id="2" name="Picture 11">
          <a:extLst>
            <a:ext uri="{FF2B5EF4-FFF2-40B4-BE49-F238E27FC236}">
              <a16:creationId xmlns:a16="http://schemas.microsoft.com/office/drawing/2014/main" id="{6D5D7C62-0468-4F2F-AAEB-EED79E7068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390525"/>
          <a:ext cx="5429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57150</xdr:rowOff>
    </xdr:from>
    <xdr:to>
      <xdr:col>2</xdr:col>
      <xdr:colOff>2019300</xdr:colOff>
      <xdr:row>6</xdr:row>
      <xdr:rowOff>142875</xdr:rowOff>
    </xdr:to>
    <xdr:pic>
      <xdr:nvPicPr>
        <xdr:cNvPr id="3" name="Picture 327">
          <a:extLst>
            <a:ext uri="{FF2B5EF4-FFF2-40B4-BE49-F238E27FC236}">
              <a16:creationId xmlns:a16="http://schemas.microsoft.com/office/drawing/2014/main" id="{AE90F909-9A7E-4C64-BF4D-16E5531286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6825" y="381000"/>
          <a:ext cx="5619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3</xdr:col>
      <xdr:colOff>38100</xdr:colOff>
      <xdr:row>2</xdr:row>
      <xdr:rowOff>180975</xdr:rowOff>
    </xdr:from>
    <xdr:to>
      <xdr:col>4</xdr:col>
      <xdr:colOff>0</xdr:colOff>
      <xdr:row>5</xdr:row>
      <xdr:rowOff>276225</xdr:rowOff>
    </xdr:to>
    <xdr:pic>
      <xdr:nvPicPr>
        <xdr:cNvPr id="2" name="Picture 11">
          <a:extLst>
            <a:ext uri="{FF2B5EF4-FFF2-40B4-BE49-F238E27FC236}">
              <a16:creationId xmlns:a16="http://schemas.microsoft.com/office/drawing/2014/main" id="{EDD5F6A6-C351-421D-B370-432293EB02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66900" y="485775"/>
          <a:ext cx="5715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171450</xdr:rowOff>
    </xdr:from>
    <xdr:to>
      <xdr:col>2</xdr:col>
      <xdr:colOff>2000250</xdr:colOff>
      <xdr:row>5</xdr:row>
      <xdr:rowOff>219075</xdr:rowOff>
    </xdr:to>
    <xdr:pic>
      <xdr:nvPicPr>
        <xdr:cNvPr id="3" name="Picture 330">
          <a:extLst>
            <a:ext uri="{FF2B5EF4-FFF2-40B4-BE49-F238E27FC236}">
              <a16:creationId xmlns:a16="http://schemas.microsoft.com/office/drawing/2014/main" id="{A8FAF02B-5740-4EF3-B643-BB0D8AA9DF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4925" y="485775"/>
          <a:ext cx="5238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3</xdr:col>
      <xdr:colOff>114300</xdr:colOff>
      <xdr:row>2</xdr:row>
      <xdr:rowOff>104775</xdr:rowOff>
    </xdr:from>
    <xdr:to>
      <xdr:col>3</xdr:col>
      <xdr:colOff>2019299</xdr:colOff>
      <xdr:row>6</xdr:row>
      <xdr:rowOff>57149</xdr:rowOff>
    </xdr:to>
    <xdr:pic>
      <xdr:nvPicPr>
        <xdr:cNvPr id="2" name="Picture 12">
          <a:extLst>
            <a:ext uri="{FF2B5EF4-FFF2-40B4-BE49-F238E27FC236}">
              <a16:creationId xmlns:a16="http://schemas.microsoft.com/office/drawing/2014/main" id="{7DA9C6C8-22F1-47CE-8143-095601D656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428625"/>
          <a:ext cx="495299" cy="600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xdr:colOff>
      <xdr:row>2</xdr:row>
      <xdr:rowOff>180975</xdr:rowOff>
    </xdr:from>
    <xdr:to>
      <xdr:col>2</xdr:col>
      <xdr:colOff>1990725</xdr:colOff>
      <xdr:row>6</xdr:row>
      <xdr:rowOff>38100</xdr:rowOff>
    </xdr:to>
    <xdr:pic>
      <xdr:nvPicPr>
        <xdr:cNvPr id="3" name="Picture 330">
          <a:extLst>
            <a:ext uri="{FF2B5EF4-FFF2-40B4-BE49-F238E27FC236}">
              <a16:creationId xmlns:a16="http://schemas.microsoft.com/office/drawing/2014/main" id="{EBBEF238-E44E-4251-AF57-36E7D09282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5400" y="485775"/>
          <a:ext cx="5334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2</xdr:col>
      <xdr:colOff>85724</xdr:colOff>
      <xdr:row>2</xdr:row>
      <xdr:rowOff>104775</xdr:rowOff>
    </xdr:from>
    <xdr:to>
      <xdr:col>2</xdr:col>
      <xdr:colOff>1962149</xdr:colOff>
      <xdr:row>6</xdr:row>
      <xdr:rowOff>95250</xdr:rowOff>
    </xdr:to>
    <xdr:pic>
      <xdr:nvPicPr>
        <xdr:cNvPr id="2" name="Picture 326">
          <a:extLst>
            <a:ext uri="{FF2B5EF4-FFF2-40B4-BE49-F238E27FC236}">
              <a16:creationId xmlns:a16="http://schemas.microsoft.com/office/drawing/2014/main" id="{BEE80B5E-007D-4371-8736-F34A798F62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4" y="428625"/>
          <a:ext cx="5238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104775</xdr:rowOff>
    </xdr:from>
    <xdr:to>
      <xdr:col>3</xdr:col>
      <xdr:colOff>1981200</xdr:colOff>
      <xdr:row>6</xdr:row>
      <xdr:rowOff>171450</xdr:rowOff>
    </xdr:to>
    <xdr:pic>
      <xdr:nvPicPr>
        <xdr:cNvPr id="3" name="Picture 13">
          <a:extLst>
            <a:ext uri="{FF2B5EF4-FFF2-40B4-BE49-F238E27FC236}">
              <a16:creationId xmlns:a16="http://schemas.microsoft.com/office/drawing/2014/main" id="{3437DB46-C0B7-4621-90C5-424E21D07A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5" y="428625"/>
          <a:ext cx="4667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3</xdr:col>
      <xdr:colOff>47624</xdr:colOff>
      <xdr:row>2</xdr:row>
      <xdr:rowOff>114300</xdr:rowOff>
    </xdr:from>
    <xdr:to>
      <xdr:col>3</xdr:col>
      <xdr:colOff>1962149</xdr:colOff>
      <xdr:row>6</xdr:row>
      <xdr:rowOff>123825</xdr:rowOff>
    </xdr:to>
    <xdr:pic>
      <xdr:nvPicPr>
        <xdr:cNvPr id="2" name="Picture 11">
          <a:extLst>
            <a:ext uri="{FF2B5EF4-FFF2-40B4-BE49-F238E27FC236}">
              <a16:creationId xmlns:a16="http://schemas.microsoft.com/office/drawing/2014/main" id="{752B518A-3397-4965-A0E5-919DD89B9D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76424" y="438150"/>
          <a:ext cx="561975"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114300</xdr:colOff>
      <xdr:row>3</xdr:row>
      <xdr:rowOff>0</xdr:rowOff>
    </xdr:from>
    <xdr:to>
      <xdr:col>2</xdr:col>
      <xdr:colOff>1933575</xdr:colOff>
      <xdr:row>6</xdr:row>
      <xdr:rowOff>217687</xdr:rowOff>
    </xdr:to>
    <xdr:pic>
      <xdr:nvPicPr>
        <xdr:cNvPr id="3" name="Picture 327">
          <a:extLst>
            <a:ext uri="{FF2B5EF4-FFF2-40B4-BE49-F238E27FC236}">
              <a16:creationId xmlns:a16="http://schemas.microsoft.com/office/drawing/2014/main" id="{7B1D344F-B0B2-4519-B75E-C504E38D83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0" y="485775"/>
          <a:ext cx="495300" cy="6463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duct/General/Risk-o-Meter%20Data/Monthwise/Financial%20Year%202023-2024/Nov%202023/Final%20Risk-O-Meter%20for%20scheme%20performance%20Nov%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TA Scheme Risk-O-Meters"/>
      <sheetName val="Industry Risk-O-Meters May"/>
      <sheetName val="TMAOF Calculator"/>
      <sheetName val="Industry Risk-O-Meters March"/>
    </sheetNames>
    <sheetDataSet>
      <sheetData sheetId="0"/>
      <sheetData sheetId="1">
        <row r="1">
          <cell r="A1" t="str">
            <v>Benchmark Risk-O-Meter for August 2023</v>
          </cell>
          <cell r="B1"/>
          <cell r="C1"/>
        </row>
        <row r="2">
          <cell r="A2"/>
          <cell r="B2"/>
          <cell r="C2"/>
        </row>
        <row r="3">
          <cell r="A3" t="str">
            <v>Index Name</v>
          </cell>
          <cell r="B3" t="str">
            <v>Risk-O-Meter Score</v>
          </cell>
          <cell r="C3" t="str">
            <v>Risk-O-Meter</v>
          </cell>
        </row>
        <row r="4">
          <cell r="A4" t="str">
            <v>CRISIL Composite Bond Index</v>
          </cell>
          <cell r="B4">
            <v>2.59</v>
          </cell>
          <cell r="C4" t="str">
            <v>Moderate</v>
          </cell>
        </row>
        <row r="5">
          <cell r="A5" t="str">
            <v>CRISIL Liquid Debt Index</v>
          </cell>
          <cell r="B5">
            <v>1.44</v>
          </cell>
          <cell r="C5" t="str">
            <v>Low to Moderate</v>
          </cell>
        </row>
        <row r="6">
          <cell r="A6" t="str">
            <v>CRISIL Short Term Bond Index</v>
          </cell>
          <cell r="B6">
            <v>2.4700000000000002</v>
          </cell>
          <cell r="C6" t="str">
            <v>Moderate</v>
          </cell>
        </row>
        <row r="7">
          <cell r="A7" t="str">
            <v>CRISIL 10 Year Gilt Index</v>
          </cell>
          <cell r="B7">
            <v>2.67</v>
          </cell>
          <cell r="C7" t="str">
            <v>Moderate</v>
          </cell>
        </row>
        <row r="8">
          <cell r="A8" t="str">
            <v>CRISIL Dynamic Gilt Index</v>
          </cell>
          <cell r="B8">
            <v>2.67</v>
          </cell>
          <cell r="C8" t="str">
            <v>Moderate</v>
          </cell>
        </row>
        <row r="9">
          <cell r="A9" t="str">
            <v>CRISIL Hybrid 35+65 - Aggressive Index</v>
          </cell>
          <cell r="B9">
            <v>5.36</v>
          </cell>
          <cell r="C9" t="str">
            <v>Very High</v>
          </cell>
        </row>
        <row r="10">
          <cell r="A10" t="str">
            <v>CRISIL Hybrid 85+15 - Conservative Index</v>
          </cell>
          <cell r="B10">
            <v>3.25</v>
          </cell>
          <cell r="C10" t="str">
            <v>Moderately High</v>
          </cell>
        </row>
        <row r="11">
          <cell r="A11" t="str">
            <v>CRISIL Short Term Debt Hybrid 75+25 Index</v>
          </cell>
          <cell r="B11">
            <v>3.6</v>
          </cell>
          <cell r="C11" t="str">
            <v>Moderately High</v>
          </cell>
        </row>
        <row r="12">
          <cell r="A12" t="str">
            <v>CRISIL Short Term Debt Hybrid 60+40 Index</v>
          </cell>
          <cell r="B12">
            <v>4.26</v>
          </cell>
          <cell r="C12" t="str">
            <v>High</v>
          </cell>
        </row>
        <row r="13">
          <cell r="A13" t="str">
            <v>CRISIL Liquid Overnight Index</v>
          </cell>
          <cell r="B13">
            <v>1</v>
          </cell>
          <cell r="C13" t="str">
            <v>Low</v>
          </cell>
        </row>
        <row r="14">
          <cell r="A14" t="str">
            <v>CRISIL Money Market Index</v>
          </cell>
          <cell r="B14">
            <v>2.52</v>
          </cell>
          <cell r="C14" t="str">
            <v>Moderate</v>
          </cell>
        </row>
        <row r="15">
          <cell r="A15" t="str">
            <v>CRISIL Ultra Short Term Debt Index</v>
          </cell>
          <cell r="B15">
            <v>2.72</v>
          </cell>
          <cell r="C15" t="str">
            <v>Moderate</v>
          </cell>
        </row>
        <row r="16">
          <cell r="A16" t="str">
            <v>CRISIL Low Duration Debt Index</v>
          </cell>
          <cell r="B16">
            <v>2.63</v>
          </cell>
          <cell r="C16" t="str">
            <v>Moderate</v>
          </cell>
        </row>
        <row r="17">
          <cell r="A17" t="str">
            <v>CRISIL Medium Term Debt Index</v>
          </cell>
          <cell r="B17">
            <v>2.61</v>
          </cell>
          <cell r="C17" t="str">
            <v>Moderate</v>
          </cell>
        </row>
        <row r="18">
          <cell r="A18" t="str">
            <v>CRISIL Medium To Long Term Debt Index</v>
          </cell>
          <cell r="B18">
            <v>2.76</v>
          </cell>
          <cell r="C18" t="str">
            <v>Moderate</v>
          </cell>
        </row>
        <row r="19">
          <cell r="A19" t="str">
            <v>CRISIL Long Term Debt Index</v>
          </cell>
          <cell r="B19">
            <v>2.8</v>
          </cell>
          <cell r="C19" t="str">
            <v>Moderate</v>
          </cell>
        </row>
        <row r="20">
          <cell r="A20" t="str">
            <v>CRISIL Corporate Bond Composite Index</v>
          </cell>
          <cell r="B20">
            <v>2.48</v>
          </cell>
          <cell r="C20" t="str">
            <v>Moderate</v>
          </cell>
        </row>
        <row r="21">
          <cell r="A21" t="str">
            <v>CRISIL Short Term Credit Risk Index</v>
          </cell>
          <cell r="B21">
            <v>3.52</v>
          </cell>
          <cell r="C21" t="str">
            <v>Moderately High</v>
          </cell>
        </row>
        <row r="22">
          <cell r="A22" t="str">
            <v>CRISIL Banking and PSU Debt Index</v>
          </cell>
          <cell r="B22">
            <v>2.39</v>
          </cell>
          <cell r="C22" t="str">
            <v>Moderate</v>
          </cell>
        </row>
        <row r="23">
          <cell r="A23" t="str">
            <v>CRISIL Arbitrage Index</v>
          </cell>
          <cell r="B23">
            <v>0.43</v>
          </cell>
          <cell r="C23" t="str">
            <v>Low</v>
          </cell>
        </row>
        <row r="24">
          <cell r="A24" t="str">
            <v>CRISIL Equity Savings Index</v>
          </cell>
          <cell r="B24">
            <v>3.15</v>
          </cell>
          <cell r="C24" t="str">
            <v>Moderately High</v>
          </cell>
        </row>
        <row r="25">
          <cell r="A25" t="str">
            <v>CRISIL Hybrid 50+50 - Moderate Index</v>
          </cell>
          <cell r="B25">
            <v>4.74</v>
          </cell>
          <cell r="C25" t="str">
            <v>High</v>
          </cell>
        </row>
        <row r="26">
          <cell r="A26" t="str">
            <v>CRISIL Liquid Debt A-I Index</v>
          </cell>
          <cell r="B26">
            <v>1.24</v>
          </cell>
          <cell r="C26" t="str">
            <v>Low to Moderate</v>
          </cell>
        </row>
        <row r="27">
          <cell r="A27" t="str">
            <v>CRISIL Liquid Debt B-I Index</v>
          </cell>
          <cell r="B27">
            <v>1.54</v>
          </cell>
          <cell r="C27" t="str">
            <v>Low to Moderate</v>
          </cell>
        </row>
        <row r="28">
          <cell r="A28" t="str">
            <v>CRISIL Money Market A-I Index</v>
          </cell>
          <cell r="B28">
            <v>1.48</v>
          </cell>
          <cell r="C28" t="str">
            <v>Low to Moderate</v>
          </cell>
        </row>
        <row r="29">
          <cell r="A29" t="str">
            <v>CRISIL Money Market B-I Index</v>
          </cell>
          <cell r="B29">
            <v>1.91</v>
          </cell>
          <cell r="C29" t="str">
            <v>Low to Moderate</v>
          </cell>
        </row>
        <row r="30">
          <cell r="A30" t="str">
            <v>CRISIL Money Market C-I Index</v>
          </cell>
          <cell r="B30">
            <v>3.97</v>
          </cell>
          <cell r="C30" t="str">
            <v>Moderately High</v>
          </cell>
        </row>
        <row r="31">
          <cell r="A31" t="str">
            <v>CRISIL Low Duration Debt A-I Index</v>
          </cell>
          <cell r="B31">
            <v>1.65</v>
          </cell>
          <cell r="C31" t="str">
            <v>Low to Moderate</v>
          </cell>
        </row>
        <row r="32">
          <cell r="A32" t="str">
            <v>CRISIL Low Duration Debt B-I Index</v>
          </cell>
          <cell r="B32">
            <v>2.25</v>
          </cell>
          <cell r="C32" t="str">
            <v>Moderate</v>
          </cell>
        </row>
        <row r="33">
          <cell r="A33" t="str">
            <v>CRISIL Low Duration Debt C-I Index</v>
          </cell>
          <cell r="B33">
            <v>4.08</v>
          </cell>
          <cell r="C33" t="str">
            <v>High</v>
          </cell>
        </row>
        <row r="34">
          <cell r="A34" t="str">
            <v>CRISIL Ultra Short Duration Debt A-I Index</v>
          </cell>
          <cell r="B34">
            <v>1.55</v>
          </cell>
          <cell r="C34" t="str">
            <v>Low to Moderate</v>
          </cell>
        </row>
        <row r="35">
          <cell r="A35" t="str">
            <v>CRISIL Ultra Short Duration Debt B-I Index</v>
          </cell>
          <cell r="B35">
            <v>2.2200000000000002</v>
          </cell>
          <cell r="C35" t="str">
            <v>Moderate</v>
          </cell>
        </row>
        <row r="36">
          <cell r="A36" t="str">
            <v>CRISIL Ultra Short Duration Debt C-I Index</v>
          </cell>
          <cell r="B36">
            <v>4.0999999999999996</v>
          </cell>
          <cell r="C36" t="str">
            <v>High</v>
          </cell>
        </row>
        <row r="37">
          <cell r="A37" t="str">
            <v>CRISIL Short Duration Debt A-II Index</v>
          </cell>
          <cell r="B37">
            <v>2.0099999999999998</v>
          </cell>
          <cell r="C37" t="str">
            <v>Moderate</v>
          </cell>
        </row>
        <row r="38">
          <cell r="A38" t="str">
            <v>CRISIL Short Duration Debt B-II Index</v>
          </cell>
          <cell r="B38">
            <v>2.71</v>
          </cell>
          <cell r="C38" t="str">
            <v>Moderate</v>
          </cell>
        </row>
        <row r="39">
          <cell r="A39" t="str">
            <v>CRISIL Short Duration Debt C-II Index</v>
          </cell>
          <cell r="B39">
            <v>5.23</v>
          </cell>
          <cell r="C39" t="str">
            <v>Very High</v>
          </cell>
        </row>
        <row r="40">
          <cell r="A40" t="str">
            <v>CRISIL Medium Duration Debt A-III Index</v>
          </cell>
          <cell r="B40">
            <v>2.4700000000000002</v>
          </cell>
          <cell r="C40" t="str">
            <v>Moderate</v>
          </cell>
        </row>
        <row r="41">
          <cell r="A41" t="str">
            <v>CRISIL Medium Duration Debt B-III Index</v>
          </cell>
          <cell r="B41">
            <v>3</v>
          </cell>
          <cell r="C41" t="str">
            <v>Moderate</v>
          </cell>
        </row>
        <row r="42">
          <cell r="A42" t="str">
            <v>CRISIL Medium Duration Debt C-III Index</v>
          </cell>
          <cell r="B42">
            <v>4.6900000000000004</v>
          </cell>
          <cell r="C42" t="str">
            <v>High</v>
          </cell>
        </row>
        <row r="43">
          <cell r="A43" t="str">
            <v>CRISIL Medium to Long Duration Debt A-III Index</v>
          </cell>
          <cell r="B43">
            <v>2.67</v>
          </cell>
          <cell r="C43" t="str">
            <v>Moderate</v>
          </cell>
        </row>
        <row r="44">
          <cell r="A44" t="str">
            <v>CRISIL Medium to Long Duration Debt B-III Index</v>
          </cell>
          <cell r="B44">
            <v>3.25</v>
          </cell>
          <cell r="C44" t="str">
            <v>Moderately High</v>
          </cell>
        </row>
        <row r="45">
          <cell r="A45" t="str">
            <v>CRISIL Medium to Long Duration Debt C-III Index</v>
          </cell>
          <cell r="B45">
            <v>4.8</v>
          </cell>
          <cell r="C45" t="str">
            <v>High</v>
          </cell>
        </row>
        <row r="46">
          <cell r="A46" t="str">
            <v>CRISIL Long Duration Debt A-III Index</v>
          </cell>
          <cell r="B46">
            <v>2.72</v>
          </cell>
          <cell r="C46" t="str">
            <v>Moderate</v>
          </cell>
        </row>
        <row r="47">
          <cell r="A47" t="str">
            <v>CRISIL Credit Risk Debt C-II Index</v>
          </cell>
          <cell r="B47">
            <v>4.43</v>
          </cell>
          <cell r="C47" t="str">
            <v>High</v>
          </cell>
        </row>
        <row r="48">
          <cell r="A48" t="str">
            <v>CRISIL Credit Risk Debt C-III Index</v>
          </cell>
          <cell r="B48">
            <v>4.59</v>
          </cell>
          <cell r="C48" t="str">
            <v>High</v>
          </cell>
        </row>
        <row r="49">
          <cell r="A49" t="str">
            <v>CRISIL Corporate Bond B-II Index</v>
          </cell>
          <cell r="B49">
            <v>2.52</v>
          </cell>
          <cell r="C49" t="str">
            <v>Moderate</v>
          </cell>
        </row>
        <row r="50">
          <cell r="A50" t="str">
            <v>CRISIL Corporate Bond B-III Index</v>
          </cell>
          <cell r="B50">
            <v>3.06</v>
          </cell>
          <cell r="C50" t="str">
            <v>Moderately High</v>
          </cell>
        </row>
        <row r="51">
          <cell r="A51" t="str">
            <v>CRISIL Dynamic Bond A-III Index</v>
          </cell>
          <cell r="B51">
            <v>2.67</v>
          </cell>
          <cell r="C51" t="str">
            <v>Moderate</v>
          </cell>
        </row>
        <row r="52">
          <cell r="A52" t="str">
            <v>CRISIL Dynamic Bond B-III Index</v>
          </cell>
          <cell r="B52">
            <v>3.25</v>
          </cell>
          <cell r="C52" t="str">
            <v>Moderately High</v>
          </cell>
        </row>
        <row r="53">
          <cell r="A53" t="str">
            <v>CRISIL Dynamic Bond C-III Index</v>
          </cell>
          <cell r="B53">
            <v>4.78</v>
          </cell>
          <cell r="C53" t="str">
            <v>High</v>
          </cell>
        </row>
        <row r="54">
          <cell r="A54" t="str">
            <v>S&amp;P BSE 150 MidCap Index (INR)</v>
          </cell>
          <cell r="B54">
            <v>7.32</v>
          </cell>
          <cell r="C54" t="str">
            <v>Very High</v>
          </cell>
        </row>
        <row r="55">
          <cell r="A55" t="str">
            <v>S&amp;P BSE 250 SmallCap Index (INR)</v>
          </cell>
          <cell r="B55">
            <v>7.96</v>
          </cell>
          <cell r="C55" t="str">
            <v>Very High</v>
          </cell>
        </row>
        <row r="56">
          <cell r="A56" t="str">
            <v>S&amp;P BSE 250 LargeMidCap Index (INR)</v>
          </cell>
          <cell r="B56">
            <v>6.8</v>
          </cell>
          <cell r="C56" t="str">
            <v>Very High</v>
          </cell>
        </row>
        <row r="57">
          <cell r="A57" t="str">
            <v>S&amp;P BSE 400 MidSmallCap Index (INR)</v>
          </cell>
          <cell r="B57">
            <v>7.54</v>
          </cell>
          <cell r="C57" t="str">
            <v>Very High</v>
          </cell>
        </row>
        <row r="58">
          <cell r="A58" t="str">
            <v>S&amp;P BSE India Manufacturing Index</v>
          </cell>
          <cell r="B58">
            <v>6.67</v>
          </cell>
          <cell r="C58" t="str">
            <v>Very High</v>
          </cell>
        </row>
        <row r="59">
          <cell r="A59" t="str">
            <v>S&amp;P BSE MidCap Select Index</v>
          </cell>
          <cell r="B59">
            <v>7.18</v>
          </cell>
          <cell r="C59" t="str">
            <v>Very High</v>
          </cell>
        </row>
        <row r="60">
          <cell r="A60" t="str">
            <v>S&amp;P BSE AllCap</v>
          </cell>
          <cell r="B60">
            <v>6.96</v>
          </cell>
          <cell r="C60" t="str">
            <v>Very High</v>
          </cell>
        </row>
        <row r="61">
          <cell r="A61" t="str">
            <v>S&amp;P BSE Bharat 22 Index</v>
          </cell>
          <cell r="B61">
            <v>6.77</v>
          </cell>
          <cell r="C61" t="str">
            <v>Very High</v>
          </cell>
        </row>
        <row r="62">
          <cell r="A62" t="str">
            <v>S&amp;P BSE Diversified Financials Revenue Growth Index (INR)</v>
          </cell>
          <cell r="B62">
            <v>7.09</v>
          </cell>
          <cell r="C62" t="str">
            <v>Very High</v>
          </cell>
        </row>
        <row r="63">
          <cell r="A63" t="str">
            <v>S&amp;P BSE Financials Ex-Banks 30 Index (INR)</v>
          </cell>
          <cell r="B63">
            <v>6.97</v>
          </cell>
          <cell r="C63" t="str">
            <v>Very High</v>
          </cell>
        </row>
        <row r="64">
          <cell r="A64" t="str">
            <v>S&amp;P BSE Enhanced Value Index</v>
          </cell>
          <cell r="B64">
            <v>6.86</v>
          </cell>
          <cell r="C64" t="str">
            <v>Very High</v>
          </cell>
        </row>
        <row r="65">
          <cell r="A65" t="str">
            <v>S&amp;P BSE 100</v>
          </cell>
          <cell r="B65">
            <v>6.7</v>
          </cell>
          <cell r="C65" t="str">
            <v>Very High</v>
          </cell>
        </row>
        <row r="66">
          <cell r="A66" t="str">
            <v>S&amp;P BSE 200</v>
          </cell>
          <cell r="B66">
            <v>6.77</v>
          </cell>
          <cell r="C66" t="str">
            <v>Very High</v>
          </cell>
        </row>
        <row r="67">
          <cell r="A67" t="str">
            <v>S&amp;P BSE 500</v>
          </cell>
          <cell r="B67">
            <v>6.9</v>
          </cell>
          <cell r="C67" t="str">
            <v>Very High</v>
          </cell>
        </row>
        <row r="68">
          <cell r="A68" t="str">
            <v>S&amp;P BSE AUTO</v>
          </cell>
          <cell r="B68">
            <v>6.77</v>
          </cell>
          <cell r="C68" t="str">
            <v>Very High</v>
          </cell>
        </row>
        <row r="69">
          <cell r="A69" t="str">
            <v>S&amp;P BSE BANKEX</v>
          </cell>
          <cell r="B69">
            <v>6.69</v>
          </cell>
          <cell r="C69" t="str">
            <v>Very High</v>
          </cell>
        </row>
        <row r="70">
          <cell r="A70" t="str">
            <v>S&amp;P BSE METAL</v>
          </cell>
          <cell r="B70">
            <v>6.79</v>
          </cell>
          <cell r="C70" t="str">
            <v>Very High</v>
          </cell>
        </row>
        <row r="71">
          <cell r="A71" t="str">
            <v>S&amp;P BSE OIL &amp; GAS</v>
          </cell>
          <cell r="B71">
            <v>6.79</v>
          </cell>
          <cell r="C71" t="str">
            <v>Very High</v>
          </cell>
        </row>
        <row r="72">
          <cell r="A72" t="str">
            <v>S&amp;P BSE PSU</v>
          </cell>
          <cell r="B72">
            <v>6.89</v>
          </cell>
          <cell r="C72" t="str">
            <v>Very High</v>
          </cell>
        </row>
        <row r="73">
          <cell r="A73" t="str">
            <v>S&amp;P BSE TECK</v>
          </cell>
          <cell r="B73">
            <v>6.78</v>
          </cell>
          <cell r="C73" t="str">
            <v>Very High</v>
          </cell>
        </row>
        <row r="74">
          <cell r="A74" t="str">
            <v>S&amp;P BSE SENSEX</v>
          </cell>
          <cell r="B74">
            <v>6.67</v>
          </cell>
          <cell r="C74" t="str">
            <v>Very High</v>
          </cell>
        </row>
        <row r="75">
          <cell r="A75" t="str">
            <v>S&amp;P BSE 500 SHARIAH</v>
          </cell>
          <cell r="B75">
            <v>6.98</v>
          </cell>
          <cell r="C75" t="str">
            <v>Very High</v>
          </cell>
        </row>
        <row r="76">
          <cell r="A76" t="str">
            <v>S&amp;P BSE Healthcare</v>
          </cell>
          <cell r="B76">
            <v>7.18</v>
          </cell>
          <cell r="C76" t="str">
            <v>Very High</v>
          </cell>
        </row>
        <row r="77">
          <cell r="A77" t="str">
            <v>S&amp;P BSE Housing (INR)</v>
          </cell>
          <cell r="B77">
            <v>7.08</v>
          </cell>
          <cell r="C77" t="str">
            <v>Very High</v>
          </cell>
        </row>
        <row r="78">
          <cell r="A78" t="str">
            <v>S&amp;P BSE India Infrastructure Index</v>
          </cell>
          <cell r="B78">
            <v>7.05</v>
          </cell>
          <cell r="C78" t="str">
            <v>Very High</v>
          </cell>
        </row>
        <row r="79">
          <cell r="A79" t="str">
            <v>S&amp;P BSE Information Technology</v>
          </cell>
          <cell r="B79">
            <v>6.88</v>
          </cell>
          <cell r="C79" t="str">
            <v>Very High</v>
          </cell>
        </row>
        <row r="80">
          <cell r="A80" t="str">
            <v>S&amp;P BSE Low Volatility Index</v>
          </cell>
          <cell r="B80">
            <v>6.84</v>
          </cell>
          <cell r="C80" t="str">
            <v>Very High</v>
          </cell>
        </row>
        <row r="81">
          <cell r="A81" t="str">
            <v>S&amp;P BSE MidCap</v>
          </cell>
          <cell r="B81">
            <v>7.27</v>
          </cell>
          <cell r="C81" t="str">
            <v>Very High</v>
          </cell>
        </row>
        <row r="82">
          <cell r="A82" t="str">
            <v>S&amp;P BSE SENSEX Next 50</v>
          </cell>
          <cell r="B82">
            <v>6.88</v>
          </cell>
          <cell r="C82" t="str">
            <v>Very High</v>
          </cell>
        </row>
        <row r="83">
          <cell r="A83" t="str">
            <v>S&amp;P BSE Quality Index</v>
          </cell>
          <cell r="B83">
            <v>6.99</v>
          </cell>
          <cell r="C83" t="str">
            <v>Very High</v>
          </cell>
        </row>
        <row r="84">
          <cell r="A84" t="str">
            <v>S&amp;P BSE SENSEX 50</v>
          </cell>
          <cell r="B84">
            <v>6.67</v>
          </cell>
          <cell r="C84" t="str">
            <v>Very High</v>
          </cell>
        </row>
        <row r="85">
          <cell r="A85" t="str">
            <v>S&amp;P BSE SmallCap</v>
          </cell>
          <cell r="B85">
            <v>7.88</v>
          </cell>
          <cell r="C85" t="str">
            <v>Very High</v>
          </cell>
        </row>
        <row r="86">
          <cell r="A86" t="str">
            <v>S&amp;P BSE 250 LargeMidCap 65:35 Index (INR)</v>
          </cell>
          <cell r="B86">
            <v>6.91</v>
          </cell>
          <cell r="C86" t="str">
            <v>Very High</v>
          </cell>
        </row>
        <row r="87">
          <cell r="A87" t="str">
            <v>S&amp;P BSE Arbitrage Rate Index (INR)</v>
          </cell>
          <cell r="B87">
            <v>0</v>
          </cell>
          <cell r="C87" t="str">
            <v>Low</v>
          </cell>
        </row>
        <row r="88">
          <cell r="A88" t="str">
            <v>S&amp;P BSE Liquid Rate Index</v>
          </cell>
          <cell r="B88">
            <v>1</v>
          </cell>
          <cell r="C88" t="str">
            <v>Low</v>
          </cell>
        </row>
        <row r="89">
          <cell r="A89" t="str">
            <v>NIFTY 1D Rate Index</v>
          </cell>
          <cell r="B89">
            <v>1</v>
          </cell>
          <cell r="C89" t="str">
            <v>LOW</v>
          </cell>
        </row>
        <row r="90">
          <cell r="A90" t="str">
            <v>NIFTY 10 yr Benchmark G-Sec</v>
          </cell>
          <cell r="B90">
            <v>2.67</v>
          </cell>
          <cell r="C90" t="str">
            <v>MODERATE</v>
          </cell>
        </row>
        <row r="91">
          <cell r="A91" t="str">
            <v>NIFTY Liquid Index</v>
          </cell>
          <cell r="B91">
            <v>2.15</v>
          </cell>
          <cell r="C91" t="str">
            <v>MODERATE</v>
          </cell>
        </row>
        <row r="92">
          <cell r="A92" t="str">
            <v>NIFTY Ultra Short Duration Debt Index</v>
          </cell>
          <cell r="B92">
            <v>2.4500000000000002</v>
          </cell>
          <cell r="C92" t="str">
            <v>MODERATE</v>
          </cell>
        </row>
        <row r="93">
          <cell r="A93" t="str">
            <v>NIFTY Low Duration Debt Index</v>
          </cell>
          <cell r="B93">
            <v>2.66</v>
          </cell>
          <cell r="C93" t="str">
            <v>MODERATE</v>
          </cell>
        </row>
        <row r="94">
          <cell r="A94" t="str">
            <v>NIFTY Money Market Index</v>
          </cell>
          <cell r="B94">
            <v>2.64</v>
          </cell>
          <cell r="C94" t="str">
            <v>MODERATE</v>
          </cell>
        </row>
        <row r="95">
          <cell r="A95" t="str">
            <v>NIFTY Short Duration Debt Index</v>
          </cell>
          <cell r="B95">
            <v>2.0499999999999998</v>
          </cell>
          <cell r="C95" t="str">
            <v>MODERATE</v>
          </cell>
        </row>
        <row r="96">
          <cell r="A96" t="str">
            <v>NIFTY Medium Duration Debt Index</v>
          </cell>
          <cell r="B96">
            <v>2.61</v>
          </cell>
          <cell r="C96" t="str">
            <v>MODERATE</v>
          </cell>
        </row>
        <row r="97">
          <cell r="A97" t="str">
            <v>NIFTY Medium to Long Duration Debt Index</v>
          </cell>
          <cell r="B97">
            <v>2.84</v>
          </cell>
          <cell r="C97" t="str">
            <v>MODERATE</v>
          </cell>
        </row>
        <row r="98">
          <cell r="A98" t="str">
            <v>NIFTY Long Duration Debt Index</v>
          </cell>
          <cell r="B98">
            <v>2.74</v>
          </cell>
          <cell r="C98" t="str">
            <v>MODERATE</v>
          </cell>
        </row>
        <row r="99">
          <cell r="A99" t="str">
            <v>NIFTY Composite Debt Index</v>
          </cell>
          <cell r="B99">
            <v>2.87</v>
          </cell>
          <cell r="C99" t="str">
            <v>MODERATE</v>
          </cell>
        </row>
        <row r="100">
          <cell r="A100" t="str">
            <v>NIFTY Corporate Bond Index</v>
          </cell>
          <cell r="B100">
            <v>2.48</v>
          </cell>
          <cell r="C100" t="str">
            <v>MODERATE</v>
          </cell>
        </row>
        <row r="101">
          <cell r="A101" t="str">
            <v>NIFTY Credit Risk Bond Index</v>
          </cell>
          <cell r="B101">
            <v>4.25</v>
          </cell>
          <cell r="C101" t="str">
            <v>HIGH</v>
          </cell>
        </row>
        <row r="102">
          <cell r="A102" t="str">
            <v>NIFTY Banking &amp; PSU Debt Index</v>
          </cell>
          <cell r="B102">
            <v>2.4300000000000002</v>
          </cell>
          <cell r="C102" t="str">
            <v>MODERATE</v>
          </cell>
        </row>
        <row r="103">
          <cell r="A103" t="str">
            <v>NIFTY All Duration G-Sec Index</v>
          </cell>
          <cell r="B103">
            <v>2.67</v>
          </cell>
          <cell r="C103" t="str">
            <v>MODERATE</v>
          </cell>
        </row>
        <row r="104">
          <cell r="A104" t="str">
            <v>NIFTY 50 Hybrid Composite Debt 70:30 Index</v>
          </cell>
          <cell r="B104">
            <v>4.57</v>
          </cell>
          <cell r="C104" t="str">
            <v>HIGH</v>
          </cell>
        </row>
        <row r="105">
          <cell r="A105" t="str">
            <v>NIFTY 50 Hybrid Composite Debt 65:35 Index</v>
          </cell>
          <cell r="B105">
            <v>4.45</v>
          </cell>
          <cell r="C105" t="str">
            <v>HIGH</v>
          </cell>
        </row>
        <row r="106">
          <cell r="A106" t="str">
            <v>NIFTY 50 Hybrid Composite Debt 50:50 Index</v>
          </cell>
          <cell r="B106">
            <v>4.08</v>
          </cell>
          <cell r="C106" t="str">
            <v>HIGH</v>
          </cell>
        </row>
        <row r="107">
          <cell r="A107" t="str">
            <v>NIFTY 50 Hybrid Composite Debt 15:85 Index</v>
          </cell>
          <cell r="B107">
            <v>3.23</v>
          </cell>
          <cell r="C107" t="str">
            <v>MODERATELY HIGH</v>
          </cell>
        </row>
        <row r="108">
          <cell r="A108" t="str">
            <v>NIFTY 50 Hybrid Short Duration Debt 25:75 Index</v>
          </cell>
          <cell r="B108">
            <v>2.73</v>
          </cell>
          <cell r="C108" t="str">
            <v>MODERATE</v>
          </cell>
        </row>
        <row r="109">
          <cell r="A109" t="str">
            <v>NIFTY 50 Hybrid Short Duration Debt 40:60 Index</v>
          </cell>
          <cell r="B109">
            <v>3.24</v>
          </cell>
          <cell r="C109" t="str">
            <v>MODERATELY HIGH</v>
          </cell>
        </row>
        <row r="110">
          <cell r="A110" t="str">
            <v>NIFTY Equity Savings Index</v>
          </cell>
          <cell r="B110">
            <v>2.4700000000000002</v>
          </cell>
          <cell r="C110" t="str">
            <v>MODERATE</v>
          </cell>
        </row>
        <row r="111">
          <cell r="A111" t="str">
            <v>NIFTY 50 Arbitrage</v>
          </cell>
          <cell r="B111">
            <v>0.35</v>
          </cell>
          <cell r="C111" t="str">
            <v>LOW</v>
          </cell>
        </row>
        <row r="112">
          <cell r="A112" t="str">
            <v>NIFTY Corporate Bond Index B-I</v>
          </cell>
          <cell r="B112">
            <v>2.15</v>
          </cell>
          <cell r="C112" t="str">
            <v>MODERATE</v>
          </cell>
        </row>
        <row r="113">
          <cell r="A113" t="str">
            <v>NIFTY Corporate Bond Index B-II</v>
          </cell>
          <cell r="B113">
            <v>2.31</v>
          </cell>
          <cell r="C113" t="str">
            <v>MODERATE</v>
          </cell>
        </row>
        <row r="114">
          <cell r="A114" t="str">
            <v>NIFTY Corporate Bond Index B-III</v>
          </cell>
          <cell r="B114">
            <v>2.68</v>
          </cell>
          <cell r="C114" t="str">
            <v>MODERATE</v>
          </cell>
        </row>
        <row r="115">
          <cell r="A115" t="str">
            <v>NIFTY Credit Risk Bond Index C-I</v>
          </cell>
          <cell r="B115">
            <v>4.13</v>
          </cell>
          <cell r="C115" t="str">
            <v>HIGH</v>
          </cell>
        </row>
        <row r="116">
          <cell r="A116" t="str">
            <v>NIFTY Credit Risk Bond Index C-II</v>
          </cell>
          <cell r="B116">
            <v>4.3899999999999997</v>
          </cell>
          <cell r="C116" t="str">
            <v>HIGH</v>
          </cell>
        </row>
        <row r="117">
          <cell r="A117" t="str">
            <v>NIFTY Credit Risk Bond Index C-III</v>
          </cell>
          <cell r="B117">
            <v>4.8899999999999997</v>
          </cell>
          <cell r="C117" t="str">
            <v>HIGH</v>
          </cell>
        </row>
        <row r="118">
          <cell r="A118" t="str">
            <v>NIFTY Liquid Index A-I</v>
          </cell>
          <cell r="B118">
            <v>1.55</v>
          </cell>
          <cell r="C118" t="str">
            <v>LOW TO MODERATE</v>
          </cell>
        </row>
        <row r="119">
          <cell r="A119" t="str">
            <v>NIFTY Liquid Index B-I</v>
          </cell>
          <cell r="B119">
            <v>2.56</v>
          </cell>
          <cell r="C119" t="str">
            <v>MODERATE</v>
          </cell>
        </row>
        <row r="120">
          <cell r="A120" t="str">
            <v>NIFTY Liquid Index C-I</v>
          </cell>
          <cell r="B120">
            <v>4.49</v>
          </cell>
          <cell r="C120" t="str">
            <v>HIGH</v>
          </cell>
        </row>
        <row r="121">
          <cell r="A121" t="str">
            <v>NIFTY Long Duration Debt Index A-III</v>
          </cell>
          <cell r="B121">
            <v>2.67</v>
          </cell>
          <cell r="C121" t="str">
            <v>MODERATE</v>
          </cell>
        </row>
        <row r="122">
          <cell r="A122" t="str">
            <v>NIFTY Long Duration Debt Index B-III</v>
          </cell>
          <cell r="B122">
            <v>3.47</v>
          </cell>
          <cell r="C122" t="str">
            <v>MODERATELY HIGH</v>
          </cell>
        </row>
        <row r="123">
          <cell r="A123" t="str">
            <v>NIFTY Long Duration Debt Index C-III</v>
          </cell>
          <cell r="B123">
            <v>5.0599999999999996</v>
          </cell>
          <cell r="C123" t="str">
            <v>VERY HIGH</v>
          </cell>
        </row>
        <row r="124">
          <cell r="A124" t="str">
            <v>NIFTY Low Duration Debt Index A-I</v>
          </cell>
          <cell r="B124">
            <v>1.83</v>
          </cell>
          <cell r="C124" t="str">
            <v>LOW TO MODERATE</v>
          </cell>
        </row>
        <row r="125">
          <cell r="A125" t="str">
            <v>NIFTY Low Duration Debt Index B-I</v>
          </cell>
          <cell r="B125">
            <v>2.78</v>
          </cell>
          <cell r="C125" t="str">
            <v>MODERATE</v>
          </cell>
        </row>
        <row r="126">
          <cell r="A126" t="str">
            <v>NIFTY Low Duration Debt Index C-I</v>
          </cell>
          <cell r="B126">
            <v>4.5599999999999996</v>
          </cell>
          <cell r="C126" t="str">
            <v>HIGH</v>
          </cell>
        </row>
        <row r="127">
          <cell r="A127" t="str">
            <v>NIFTY Medium Duration Debt Index A-III</v>
          </cell>
          <cell r="B127">
            <v>2.4700000000000002</v>
          </cell>
          <cell r="C127" t="str">
            <v>MODERATE</v>
          </cell>
        </row>
        <row r="128">
          <cell r="A128" t="str">
            <v>NIFTY Medium Duration Debt Index B-III</v>
          </cell>
          <cell r="B128">
            <v>3.09</v>
          </cell>
          <cell r="C128" t="str">
            <v>MODERATELY HIGH</v>
          </cell>
        </row>
        <row r="129">
          <cell r="A129" t="str">
            <v>NIFTY Medium Duration Debt Index C-III</v>
          </cell>
          <cell r="B129">
            <v>4.16</v>
          </cell>
          <cell r="C129" t="str">
            <v>HIGH</v>
          </cell>
        </row>
        <row r="130">
          <cell r="A130" t="str">
            <v>NIFTY Medium to Long Duration Debt Index A-III</v>
          </cell>
          <cell r="B130">
            <v>2.73</v>
          </cell>
          <cell r="C130" t="str">
            <v>MODERATE</v>
          </cell>
        </row>
        <row r="131">
          <cell r="A131" t="str">
            <v>NIFTY Medium to Long Duration Debt Index B-III</v>
          </cell>
          <cell r="B131">
            <v>3.55</v>
          </cell>
          <cell r="C131" t="str">
            <v>MODERATELY HIGH</v>
          </cell>
        </row>
        <row r="132">
          <cell r="A132" t="str">
            <v>NIFTY Medium to Long Duration Debt Index C-III</v>
          </cell>
          <cell r="B132">
            <v>4.8099999999999996</v>
          </cell>
          <cell r="C132" t="str">
            <v>HIGH</v>
          </cell>
        </row>
        <row r="133">
          <cell r="A133" t="str">
            <v>NIFTY Money Market Index A-I</v>
          </cell>
          <cell r="B133">
            <v>1.79</v>
          </cell>
          <cell r="C133" t="str">
            <v>LOW TO MODERATE</v>
          </cell>
        </row>
        <row r="134">
          <cell r="A134" t="str">
            <v>NIFTY Money Market Index B-I</v>
          </cell>
          <cell r="B134">
            <v>2.91</v>
          </cell>
          <cell r="C134" t="str">
            <v>MODERATE</v>
          </cell>
        </row>
        <row r="135">
          <cell r="A135" t="str">
            <v>NIFTY Money Market Index C-I</v>
          </cell>
          <cell r="B135">
            <v>5.0199999999999996</v>
          </cell>
          <cell r="C135" t="str">
            <v>VERY HIGH</v>
          </cell>
        </row>
        <row r="136">
          <cell r="A136" t="str">
            <v>NIFTY Short Duration Debt Index A-II</v>
          </cell>
          <cell r="B136">
            <v>1.85</v>
          </cell>
          <cell r="C136" t="str">
            <v>LOW TO MODERATE</v>
          </cell>
        </row>
        <row r="137">
          <cell r="A137" t="str">
            <v>NIFTY Short Duration Debt Index B-II</v>
          </cell>
          <cell r="B137">
            <v>2.5099999999999998</v>
          </cell>
          <cell r="C137" t="str">
            <v>MODERATE</v>
          </cell>
        </row>
        <row r="138">
          <cell r="A138" t="str">
            <v>NIFTY Short Duration Debt Index C-II</v>
          </cell>
          <cell r="B138">
            <v>4.66</v>
          </cell>
          <cell r="C138" t="str">
            <v>HIGH</v>
          </cell>
        </row>
        <row r="139">
          <cell r="A139" t="str">
            <v>NIFTY Ultra Short Duration Debt Index A-I</v>
          </cell>
          <cell r="B139">
            <v>1.66</v>
          </cell>
          <cell r="C139" t="str">
            <v>LOW TO MODERATE</v>
          </cell>
        </row>
        <row r="140">
          <cell r="A140" t="str">
            <v>NIFTY Ultra Short Duration Debt Index B-I</v>
          </cell>
          <cell r="B140">
            <v>2.56</v>
          </cell>
          <cell r="C140" t="str">
            <v>MODERATE</v>
          </cell>
        </row>
        <row r="141">
          <cell r="A141" t="str">
            <v>NIFTY Ultra Short Duration Debt Index C-I</v>
          </cell>
          <cell r="B141">
            <v>4.4800000000000004</v>
          </cell>
          <cell r="C141" t="str">
            <v>HIGH</v>
          </cell>
        </row>
        <row r="142">
          <cell r="A142" t="str">
            <v>NIFTY Composite Debt Index C-III</v>
          </cell>
          <cell r="B142">
            <v>4.49</v>
          </cell>
          <cell r="C142" t="str">
            <v>HIGH</v>
          </cell>
        </row>
        <row r="143">
          <cell r="A143" t="str">
            <v>NIFTY Composite Debt Index B-III</v>
          </cell>
          <cell r="B143">
            <v>3.36</v>
          </cell>
          <cell r="C143" t="str">
            <v>MODERATELY HIGH</v>
          </cell>
        </row>
        <row r="144">
          <cell r="A144" t="str">
            <v>NIFTY Composite Debt Index A-III</v>
          </cell>
          <cell r="B144">
            <v>2.76</v>
          </cell>
          <cell r="C144" t="str">
            <v>MODERATE</v>
          </cell>
        </row>
        <row r="145">
          <cell r="A145" t="str">
            <v>CRISIL 1 Year CD Index</v>
          </cell>
          <cell r="B145" t="str">
            <v>3.50</v>
          </cell>
          <cell r="C145" t="str">
            <v>Moderately High</v>
          </cell>
        </row>
        <row r="146">
          <cell r="A146" t="str">
            <v>CRISIL 1 Year CP Index</v>
          </cell>
          <cell r="B146" t="str">
            <v>3.67</v>
          </cell>
          <cell r="C146" t="str">
            <v>Moderately High</v>
          </cell>
        </row>
        <row r="147">
          <cell r="A147" t="str">
            <v>CRISIL 1 Year T-Bill Index</v>
          </cell>
          <cell r="B147" t="str">
            <v>1.33</v>
          </cell>
          <cell r="C147" t="str">
            <v>Low to Moderate</v>
          </cell>
        </row>
        <row r="148">
          <cell r="A148" t="str">
            <v>CRISIL 10 Year Gilt Index</v>
          </cell>
          <cell r="B148" t="str">
            <v>2.67</v>
          </cell>
          <cell r="C148" t="str">
            <v>Moderate</v>
          </cell>
        </row>
        <row r="149">
          <cell r="A149" t="str">
            <v>CRISIL 182 Day T-Bill Index</v>
          </cell>
          <cell r="B149" t="str">
            <v>1.00</v>
          </cell>
          <cell r="C149" t="str">
            <v>Low</v>
          </cell>
        </row>
        <row r="150">
          <cell r="A150" t="str">
            <v>CRISIL 2 Month CD Index</v>
          </cell>
          <cell r="B150" t="str">
            <v>2.20</v>
          </cell>
          <cell r="C150" t="str">
            <v>Moderate</v>
          </cell>
        </row>
        <row r="151">
          <cell r="A151" t="str">
            <v>CRISIL 2 Month CP Index</v>
          </cell>
          <cell r="B151" t="str">
            <v>3.63</v>
          </cell>
          <cell r="C151" t="str">
            <v>Moderately High</v>
          </cell>
        </row>
        <row r="152">
          <cell r="A152" t="str">
            <v>CRISIL 3 Month CD Index</v>
          </cell>
          <cell r="B152" t="str">
            <v>2.50</v>
          </cell>
          <cell r="C152" t="str">
            <v>Moderate</v>
          </cell>
        </row>
        <row r="153">
          <cell r="A153" t="str">
            <v>CRISIL 3 Month CP Index</v>
          </cell>
          <cell r="B153" t="str">
            <v>2.97</v>
          </cell>
          <cell r="C153" t="str">
            <v>Moderate</v>
          </cell>
        </row>
        <row r="154">
          <cell r="A154" t="str">
            <v>CRISIL 6 Month CD Index</v>
          </cell>
          <cell r="B154" t="str">
            <v>2.70</v>
          </cell>
          <cell r="C154" t="str">
            <v>Moderate</v>
          </cell>
        </row>
        <row r="155">
          <cell r="A155" t="str">
            <v>CRISIL 6 Month CP Index</v>
          </cell>
          <cell r="B155" t="str">
            <v>3.56</v>
          </cell>
          <cell r="C155" t="str">
            <v>Moderately High</v>
          </cell>
        </row>
        <row r="156">
          <cell r="A156" t="str">
            <v>CRISIL 91 Day T-Bill Index</v>
          </cell>
          <cell r="B156" t="str">
            <v>1.00</v>
          </cell>
          <cell r="C156" t="str">
            <v>Low</v>
          </cell>
        </row>
        <row r="157">
          <cell r="A157" t="str">
            <v>CRISIL A Medium term Bond Index</v>
          </cell>
          <cell r="B157" t="str">
            <v>6.83</v>
          </cell>
          <cell r="C157" t="str">
            <v>Very High</v>
          </cell>
        </row>
        <row r="158">
          <cell r="A158" t="str">
            <v>CRISIL A Medium to Long Term Bond Index</v>
          </cell>
          <cell r="B158" t="str">
            <v>6.83</v>
          </cell>
          <cell r="C158" t="str">
            <v>Very High</v>
          </cell>
        </row>
        <row r="159">
          <cell r="A159" t="str">
            <v>CRISIL A Short Term Bond Index</v>
          </cell>
          <cell r="B159" t="str">
            <v>6.83</v>
          </cell>
          <cell r="C159" t="str">
            <v>Very High</v>
          </cell>
        </row>
        <row r="160">
          <cell r="A160" t="str">
            <v>CRISIL AA and AA+ 1 to 3 Year Short Term Bond Index</v>
          </cell>
          <cell r="B160" t="str">
            <v>3.29</v>
          </cell>
          <cell r="C160" t="str">
            <v>Moderately High</v>
          </cell>
        </row>
        <row r="161">
          <cell r="A161" t="str">
            <v>CRISIL AA and AA+ Long Term Bond Index</v>
          </cell>
          <cell r="B161" t="str">
            <v>3.92</v>
          </cell>
          <cell r="C161" t="str">
            <v>Moderately High</v>
          </cell>
        </row>
        <row r="162">
          <cell r="A162" t="str">
            <v>CRISIL AA and AA+ Medium Term Bond Index</v>
          </cell>
          <cell r="B162" t="str">
            <v>3.62</v>
          </cell>
          <cell r="C162" t="str">
            <v>Moderately High</v>
          </cell>
        </row>
        <row r="163">
          <cell r="A163" t="str">
            <v>CRISIL AA and AA+ Short Term Bond Index</v>
          </cell>
          <cell r="B163" t="str">
            <v>3.35</v>
          </cell>
          <cell r="C163" t="str">
            <v>Moderately High</v>
          </cell>
        </row>
        <row r="164">
          <cell r="A164" t="str">
            <v>CRISIL AA and AA+ up to 1 Year Short Term Bond Index</v>
          </cell>
          <cell r="B164" t="str">
            <v>3.38</v>
          </cell>
          <cell r="C164" t="str">
            <v>Moderately High</v>
          </cell>
        </row>
        <row r="165">
          <cell r="A165" t="str">
            <v>CRISIL AA Long Term Bond Index</v>
          </cell>
          <cell r="B165" t="str">
            <v>4.64</v>
          </cell>
          <cell r="C165" t="str">
            <v>High</v>
          </cell>
        </row>
        <row r="166">
          <cell r="A166" t="str">
            <v>CRISIL AA- Long Term Bond Index</v>
          </cell>
          <cell r="B166" t="str">
            <v>5.64</v>
          </cell>
          <cell r="C166" t="str">
            <v>Very High</v>
          </cell>
        </row>
        <row r="167">
          <cell r="A167" t="str">
            <v>CRISIL AA Medium Term Bond Index</v>
          </cell>
          <cell r="B167" t="str">
            <v>4.12</v>
          </cell>
          <cell r="C167" t="str">
            <v>High</v>
          </cell>
        </row>
        <row r="168">
          <cell r="A168" t="str">
            <v>CRISIL AA- Medium Term Bond Index</v>
          </cell>
          <cell r="B168" t="str">
            <v>5.73</v>
          </cell>
          <cell r="C168" t="str">
            <v>Very High</v>
          </cell>
        </row>
        <row r="169">
          <cell r="A169" t="str">
            <v>CRISIL AA Short Term Bond Index</v>
          </cell>
          <cell r="B169" t="str">
            <v>3.92</v>
          </cell>
          <cell r="C169" t="str">
            <v>Moderately High</v>
          </cell>
        </row>
        <row r="170">
          <cell r="A170" t="str">
            <v>CRISIL AA- Short Term Bond Index</v>
          </cell>
          <cell r="B170" t="str">
            <v>4.97</v>
          </cell>
          <cell r="C170" t="str">
            <v>High</v>
          </cell>
        </row>
        <row r="171">
          <cell r="A171" t="str">
            <v>CRISIL AA+ Long Term Bond Index</v>
          </cell>
          <cell r="B171" t="str">
            <v>3.42</v>
          </cell>
          <cell r="C171" t="str">
            <v>Moderately High</v>
          </cell>
        </row>
        <row r="172">
          <cell r="A172" t="str">
            <v>CRISIL AA+ Medium Term Bond Index</v>
          </cell>
          <cell r="B172" t="str">
            <v>3.23</v>
          </cell>
          <cell r="C172" t="str">
            <v>Moderately High</v>
          </cell>
        </row>
        <row r="173">
          <cell r="A173" t="str">
            <v>CRISIL AA+ Short Term Bond Index</v>
          </cell>
          <cell r="B173" t="str">
            <v>2.66</v>
          </cell>
          <cell r="C173" t="str">
            <v>Moderate</v>
          </cell>
        </row>
        <row r="174">
          <cell r="A174" t="str">
            <v>CRISIL AAA 1 to 3 Year Short Term Bond Index</v>
          </cell>
          <cell r="B174" t="str">
            <v>1.87</v>
          </cell>
          <cell r="C174" t="str">
            <v>Low to Moderate</v>
          </cell>
        </row>
        <row r="175">
          <cell r="A175" t="str">
            <v>CRISIL AAA Long Term Bond Index</v>
          </cell>
          <cell r="B175" t="str">
            <v>2.79</v>
          </cell>
          <cell r="C175" t="str">
            <v>Moderate</v>
          </cell>
        </row>
        <row r="176">
          <cell r="A176" t="str">
            <v>CRISIL AAA Medium Term Bond Index</v>
          </cell>
          <cell r="B176" t="str">
            <v>2.53</v>
          </cell>
          <cell r="C176" t="str">
            <v>Moderate</v>
          </cell>
        </row>
        <row r="177">
          <cell r="A177" t="str">
            <v>CRISIL AAA Short Term Bond Index</v>
          </cell>
          <cell r="B177" t="str">
            <v>1.84</v>
          </cell>
          <cell r="C177" t="str">
            <v>Low to Moderate</v>
          </cell>
        </row>
        <row r="178">
          <cell r="A178" t="str">
            <v>CRISIL AAA up to 1 Year Short Term Bond Index</v>
          </cell>
          <cell r="B178" t="str">
            <v>1.56</v>
          </cell>
          <cell r="C178" t="str">
            <v>Low to Moderate</v>
          </cell>
        </row>
        <row r="179">
          <cell r="A179" t="str">
            <v>CRISIL Banking and PSU Debt Index</v>
          </cell>
          <cell r="B179" t="str">
            <v>2.39</v>
          </cell>
          <cell r="C179" t="str">
            <v>Moderate</v>
          </cell>
        </row>
        <row r="180">
          <cell r="A180" t="str">
            <v>CRISIL Composite AA Long Term Bond Index</v>
          </cell>
          <cell r="B180" t="str">
            <v>4.00</v>
          </cell>
          <cell r="C180" t="str">
            <v>High</v>
          </cell>
        </row>
        <row r="181">
          <cell r="A181" t="str">
            <v>CRISIL Composite AA Medium Term Bond Index</v>
          </cell>
          <cell r="B181" t="str">
            <v>3.86</v>
          </cell>
          <cell r="C181" t="str">
            <v>Moderately High</v>
          </cell>
        </row>
        <row r="182">
          <cell r="A182" t="str">
            <v>CRISIL Composite AA Short Term Bond Index</v>
          </cell>
          <cell r="B182" t="str">
            <v>3.44</v>
          </cell>
          <cell r="C182" t="str">
            <v>Moderately High</v>
          </cell>
        </row>
        <row r="183">
          <cell r="A183" t="str">
            <v>CRISIL Composite Bond Index</v>
          </cell>
          <cell r="B183" t="str">
            <v>2.59</v>
          </cell>
          <cell r="C183" t="str">
            <v>Moderate</v>
          </cell>
        </row>
        <row r="184">
          <cell r="A184" t="str">
            <v>CRISIL Composite CD Index</v>
          </cell>
          <cell r="B184" t="str">
            <v>2.73</v>
          </cell>
          <cell r="C184" t="str">
            <v>Moderate</v>
          </cell>
        </row>
        <row r="185">
          <cell r="A185" t="str">
            <v>CRISIL Composite CP Index</v>
          </cell>
          <cell r="B185" t="str">
            <v>3.18</v>
          </cell>
          <cell r="C185" t="str">
            <v>Moderately High</v>
          </cell>
        </row>
        <row r="186">
          <cell r="A186" t="str">
            <v>CRISIL Composite Credit Risk Index</v>
          </cell>
          <cell r="B186" t="str">
            <v>3.82</v>
          </cell>
          <cell r="C186" t="str">
            <v>Moderately High</v>
          </cell>
        </row>
        <row r="187">
          <cell r="A187" t="str">
            <v>CRISIL Composite Gilt Index</v>
          </cell>
          <cell r="B187" t="str">
            <v>2.67</v>
          </cell>
          <cell r="C187" t="str">
            <v>Moderate</v>
          </cell>
        </row>
        <row r="188">
          <cell r="A188" t="str">
            <v>CRISIL Composite T-Bill Index</v>
          </cell>
          <cell r="B188" t="str">
            <v>1.09</v>
          </cell>
          <cell r="C188" t="str">
            <v>Low to Moderate</v>
          </cell>
        </row>
        <row r="189">
          <cell r="A189" t="str">
            <v>CRISIL Corporate Bond Composite Index</v>
          </cell>
          <cell r="B189" t="str">
            <v>2.48</v>
          </cell>
          <cell r="C189" t="str">
            <v>Moderate</v>
          </cell>
        </row>
        <row r="190">
          <cell r="A190" t="str">
            <v>CRISIL Dynamic Debt Index</v>
          </cell>
          <cell r="B190" t="str">
            <v>2.73</v>
          </cell>
          <cell r="C190" t="str">
            <v>Moderate</v>
          </cell>
        </row>
        <row r="191">
          <cell r="A191" t="str">
            <v>CRISIL Dynamic Gilt Index</v>
          </cell>
          <cell r="B191" t="str">
            <v>2.67</v>
          </cell>
          <cell r="C191" t="str">
            <v>Moderate</v>
          </cell>
        </row>
        <row r="192">
          <cell r="A192" t="str">
            <v>CRISIL FPI Index</v>
          </cell>
          <cell r="B192" t="str">
            <v>2.74</v>
          </cell>
          <cell r="C192" t="str">
            <v>Moderate</v>
          </cell>
        </row>
        <row r="193">
          <cell r="A193" t="str">
            <v>CRISIL Liquid Debt Index</v>
          </cell>
          <cell r="B193" t="str">
            <v>1.44</v>
          </cell>
          <cell r="C193" t="str">
            <v>Low to Moderate</v>
          </cell>
        </row>
        <row r="194">
          <cell r="A194" t="str">
            <v>CRISIL Long Term Corporate Bond Index</v>
          </cell>
          <cell r="B194" t="str">
            <v>2.84</v>
          </cell>
          <cell r="C194" t="str">
            <v>Moderate</v>
          </cell>
        </row>
        <row r="195">
          <cell r="A195" t="str">
            <v>CRISIL Long Term Debt Index</v>
          </cell>
          <cell r="B195" t="str">
            <v>2.80</v>
          </cell>
          <cell r="C195" t="str">
            <v>Moderate</v>
          </cell>
        </row>
        <row r="196">
          <cell r="A196" t="str">
            <v>CRISIL Long Term Gilt Index</v>
          </cell>
          <cell r="B196" t="str">
            <v>2.65</v>
          </cell>
          <cell r="C196" t="str">
            <v>Moderate</v>
          </cell>
        </row>
        <row r="197">
          <cell r="A197" t="str">
            <v>CRISIL Low Duration Debt Index</v>
          </cell>
          <cell r="B197" t="str">
            <v>2.63</v>
          </cell>
          <cell r="C197" t="str">
            <v>Moderate</v>
          </cell>
        </row>
        <row r="198">
          <cell r="A198" t="str">
            <v>CRISIL Medium Term Corporate Bond Index</v>
          </cell>
          <cell r="B198" t="str">
            <v>2.67</v>
          </cell>
          <cell r="C198" t="str">
            <v>Moderate</v>
          </cell>
        </row>
        <row r="199">
          <cell r="A199" t="str">
            <v>CRISIL Medium Term Credit Risk Index</v>
          </cell>
          <cell r="B199" t="str">
            <v>3.78</v>
          </cell>
          <cell r="C199" t="str">
            <v>Moderately High</v>
          </cell>
        </row>
        <row r="200">
          <cell r="A200" t="str">
            <v>CRISIL Medium Term Debt Index</v>
          </cell>
          <cell r="B200" t="str">
            <v>2.61</v>
          </cell>
          <cell r="C200" t="str">
            <v>Moderate</v>
          </cell>
        </row>
        <row r="201">
          <cell r="A201" t="str">
            <v>CRISIL Medium Term Gilt Index</v>
          </cell>
          <cell r="B201" t="str">
            <v>2.67</v>
          </cell>
          <cell r="C201" t="str">
            <v>Moderate</v>
          </cell>
        </row>
        <row r="202">
          <cell r="A202" t="str">
            <v>CRISIL Medium To Long Term Banking Debt Index</v>
          </cell>
          <cell r="B202" t="str">
            <v>3.65</v>
          </cell>
          <cell r="C202" t="str">
            <v>Moderately High</v>
          </cell>
        </row>
        <row r="203">
          <cell r="A203" t="str">
            <v>CRISIL Medium To Long Term Debt Index</v>
          </cell>
          <cell r="B203" t="str">
            <v>2.76</v>
          </cell>
          <cell r="C203" t="str">
            <v>Moderate</v>
          </cell>
        </row>
        <row r="204">
          <cell r="A204" t="str">
            <v>CRISIL Medium to Long Term PSU Debt Index</v>
          </cell>
          <cell r="B204" t="str">
            <v>2.77</v>
          </cell>
          <cell r="C204" t="str">
            <v>Moderate</v>
          </cell>
        </row>
        <row r="205">
          <cell r="A205" t="str">
            <v>CRISIL Money Market Index</v>
          </cell>
          <cell r="B205" t="str">
            <v>2.52</v>
          </cell>
          <cell r="C205" t="str">
            <v>Moderate</v>
          </cell>
        </row>
        <row r="206">
          <cell r="A206" t="str">
            <v>CRISIL Money Market Index-Insurance</v>
          </cell>
          <cell r="B206" t="str">
            <v>1.93</v>
          </cell>
          <cell r="C206" t="str">
            <v>Low to Moderate</v>
          </cell>
        </row>
        <row r="207">
          <cell r="A207" t="str">
            <v>CRISIL Overnight Index</v>
          </cell>
          <cell r="B207" t="str">
            <v>1.00</v>
          </cell>
          <cell r="C207" t="str">
            <v>Low</v>
          </cell>
        </row>
        <row r="208">
          <cell r="A208" t="str">
            <v>CRISIL Short Term Bond Index</v>
          </cell>
          <cell r="B208" t="str">
            <v>2.47</v>
          </cell>
          <cell r="C208" t="str">
            <v>Moderate</v>
          </cell>
        </row>
        <row r="209">
          <cell r="A209" t="str">
            <v>CRISIL Short Term Corporate Bond Index</v>
          </cell>
          <cell r="B209" t="str">
            <v>2.06</v>
          </cell>
          <cell r="C209" t="str">
            <v>Moderate</v>
          </cell>
        </row>
        <row r="210">
          <cell r="A210" t="str">
            <v>CRISIL Short Term Credit Risk Index</v>
          </cell>
          <cell r="B210" t="str">
            <v>3.52</v>
          </cell>
          <cell r="C210" t="str">
            <v>Moderately High</v>
          </cell>
        </row>
        <row r="211">
          <cell r="A211" t="str">
            <v>CRISIL Short Term Gilt Index</v>
          </cell>
          <cell r="B211" t="str">
            <v>2.00</v>
          </cell>
          <cell r="C211" t="str">
            <v>Low to Moderate</v>
          </cell>
        </row>
        <row r="212">
          <cell r="A212" t="str">
            <v>CRISIL Short Term PSU Debt Index</v>
          </cell>
          <cell r="B212" t="str">
            <v>1.67</v>
          </cell>
          <cell r="C212" t="str">
            <v>Low to Moderate</v>
          </cell>
        </row>
        <row r="213">
          <cell r="A213" t="str">
            <v>CRISIL Ultra Short Term Debt Index</v>
          </cell>
          <cell r="B213" t="str">
            <v>2.72</v>
          </cell>
          <cell r="C213" t="str">
            <v>Moderate</v>
          </cell>
        </row>
        <row r="214">
          <cell r="A214" t="str">
            <v>CRISIL Up to 91-Day CD Index</v>
          </cell>
          <cell r="B214" t="str">
            <v>1.34</v>
          </cell>
          <cell r="C214" t="str">
            <v>Low to Moderate</v>
          </cell>
        </row>
        <row r="215">
          <cell r="A215" t="str">
            <v>CRISIL Up to 91-Day CP Index</v>
          </cell>
          <cell r="B215" t="str">
            <v>1.89</v>
          </cell>
          <cell r="C215" t="str">
            <v>Low to Moderate</v>
          </cell>
        </row>
        <row r="216">
          <cell r="A216" t="str">
            <v>CRISIL upto 91 Day CP Index-A</v>
          </cell>
          <cell r="B216" t="str">
            <v>1.59</v>
          </cell>
          <cell r="C216" t="str">
            <v>Low to Moderate</v>
          </cell>
        </row>
        <row r="217">
          <cell r="A217" t="str">
            <v>CRISIL upto 91 Day CD Index-A</v>
          </cell>
          <cell r="B217" t="str">
            <v>1.05</v>
          </cell>
          <cell r="C217" t="str">
            <v>Low to Moderate</v>
          </cell>
        </row>
        <row r="218">
          <cell r="A218" t="str">
            <v>CRISIL upto 91 Day CD Index-B</v>
          </cell>
          <cell r="B218" t="str">
            <v>1.63</v>
          </cell>
          <cell r="C218" t="str">
            <v>Low to Moderate</v>
          </cell>
        </row>
        <row r="219">
          <cell r="A219" t="str">
            <v>CRISIL upto 91 Day CP Index-B</v>
          </cell>
          <cell r="B219" t="str">
            <v>2.48</v>
          </cell>
          <cell r="C219" t="str">
            <v>Moderate</v>
          </cell>
        </row>
        <row r="220">
          <cell r="A220" t="str">
            <v>CRISIL upto 365 Day CD index-A</v>
          </cell>
          <cell r="B220" t="str">
            <v>1.35</v>
          </cell>
          <cell r="C220" t="str">
            <v>Low to Moderate</v>
          </cell>
        </row>
        <row r="221">
          <cell r="A221" t="str">
            <v>CRISIL upto 365 Day CP Index-A</v>
          </cell>
          <cell r="B221" t="str">
            <v>1.82</v>
          </cell>
          <cell r="C221" t="str">
            <v>Low to Moderate</v>
          </cell>
        </row>
        <row r="222">
          <cell r="A222" t="str">
            <v>CRISIL upto 365 Day CD index-B</v>
          </cell>
          <cell r="B222" t="str">
            <v>2.28</v>
          </cell>
          <cell r="C222" t="str">
            <v>Moderate</v>
          </cell>
        </row>
        <row r="223">
          <cell r="A223" t="str">
            <v>CRISIL upto 365 Day CP Index-B</v>
          </cell>
          <cell r="B223" t="str">
            <v>2.93</v>
          </cell>
          <cell r="C223" t="str">
            <v>Moderate</v>
          </cell>
        </row>
        <row r="224">
          <cell r="A224" t="str">
            <v>CRISIL upto 365 Day CD Index-C</v>
          </cell>
          <cell r="B224" t="str">
            <v>5.25</v>
          </cell>
          <cell r="C224" t="str">
            <v>Very High</v>
          </cell>
        </row>
        <row r="225">
          <cell r="A225" t="str">
            <v>CRISIL upto 365 Day CP Index-C</v>
          </cell>
          <cell r="B225" t="str">
            <v>4.81</v>
          </cell>
          <cell r="C225" t="str">
            <v>High</v>
          </cell>
        </row>
        <row r="226">
          <cell r="A226" t="str">
            <v>CRISIL Short Term Banking Debt Index</v>
          </cell>
          <cell r="B226" t="str">
            <v>1.95</v>
          </cell>
          <cell r="C226" t="str">
            <v>Low to Moderate</v>
          </cell>
        </row>
        <row r="227">
          <cell r="A227" t="str">
            <v>CRISIL 1 Month CD Index</v>
          </cell>
          <cell r="B227" t="str">
            <v>2.50</v>
          </cell>
          <cell r="C227" t="str">
            <v>Moderate</v>
          </cell>
        </row>
        <row r="228">
          <cell r="A228" t="str">
            <v>CRISIL 1 Month CP Index</v>
          </cell>
          <cell r="B228" t="str">
            <v>3.87</v>
          </cell>
          <cell r="C228" t="str">
            <v>Moderately High</v>
          </cell>
        </row>
        <row r="229">
          <cell r="A229" t="str">
            <v>CRISIL 10 Year SDL Index</v>
          </cell>
          <cell r="B229" t="str">
            <v>2.66</v>
          </cell>
          <cell r="C229" t="str">
            <v>Moderate</v>
          </cell>
        </row>
        <row r="230">
          <cell r="A230" t="str">
            <v>CRISIL 1 Month T-bill Index</v>
          </cell>
          <cell r="B230" t="str">
            <v>1.00</v>
          </cell>
          <cell r="C230" t="str">
            <v>Low</v>
          </cell>
        </row>
        <row r="231">
          <cell r="A231" t="str">
            <v>CRISIL 2 Month T-bill Index</v>
          </cell>
          <cell r="B231" t="str">
            <v>1.00</v>
          </cell>
          <cell r="C231" t="str">
            <v>Low</v>
          </cell>
        </row>
        <row r="232">
          <cell r="A232" t="str">
            <v>CRISIL Arbitrage Index</v>
          </cell>
          <cell r="B232" t="str">
            <v>0.43</v>
          </cell>
          <cell r="C232" t="str">
            <v>Low</v>
          </cell>
        </row>
        <row r="233">
          <cell r="A233" t="str">
            <v>CRISIL Equity Savings Index</v>
          </cell>
          <cell r="B233" t="str">
            <v>3.15</v>
          </cell>
          <cell r="C233" t="str">
            <v>Moderately High</v>
          </cell>
        </row>
        <row r="234">
          <cell r="A234" t="str">
            <v>CRISIL Hybrid 35+65 - Aggressive Index</v>
          </cell>
          <cell r="B234" t="str">
            <v>5.36</v>
          </cell>
          <cell r="C234" t="str">
            <v>Very High</v>
          </cell>
        </row>
        <row r="235">
          <cell r="A235" t="str">
            <v>CRISIL Hybrid 85+15 - Conservative Index</v>
          </cell>
          <cell r="B235" t="str">
            <v>3.25</v>
          </cell>
          <cell r="C235" t="str">
            <v>Moderately High</v>
          </cell>
        </row>
        <row r="236">
          <cell r="A236" t="str">
            <v>CRISIL Short Term Debt Hybrid 60+40 Index</v>
          </cell>
          <cell r="B236" t="str">
            <v>4.26</v>
          </cell>
          <cell r="C236" t="str">
            <v>High</v>
          </cell>
        </row>
        <row r="237">
          <cell r="A237" t="str">
            <v>CRISIL Short Term Debt Hybrid 75+25 Index</v>
          </cell>
          <cell r="B237" t="str">
            <v>3.60</v>
          </cell>
          <cell r="C237" t="str">
            <v>Moderately High</v>
          </cell>
        </row>
        <row r="238">
          <cell r="A238" t="str">
            <v>CRISIL Hybrid 50+50 - Moderate Index</v>
          </cell>
          <cell r="B238" t="str">
            <v>4.74</v>
          </cell>
          <cell r="C238" t="str">
            <v>High</v>
          </cell>
        </row>
        <row r="239">
          <cell r="A239" t="str">
            <v>CRISIL Hybrid 65+35 - Conservative Index</v>
          </cell>
          <cell r="B239" t="str">
            <v>4.11</v>
          </cell>
          <cell r="C239" t="str">
            <v>High</v>
          </cell>
        </row>
        <row r="240">
          <cell r="A240" t="str">
            <v>CRISIL Hybrid 25+75 - Aggressive Index</v>
          </cell>
          <cell r="B240" t="str">
            <v>5.77</v>
          </cell>
          <cell r="C240" t="str">
            <v>Very High</v>
          </cell>
        </row>
        <row r="241">
          <cell r="A241" t="str">
            <v>CRISIL Hybrid 75+25 - Conservative Index</v>
          </cell>
          <cell r="B241" t="str">
            <v>3.68</v>
          </cell>
          <cell r="C241" t="str">
            <v>Moderately High</v>
          </cell>
        </row>
        <row r="242">
          <cell r="A242" t="str">
            <v>CRISIL Liquid Debt A-I Index</v>
          </cell>
          <cell r="B242" t="str">
            <v>1.24</v>
          </cell>
          <cell r="C242" t="str">
            <v>Low to Moderate</v>
          </cell>
        </row>
        <row r="243">
          <cell r="A243" t="str">
            <v>CRISIL Liquid Debt B-I Index</v>
          </cell>
          <cell r="B243" t="str">
            <v>1.54</v>
          </cell>
          <cell r="C243" t="str">
            <v>Low to Moderate</v>
          </cell>
        </row>
        <row r="244">
          <cell r="A244" t="str">
            <v>CRISIL Low Duration Debt A-I Index</v>
          </cell>
          <cell r="B244" t="str">
            <v>1.65</v>
          </cell>
          <cell r="C244" t="str">
            <v>Low to Moderate</v>
          </cell>
        </row>
        <row r="245">
          <cell r="A245" t="str">
            <v>CRISIL Low Duration Debt B-I Index</v>
          </cell>
          <cell r="B245" t="str">
            <v>2.25</v>
          </cell>
          <cell r="C245" t="str">
            <v>Moderate</v>
          </cell>
        </row>
        <row r="246">
          <cell r="A246" t="str">
            <v>CRISIL Low Duration Debt C-I Index</v>
          </cell>
          <cell r="B246" t="str">
            <v>4.08</v>
          </cell>
          <cell r="C246" t="str">
            <v>High</v>
          </cell>
        </row>
        <row r="247">
          <cell r="A247" t="str">
            <v>CRISIL Short Duration Debt A-II Index</v>
          </cell>
          <cell r="B247" t="str">
            <v>2.01</v>
          </cell>
          <cell r="C247" t="str">
            <v>Moderate</v>
          </cell>
        </row>
        <row r="248">
          <cell r="A248" t="str">
            <v>CRISIL Short Duration Debt B-II Index</v>
          </cell>
          <cell r="B248" t="str">
            <v>2.71</v>
          </cell>
          <cell r="C248" t="str">
            <v>Moderate</v>
          </cell>
        </row>
        <row r="249">
          <cell r="A249" t="str">
            <v>CRISIL Short Duration Debt C-II Index</v>
          </cell>
          <cell r="B249" t="str">
            <v>5.23</v>
          </cell>
          <cell r="C249" t="str">
            <v>Very High</v>
          </cell>
        </row>
        <row r="250">
          <cell r="A250" t="str">
            <v>CRISIL Medium Duration Debt A-III Index</v>
          </cell>
          <cell r="B250" t="str">
            <v>2.47</v>
          </cell>
          <cell r="C250" t="str">
            <v>Moderate</v>
          </cell>
        </row>
        <row r="251">
          <cell r="A251" t="str">
            <v>CRISIL Medium Duration Debt B-III Index</v>
          </cell>
          <cell r="B251" t="str">
            <v>3.00</v>
          </cell>
          <cell r="C251" t="str">
            <v>Moderate</v>
          </cell>
        </row>
        <row r="252">
          <cell r="A252" t="str">
            <v>CRISIL Medium Duration Debt C-III Index</v>
          </cell>
          <cell r="B252" t="str">
            <v>4.69</v>
          </cell>
          <cell r="C252" t="str">
            <v>High</v>
          </cell>
        </row>
        <row r="253">
          <cell r="A253" t="str">
            <v>CRISIL Medium to Long Duration Debt A-III Index</v>
          </cell>
          <cell r="B253" t="str">
            <v>2.67</v>
          </cell>
          <cell r="C253" t="str">
            <v>Moderate</v>
          </cell>
        </row>
        <row r="254">
          <cell r="A254" t="str">
            <v>CRISIL Medium to Long Duration Debt B-III Index</v>
          </cell>
          <cell r="B254" t="str">
            <v>3.25</v>
          </cell>
          <cell r="C254" t="str">
            <v>Moderately High</v>
          </cell>
        </row>
        <row r="255">
          <cell r="A255" t="str">
            <v>CRISIL Medium to Long Duration Debt C-III Index</v>
          </cell>
          <cell r="B255" t="str">
            <v>4.80</v>
          </cell>
          <cell r="C255" t="str">
            <v>High</v>
          </cell>
        </row>
        <row r="256">
          <cell r="A256" t="str">
            <v>CRISIL Long Duration Debt A-III Index</v>
          </cell>
          <cell r="B256" t="str">
            <v>2.72</v>
          </cell>
          <cell r="C256" t="str">
            <v>Moderate</v>
          </cell>
        </row>
        <row r="257">
          <cell r="A257" t="str">
            <v>CRISIL Credit Risk Debt C-II Index</v>
          </cell>
          <cell r="B257" t="str">
            <v>4.43</v>
          </cell>
          <cell r="C257" t="str">
            <v>High</v>
          </cell>
        </row>
        <row r="258">
          <cell r="A258" t="str">
            <v>CRISIL Credit Risk Debt C-III Index</v>
          </cell>
          <cell r="B258" t="str">
            <v>4.59</v>
          </cell>
          <cell r="C258" t="str">
            <v>High</v>
          </cell>
        </row>
        <row r="259">
          <cell r="A259" t="str">
            <v>CRISIL Corporate Bond B-II Index</v>
          </cell>
          <cell r="B259" t="str">
            <v>2.52</v>
          </cell>
          <cell r="C259" t="str">
            <v>Moderate</v>
          </cell>
        </row>
        <row r="260">
          <cell r="A260" t="str">
            <v>CRISIL Corporate Bond B-III Index</v>
          </cell>
          <cell r="B260" t="str">
            <v>3.06</v>
          </cell>
          <cell r="C260" t="str">
            <v>Moderately High</v>
          </cell>
        </row>
        <row r="261">
          <cell r="A261" t="str">
            <v>CRISIL Dynamic Bond A-III Index</v>
          </cell>
          <cell r="B261" t="str">
            <v>2.67</v>
          </cell>
          <cell r="C261" t="str">
            <v>Moderate</v>
          </cell>
        </row>
        <row r="262">
          <cell r="A262" t="str">
            <v>CRISIL Dynamic Bond B-III Index</v>
          </cell>
          <cell r="B262" t="str">
            <v>3.25</v>
          </cell>
          <cell r="C262" t="str">
            <v>Moderately High</v>
          </cell>
        </row>
        <row r="263">
          <cell r="A263" t="str">
            <v>CRISIL Dynamic Bond C-III Index</v>
          </cell>
          <cell r="B263" t="str">
            <v>4.78</v>
          </cell>
          <cell r="C263" t="str">
            <v>High</v>
          </cell>
        </row>
        <row r="264">
          <cell r="A264" t="str">
            <v>CRISIL Money Market A-I Index</v>
          </cell>
          <cell r="B264" t="str">
            <v>1.48</v>
          </cell>
          <cell r="C264" t="str">
            <v>Low to Moderate</v>
          </cell>
        </row>
        <row r="265">
          <cell r="A265" t="str">
            <v>CRISIL Money Market B-I Index</v>
          </cell>
          <cell r="B265" t="str">
            <v>1.91</v>
          </cell>
          <cell r="C265" t="str">
            <v>Low to Moderate</v>
          </cell>
        </row>
        <row r="266">
          <cell r="A266" t="str">
            <v>CRISIL Money Market C-I Index</v>
          </cell>
          <cell r="B266" t="str">
            <v>3.97</v>
          </cell>
          <cell r="C266" t="str">
            <v>Moderately High</v>
          </cell>
        </row>
        <row r="267">
          <cell r="A267" t="str">
            <v>CRISIL Ultra Short Duration Debt A-I Index</v>
          </cell>
          <cell r="B267" t="str">
            <v>1.55</v>
          </cell>
          <cell r="C267" t="str">
            <v>Low to Moderate</v>
          </cell>
        </row>
        <row r="268">
          <cell r="A268" t="str">
            <v>CRISIL Ultra Short Duration Debt B-I Index</v>
          </cell>
          <cell r="B268" t="str">
            <v>2.22</v>
          </cell>
          <cell r="C268" t="str">
            <v>Moderate</v>
          </cell>
        </row>
        <row r="269">
          <cell r="A269" t="str">
            <v>CRISIL Ultra Short Duration Debt C-I Index</v>
          </cell>
          <cell r="B269" t="str">
            <v>4.10</v>
          </cell>
          <cell r="C269" t="str">
            <v>High</v>
          </cell>
        </row>
        <row r="270">
          <cell r="A270" t="str">
            <v>CRISIL IBX 70:30 CPSE Plus SDL Index - April 2025</v>
          </cell>
          <cell r="B270" t="str">
            <v>1.67</v>
          </cell>
          <cell r="C270" t="str">
            <v>Low to Moderate</v>
          </cell>
        </row>
        <row r="271">
          <cell r="A271" t="str">
            <v>CRISIL IBX SDL Index - May 2027</v>
          </cell>
          <cell r="B271" t="str">
            <v>2.33</v>
          </cell>
          <cell r="C271" t="str">
            <v>Moderate</v>
          </cell>
        </row>
        <row r="272">
          <cell r="A272" t="str">
            <v>CRISIL IBX 50:50 PSU + SDL Index - October 2025</v>
          </cell>
          <cell r="B272" t="str">
            <v>1.68</v>
          </cell>
          <cell r="C272" t="str">
            <v>Low to Moderate</v>
          </cell>
        </row>
        <row r="273">
          <cell r="A273" t="str">
            <v>CRISIL IBX 50:50 Gilt Plus SDL Index - April 2028</v>
          </cell>
          <cell r="B273" t="str">
            <v>2.33</v>
          </cell>
          <cell r="C273" t="str">
            <v>Moderate</v>
          </cell>
        </row>
        <row r="274">
          <cell r="A274" t="str">
            <v>CRISIL IBX 60:40 SDL + AAA PSU Index - April 2025</v>
          </cell>
          <cell r="B274" t="str">
            <v>1.67</v>
          </cell>
          <cell r="C274" t="str">
            <v>Low to Moderate</v>
          </cell>
        </row>
        <row r="275">
          <cell r="A275" t="str">
            <v>CRISIL IBX 60:40 SDL + AAA PSU Index - April 2027</v>
          </cell>
          <cell r="B275" t="str">
            <v>2.00</v>
          </cell>
          <cell r="C275" t="str">
            <v>Low to Moderate</v>
          </cell>
        </row>
        <row r="276">
          <cell r="A276" t="str">
            <v>CRISIL-IBX Gilt Index - June 2027</v>
          </cell>
          <cell r="B276" t="str">
            <v>2.00</v>
          </cell>
          <cell r="C276" t="str">
            <v>Low to Moderate</v>
          </cell>
        </row>
        <row r="277">
          <cell r="A277" t="str">
            <v>CRISIL-IBX Gilt Index - April 2028</v>
          </cell>
          <cell r="B277" t="str">
            <v>2.33</v>
          </cell>
          <cell r="C277" t="str">
            <v>Moderate</v>
          </cell>
        </row>
        <row r="278">
          <cell r="A278" t="str">
            <v>CRISIL IBX Gilt Index - April 2026</v>
          </cell>
          <cell r="B278" t="str">
            <v>2.00</v>
          </cell>
          <cell r="C278" t="str">
            <v>Low to Moderate</v>
          </cell>
        </row>
        <row r="279">
          <cell r="A279" t="str">
            <v>CRISIL IBX Gilt Index - April 2029</v>
          </cell>
          <cell r="B279" t="str">
            <v>2.67</v>
          </cell>
          <cell r="C279" t="str">
            <v>Moderate</v>
          </cell>
        </row>
        <row r="280">
          <cell r="A280" t="str">
            <v>CRISIL IBX SDL Index - September 2027</v>
          </cell>
          <cell r="B280" t="str">
            <v>2.33</v>
          </cell>
          <cell r="C280" t="str">
            <v>Moderate</v>
          </cell>
        </row>
        <row r="281">
          <cell r="A281" t="str">
            <v>CRISIL IBX Gilt Index - June 2036</v>
          </cell>
          <cell r="B281" t="str">
            <v>2.67</v>
          </cell>
          <cell r="C281" t="str">
            <v>Moderate</v>
          </cell>
        </row>
        <row r="282">
          <cell r="A282" t="str">
            <v>CRISIL IBX Gilt Index - April 2033</v>
          </cell>
          <cell r="B282" t="str">
            <v>2.67</v>
          </cell>
          <cell r="C282" t="str">
            <v>Moderate</v>
          </cell>
        </row>
        <row r="283">
          <cell r="A283" t="str">
            <v>CRISIL IBX 50:50 Gilt Plus SDL Index - April 2037</v>
          </cell>
          <cell r="B283" t="str">
            <v>2.67</v>
          </cell>
          <cell r="C283" t="str">
            <v>Moderate</v>
          </cell>
        </row>
        <row r="284">
          <cell r="A284" t="str">
            <v>CRISIL-IBX 50:50 Gilt Plus SDL Index - June 2027</v>
          </cell>
          <cell r="B284" t="str">
            <v>2.00</v>
          </cell>
          <cell r="C284" t="str">
            <v>Low to Moderate</v>
          </cell>
        </row>
        <row r="285">
          <cell r="A285" t="str">
            <v>CRISIL-IBX 90:10 SDL Plus Gilt Index - November 2026</v>
          </cell>
          <cell r="B285" t="str">
            <v>2.00</v>
          </cell>
          <cell r="C285" t="str">
            <v>Low to Moderate</v>
          </cell>
        </row>
        <row r="286">
          <cell r="A286" t="str">
            <v>CRISIL-IBX 90:10 SDL Plus Gilt Index - September 2027</v>
          </cell>
          <cell r="B286" t="str">
            <v>2.33</v>
          </cell>
          <cell r="C286" t="str">
            <v>Moderate</v>
          </cell>
        </row>
        <row r="287">
          <cell r="A287" t="str">
            <v>CRISIL-IBX 50:50 Gilt Plus SDL Index - September 2028</v>
          </cell>
          <cell r="B287" t="str">
            <v>2.33</v>
          </cell>
          <cell r="C287" t="str">
            <v>Moderate</v>
          </cell>
        </row>
        <row r="288">
          <cell r="A288" t="str">
            <v>CRISIL-IBX 90:10 SDL Plus Gilt Index - April 2032</v>
          </cell>
          <cell r="B288" t="str">
            <v>2.67</v>
          </cell>
          <cell r="C288" t="str">
            <v>Moderate</v>
          </cell>
        </row>
        <row r="289">
          <cell r="A289" t="str">
            <v>CRISIL-IBX 60:40 SDL Plus AAA PSU Index - April 2026</v>
          </cell>
          <cell r="B289" t="str">
            <v>2.00</v>
          </cell>
          <cell r="C289" t="str">
            <v>Moderate</v>
          </cell>
        </row>
        <row r="290">
          <cell r="A290" t="str">
            <v>CRISIL-IBX SDL Index - April 2033</v>
          </cell>
          <cell r="B290" t="str">
            <v>2.67</v>
          </cell>
          <cell r="C290" t="str">
            <v>Moderate</v>
          </cell>
        </row>
        <row r="291">
          <cell r="A291" t="str">
            <v>CRISIL-IBX SDL Index - June 2027</v>
          </cell>
          <cell r="B291" t="str">
            <v>2.00</v>
          </cell>
          <cell r="C291" t="str">
            <v>Low to Moderate</v>
          </cell>
        </row>
        <row r="292">
          <cell r="A292" t="str">
            <v>CRISIL-IBX 50:50 Gilt Plus SDL Index - June 2028</v>
          </cell>
          <cell r="B292" t="str">
            <v>2.33</v>
          </cell>
          <cell r="C292" t="str">
            <v>Moderate</v>
          </cell>
        </row>
        <row r="293">
          <cell r="A293" t="str">
            <v>CRISIL-IBX 50:50 SDL Plus Gilt Index - April 2033</v>
          </cell>
          <cell r="B293" t="str">
            <v>2.67</v>
          </cell>
          <cell r="C293" t="str">
            <v>Moderate</v>
          </cell>
        </row>
        <row r="294">
          <cell r="A294" t="str">
            <v>CRISIL Select AAA Corporate Bond Fund Index</v>
          </cell>
          <cell r="B294" t="str">
            <v>1.78</v>
          </cell>
          <cell r="C294" t="str">
            <v>Low to Moderate</v>
          </cell>
        </row>
        <row r="295">
          <cell r="A295" t="str">
            <v>CRISIL-IBX 50:50 Gilt Plus SDL Short Duration Fund Index</v>
          </cell>
          <cell r="B295" t="str">
            <v>2.00</v>
          </cell>
          <cell r="C295" t="str">
            <v>Low to Moderate</v>
          </cell>
        </row>
        <row r="296">
          <cell r="A296" t="str">
            <v>CRISIL-IBX Gilt Index - April 2032</v>
          </cell>
          <cell r="B296" t="str">
            <v>2.67</v>
          </cell>
          <cell r="C296" t="str">
            <v>Moderate</v>
          </cell>
        </row>
        <row r="297">
          <cell r="A297" t="str">
            <v>CRISIL-IBX AAA Index - March 2024</v>
          </cell>
          <cell r="B297" t="str">
            <v>1.42</v>
          </cell>
          <cell r="C297" t="str">
            <v>Low to Moderate</v>
          </cell>
        </row>
        <row r="298">
          <cell r="A298" t="str">
            <v>CRISIL-IBX SDL Index - June 2032</v>
          </cell>
          <cell r="B298" t="str">
            <v>2.67</v>
          </cell>
          <cell r="C298" t="str">
            <v>Moderate</v>
          </cell>
        </row>
        <row r="299">
          <cell r="A299" t="str">
            <v>CRISIL-IBX 50:50 Gilt Plus SDL Index - September 2027</v>
          </cell>
          <cell r="B299" t="str">
            <v>2.33</v>
          </cell>
          <cell r="C299" t="str">
            <v>Moderate</v>
          </cell>
        </row>
        <row r="300">
          <cell r="A300" t="str">
            <v>CRISIL-IBX SDL Index - September 2028</v>
          </cell>
          <cell r="B300" t="str">
            <v>2.33</v>
          </cell>
          <cell r="C300" t="str">
            <v>Moderate</v>
          </cell>
        </row>
        <row r="301">
          <cell r="A301" t="str">
            <v>Nifty 50</v>
          </cell>
          <cell r="B301" t="str">
            <v>5.30</v>
          </cell>
          <cell r="C301" t="str">
            <v>Very High</v>
          </cell>
        </row>
        <row r="302">
          <cell r="A302" t="str">
            <v>Nifty Next 50</v>
          </cell>
          <cell r="B302" t="str">
            <v>5.41</v>
          </cell>
          <cell r="C302" t="str">
            <v>Very High</v>
          </cell>
        </row>
        <row r="303">
          <cell r="A303" t="str">
            <v>Nifty 100</v>
          </cell>
          <cell r="B303" t="str">
            <v>5.32</v>
          </cell>
          <cell r="C303" t="str">
            <v>Very High</v>
          </cell>
        </row>
        <row r="304">
          <cell r="A304" t="str">
            <v>Nifty 200</v>
          </cell>
          <cell r="B304" t="str">
            <v>5.42</v>
          </cell>
          <cell r="C304" t="str">
            <v>Very High</v>
          </cell>
        </row>
        <row r="305">
          <cell r="A305" t="str">
            <v>Nifty Total Market</v>
          </cell>
          <cell r="B305" t="str">
            <v>5.60</v>
          </cell>
          <cell r="C305" t="str">
            <v>Very High</v>
          </cell>
        </row>
        <row r="306">
          <cell r="A306" t="str">
            <v>Nifty 500</v>
          </cell>
          <cell r="B306" t="str">
            <v>5.56</v>
          </cell>
          <cell r="C306" t="str">
            <v>Very High</v>
          </cell>
        </row>
        <row r="307">
          <cell r="A307" t="str">
            <v>Nifty Midcap 150</v>
          </cell>
          <cell r="B307" t="str">
            <v>5.99</v>
          </cell>
          <cell r="C307" t="str">
            <v>Very High</v>
          </cell>
        </row>
        <row r="308">
          <cell r="A308" t="str">
            <v>Nifty Midcap 50</v>
          </cell>
          <cell r="B308" t="str">
            <v>6.00</v>
          </cell>
          <cell r="C308" t="str">
            <v>Very High</v>
          </cell>
        </row>
        <row r="309">
          <cell r="A309" t="str">
            <v>Nifty Midcap Select</v>
          </cell>
          <cell r="B309" t="str">
            <v>6.00</v>
          </cell>
          <cell r="C309" t="str">
            <v>Very High</v>
          </cell>
        </row>
        <row r="310">
          <cell r="A310" t="str">
            <v>Nifty Midcap 100</v>
          </cell>
          <cell r="B310" t="str">
            <v>5.98</v>
          </cell>
          <cell r="C310" t="str">
            <v>Very High</v>
          </cell>
        </row>
        <row r="311">
          <cell r="A311" t="str">
            <v>Nifty Smallcap 250</v>
          </cell>
          <cell r="B311" t="str">
            <v>6.66</v>
          </cell>
          <cell r="C311" t="str">
            <v>Very High</v>
          </cell>
        </row>
        <row r="312">
          <cell r="A312" t="str">
            <v>Nifty Smallcap 50</v>
          </cell>
          <cell r="B312" t="str">
            <v>6.65</v>
          </cell>
          <cell r="C312" t="str">
            <v>Very High</v>
          </cell>
        </row>
        <row r="313">
          <cell r="A313" t="str">
            <v>Nifty Smallcap 100</v>
          </cell>
          <cell r="B313" t="str">
            <v>6.64</v>
          </cell>
          <cell r="C313" t="str">
            <v>Very High</v>
          </cell>
        </row>
        <row r="314">
          <cell r="A314" t="str">
            <v>Nifty Microcap 250</v>
          </cell>
          <cell r="B314" t="str">
            <v>6.68</v>
          </cell>
          <cell r="C314" t="str">
            <v>Very High</v>
          </cell>
        </row>
        <row r="315">
          <cell r="A315" t="str">
            <v>Nifty 500 Multicap 50:25:25</v>
          </cell>
          <cell r="B315" t="str">
            <v>5.83</v>
          </cell>
          <cell r="C315" t="str">
            <v>Very High</v>
          </cell>
        </row>
        <row r="316">
          <cell r="A316" t="str">
            <v>Nifty LargeMidcap 250</v>
          </cell>
          <cell r="B316" t="str">
            <v>5.66</v>
          </cell>
          <cell r="C316" t="str">
            <v>Very High</v>
          </cell>
        </row>
        <row r="317">
          <cell r="A317" t="str">
            <v>Nifty MidSmallcap 400</v>
          </cell>
          <cell r="B317" t="str">
            <v>6.23</v>
          </cell>
          <cell r="C317" t="str">
            <v>Very High</v>
          </cell>
        </row>
        <row r="318">
          <cell r="A318" t="str">
            <v>Nifty Auto</v>
          </cell>
          <cell r="B318" t="str">
            <v>5.43</v>
          </cell>
          <cell r="C318" t="str">
            <v>Very High</v>
          </cell>
        </row>
        <row r="319">
          <cell r="A319" t="str">
            <v>Nifty Bank</v>
          </cell>
          <cell r="B319" t="str">
            <v>5.38</v>
          </cell>
          <cell r="C319" t="str">
            <v>Very High</v>
          </cell>
        </row>
        <row r="320">
          <cell r="A320" t="str">
            <v>Nifty Consumer Durables</v>
          </cell>
          <cell r="B320" t="str">
            <v>5.76</v>
          </cell>
          <cell r="C320" t="str">
            <v>Very High</v>
          </cell>
        </row>
        <row r="321">
          <cell r="A321" t="str">
            <v>Nifty FMCG</v>
          </cell>
          <cell r="B321" t="str">
            <v>5.40</v>
          </cell>
          <cell r="C321" t="str">
            <v>Very High</v>
          </cell>
        </row>
        <row r="322">
          <cell r="A322" t="str">
            <v>Nifty IT</v>
          </cell>
          <cell r="B322" t="str">
            <v>5.43</v>
          </cell>
          <cell r="C322" t="str">
            <v>Very High</v>
          </cell>
        </row>
        <row r="323">
          <cell r="A323" t="str">
            <v>Nifty Media</v>
          </cell>
          <cell r="B323" t="str">
            <v>6.41</v>
          </cell>
          <cell r="C323" t="str">
            <v>Very High</v>
          </cell>
        </row>
        <row r="324">
          <cell r="A324" t="str">
            <v>Nifty Metal</v>
          </cell>
          <cell r="B324" t="str">
            <v>5.52</v>
          </cell>
          <cell r="C324" t="str">
            <v>Very High</v>
          </cell>
        </row>
        <row r="325">
          <cell r="A325" t="str">
            <v>Nifty Oil &amp; Gas</v>
          </cell>
          <cell r="B325" t="str">
            <v>5.41</v>
          </cell>
          <cell r="C325" t="str">
            <v>Very High</v>
          </cell>
        </row>
        <row r="326">
          <cell r="A326" t="str">
            <v>Nifty Pharma</v>
          </cell>
          <cell r="B326" t="str">
            <v>5.63</v>
          </cell>
          <cell r="C326" t="str">
            <v>Very High</v>
          </cell>
        </row>
        <row r="327">
          <cell r="A327" t="str">
            <v>Nifty PSU Bank</v>
          </cell>
          <cell r="B327" t="str">
            <v>5.51</v>
          </cell>
          <cell r="C327" t="str">
            <v>Very High</v>
          </cell>
        </row>
        <row r="328">
          <cell r="A328" t="str">
            <v>Nifty Private Bank</v>
          </cell>
          <cell r="B328" t="str">
            <v>5.47</v>
          </cell>
          <cell r="C328" t="str">
            <v>Very High</v>
          </cell>
        </row>
        <row r="329">
          <cell r="A329" t="str">
            <v>Nifty Realty</v>
          </cell>
          <cell r="B329" t="str">
            <v>5.92</v>
          </cell>
          <cell r="C329" t="str">
            <v>Very High</v>
          </cell>
        </row>
        <row r="330">
          <cell r="A330" t="str">
            <v>Nifty Financial Services</v>
          </cell>
          <cell r="B330" t="str">
            <v>5.38</v>
          </cell>
          <cell r="C330" t="str">
            <v>Very High</v>
          </cell>
        </row>
        <row r="331">
          <cell r="A331" t="str">
            <v>Nifty Financial Services 25/50</v>
          </cell>
          <cell r="B331" t="str">
            <v>5.47</v>
          </cell>
          <cell r="C331" t="str">
            <v>Very High</v>
          </cell>
        </row>
        <row r="332">
          <cell r="A332" t="str">
            <v>Nifty Financial Services Ex-Bank</v>
          </cell>
          <cell r="B332" t="str">
            <v>5.68</v>
          </cell>
          <cell r="C332" t="str">
            <v>Very High</v>
          </cell>
        </row>
        <row r="333">
          <cell r="A333" t="str">
            <v>Nifty Healthcare Index</v>
          </cell>
          <cell r="B333" t="str">
            <v>5.62</v>
          </cell>
          <cell r="C333" t="str">
            <v>Very High</v>
          </cell>
        </row>
        <row r="334">
          <cell r="A334" t="str">
            <v>Nifty MidSmall Financial Services</v>
          </cell>
          <cell r="B334" t="str">
            <v>6.14</v>
          </cell>
          <cell r="C334" t="str">
            <v>Very High</v>
          </cell>
        </row>
        <row r="335">
          <cell r="A335" t="str">
            <v>Nifty MidSmall Healthcare</v>
          </cell>
          <cell r="B335" t="str">
            <v>6.21</v>
          </cell>
          <cell r="C335" t="str">
            <v>Very High</v>
          </cell>
        </row>
        <row r="336">
          <cell r="A336" t="str">
            <v>Nifty MidSmall IT &amp; Telecom</v>
          </cell>
          <cell r="B336" t="str">
            <v>6.19</v>
          </cell>
          <cell r="C336" t="str">
            <v>Very High</v>
          </cell>
        </row>
        <row r="337">
          <cell r="A337" t="str">
            <v>Nifty Alpha 50</v>
          </cell>
          <cell r="B337" t="str">
            <v>6.11</v>
          </cell>
          <cell r="C337" t="str">
            <v>Very High</v>
          </cell>
        </row>
        <row r="338">
          <cell r="A338" t="str">
            <v>Nifty Alpha Low-Volatility 30</v>
          </cell>
          <cell r="B338" t="str">
            <v>5.46</v>
          </cell>
          <cell r="C338" t="str">
            <v>Very High</v>
          </cell>
        </row>
        <row r="339">
          <cell r="A339" t="str">
            <v>Nifty Alpha Quality Low-Volatility 30</v>
          </cell>
          <cell r="B339" t="str">
            <v>5.52</v>
          </cell>
          <cell r="C339" t="str">
            <v>Very High</v>
          </cell>
        </row>
        <row r="340">
          <cell r="A340" t="str">
            <v>Nifty Alpha Quality Value Low-Volatility 30</v>
          </cell>
          <cell r="B340" t="str">
            <v>5.55</v>
          </cell>
          <cell r="C340" t="str">
            <v>Very High</v>
          </cell>
        </row>
        <row r="341">
          <cell r="A341" t="str">
            <v>Nifty Dividend Opportunities 50</v>
          </cell>
          <cell r="B341" t="str">
            <v>5.48</v>
          </cell>
          <cell r="C341" t="str">
            <v>Very High</v>
          </cell>
        </row>
        <row r="342">
          <cell r="A342" t="str">
            <v>Nifty Growth Sectors 15</v>
          </cell>
          <cell r="B342" t="str">
            <v>5.34</v>
          </cell>
          <cell r="C342" t="str">
            <v>Very High</v>
          </cell>
        </row>
        <row r="343">
          <cell r="A343" t="str">
            <v>Nifty High Beta 50</v>
          </cell>
          <cell r="B343" t="str">
            <v>5.84</v>
          </cell>
          <cell r="C343" t="str">
            <v>Very High</v>
          </cell>
        </row>
        <row r="344">
          <cell r="A344" t="str">
            <v>Nifty Low Volatility 50</v>
          </cell>
          <cell r="B344" t="str">
            <v>5.44</v>
          </cell>
          <cell r="C344" t="str">
            <v>Very High</v>
          </cell>
        </row>
        <row r="345">
          <cell r="A345" t="str">
            <v>Nifty Midcap150 Momentum 50</v>
          </cell>
          <cell r="B345" t="str">
            <v>5.89</v>
          </cell>
          <cell r="C345" t="str">
            <v>Very High</v>
          </cell>
        </row>
        <row r="346">
          <cell r="A346" t="str">
            <v>Nifty Midcap150 Quality 50</v>
          </cell>
          <cell r="B346" t="str">
            <v>6.05</v>
          </cell>
          <cell r="C346" t="str">
            <v>Very High</v>
          </cell>
        </row>
        <row r="347">
          <cell r="A347" t="str">
            <v>Nifty Smallcap250 Quality 50</v>
          </cell>
          <cell r="B347" t="str">
            <v>6.64</v>
          </cell>
          <cell r="C347" t="str">
            <v>Very High</v>
          </cell>
        </row>
        <row r="348">
          <cell r="A348" t="str">
            <v>Nifty Quality Low-Volatility 30</v>
          </cell>
          <cell r="B348" t="str">
            <v>5.47</v>
          </cell>
          <cell r="C348" t="str">
            <v>Very High</v>
          </cell>
        </row>
        <row r="349">
          <cell r="A349" t="str">
            <v>Nifty100 Alpha 30</v>
          </cell>
          <cell r="B349" t="str">
            <v>5.38</v>
          </cell>
          <cell r="C349" t="str">
            <v>Very High</v>
          </cell>
        </row>
        <row r="350">
          <cell r="A350" t="str">
            <v>Nifty100 Equal Weight</v>
          </cell>
          <cell r="B350" t="str">
            <v>5.37</v>
          </cell>
          <cell r="C350" t="str">
            <v>Very High</v>
          </cell>
        </row>
        <row r="351">
          <cell r="A351" t="str">
            <v>Nifty100 Low Volatility 30</v>
          </cell>
          <cell r="B351" t="str">
            <v>5.34</v>
          </cell>
          <cell r="C351" t="str">
            <v>Very High</v>
          </cell>
        </row>
        <row r="352">
          <cell r="A352" t="str">
            <v>Nifty100 Quality 30</v>
          </cell>
          <cell r="B352" t="str">
            <v>5.40</v>
          </cell>
          <cell r="C352" t="str">
            <v>Very High</v>
          </cell>
        </row>
        <row r="353">
          <cell r="A353" t="str">
            <v>Nifty200 Alpha 30</v>
          </cell>
          <cell r="B353" t="str">
            <v>5.78</v>
          </cell>
          <cell r="C353" t="str">
            <v>Very High</v>
          </cell>
        </row>
        <row r="354">
          <cell r="A354" t="str">
            <v>Nifty200 Momentum 30</v>
          </cell>
          <cell r="B354" t="str">
            <v>5.61</v>
          </cell>
          <cell r="C354" t="str">
            <v>Very High</v>
          </cell>
        </row>
        <row r="355">
          <cell r="A355" t="str">
            <v>Nifty200 Quality 30</v>
          </cell>
          <cell r="B355" t="str">
            <v>5.51</v>
          </cell>
          <cell r="C355" t="str">
            <v>Very High</v>
          </cell>
        </row>
        <row r="356">
          <cell r="A356" t="str">
            <v>Nifty50 Equal Weight</v>
          </cell>
          <cell r="B356" t="str">
            <v>5.33</v>
          </cell>
          <cell r="C356" t="str">
            <v>Very High</v>
          </cell>
        </row>
        <row r="357">
          <cell r="A357" t="str">
            <v>Nifty 50 Arbitrage</v>
          </cell>
          <cell r="B357" t="str">
            <v>0.35</v>
          </cell>
          <cell r="C357" t="str">
            <v>Low</v>
          </cell>
        </row>
        <row r="358">
          <cell r="A358" t="str">
            <v>Nifty Equity Savings Index</v>
          </cell>
          <cell r="B358" t="str">
            <v>2.47</v>
          </cell>
          <cell r="C358" t="str">
            <v>Moderate</v>
          </cell>
        </row>
        <row r="359">
          <cell r="A359" t="str">
            <v>Nifty50 Value 20</v>
          </cell>
          <cell r="B359" t="str">
            <v>5.33</v>
          </cell>
          <cell r="C359" t="str">
            <v>Very High</v>
          </cell>
        </row>
        <row r="360">
          <cell r="A360" t="str">
            <v>Nifty500 Value 50</v>
          </cell>
          <cell r="B360" t="str">
            <v>5.72</v>
          </cell>
          <cell r="C360" t="str">
            <v>Very High</v>
          </cell>
        </row>
        <row r="361">
          <cell r="A361" t="str">
            <v>Nifty Aditya Birla Group</v>
          </cell>
          <cell r="B361" t="str">
            <v>5.49</v>
          </cell>
          <cell r="C361" t="str">
            <v>Very High</v>
          </cell>
        </row>
        <row r="362">
          <cell r="A362" t="str">
            <v>Nifty Commodities</v>
          </cell>
          <cell r="B362" t="str">
            <v>5.37</v>
          </cell>
          <cell r="C362" t="str">
            <v>Very High</v>
          </cell>
        </row>
        <row r="363">
          <cell r="A363" t="str">
            <v>Nifty Core Housing</v>
          </cell>
          <cell r="B363" t="str">
            <v>5.67</v>
          </cell>
          <cell r="C363" t="str">
            <v>Very High</v>
          </cell>
        </row>
        <row r="364">
          <cell r="A364" t="str">
            <v>Nifty CPSE</v>
          </cell>
          <cell r="B364" t="str">
            <v>5.44</v>
          </cell>
          <cell r="C364" t="str">
            <v>Very High</v>
          </cell>
        </row>
        <row r="365">
          <cell r="A365" t="str">
            <v>Nifty Energy</v>
          </cell>
          <cell r="B365" t="str">
            <v>5.23</v>
          </cell>
          <cell r="C365" t="str">
            <v>Very High</v>
          </cell>
        </row>
        <row r="366">
          <cell r="A366" t="str">
            <v>Nifty Housing</v>
          </cell>
          <cell r="B366" t="str">
            <v>5.45</v>
          </cell>
          <cell r="C366" t="str">
            <v>Very High</v>
          </cell>
        </row>
        <row r="367">
          <cell r="A367" t="str">
            <v>Nifty India Consumption</v>
          </cell>
          <cell r="B367" t="str">
            <v>5.38</v>
          </cell>
          <cell r="C367" t="str">
            <v>Very High</v>
          </cell>
        </row>
        <row r="368">
          <cell r="A368" t="str">
            <v>Nifty India Defence</v>
          </cell>
          <cell r="B368" t="str">
            <v>5.97</v>
          </cell>
          <cell r="C368" t="str">
            <v>Very High</v>
          </cell>
        </row>
        <row r="369">
          <cell r="A369" t="str">
            <v>Nifty India Digital</v>
          </cell>
          <cell r="B369" t="str">
            <v>5.68</v>
          </cell>
          <cell r="C369" t="str">
            <v>Very High</v>
          </cell>
        </row>
        <row r="370">
          <cell r="A370" t="str">
            <v>Nifty India Manufacturing</v>
          </cell>
          <cell r="B370" t="str">
            <v>5.53</v>
          </cell>
          <cell r="C370" t="str">
            <v>Very High</v>
          </cell>
        </row>
        <row r="371">
          <cell r="A371" t="str">
            <v>Nifty Infrastructure</v>
          </cell>
          <cell r="B371" t="str">
            <v>5.34</v>
          </cell>
          <cell r="C371" t="str">
            <v>Very High</v>
          </cell>
        </row>
        <row r="372">
          <cell r="A372" t="str">
            <v>Nifty Mahindra Group</v>
          </cell>
          <cell r="B372" t="str">
            <v>5.52</v>
          </cell>
          <cell r="C372" t="str">
            <v>Very High</v>
          </cell>
        </row>
        <row r="373">
          <cell r="A373" t="str">
            <v>Nifty Midcap Liquid 15</v>
          </cell>
          <cell r="B373" t="str">
            <v>6.00</v>
          </cell>
          <cell r="C373" t="str">
            <v>Very High</v>
          </cell>
        </row>
        <row r="374">
          <cell r="A374" t="str">
            <v>Nifty MidSmall India Consumption</v>
          </cell>
          <cell r="B374" t="str">
            <v>6.07</v>
          </cell>
          <cell r="C374" t="str">
            <v>Very High</v>
          </cell>
        </row>
        <row r="375">
          <cell r="A375" t="str">
            <v>Nifty MNC</v>
          </cell>
          <cell r="B375" t="str">
            <v>5.59</v>
          </cell>
          <cell r="C375" t="str">
            <v>Very High</v>
          </cell>
        </row>
        <row r="376">
          <cell r="A376" t="str">
            <v>Nifty Mobility</v>
          </cell>
          <cell r="B376" t="str">
            <v>5.44</v>
          </cell>
          <cell r="C376" t="str">
            <v>Very High</v>
          </cell>
        </row>
        <row r="377">
          <cell r="A377" t="str">
            <v>Nifty PSE</v>
          </cell>
          <cell r="B377" t="str">
            <v>5.50</v>
          </cell>
          <cell r="C377" t="str">
            <v>Very High</v>
          </cell>
        </row>
        <row r="378">
          <cell r="A378" t="str">
            <v>Nifty Non-Cyclical Consumer</v>
          </cell>
          <cell r="B378" t="str">
            <v>5.44</v>
          </cell>
          <cell r="C378" t="str">
            <v>Very High</v>
          </cell>
        </row>
        <row r="379">
          <cell r="A379" t="str">
            <v>Nifty REITs &amp; InvITs</v>
          </cell>
          <cell r="B379" t="str">
            <v>6.07</v>
          </cell>
          <cell r="C379" t="str">
            <v>Very High</v>
          </cell>
        </row>
        <row r="380">
          <cell r="A380" t="str">
            <v>Nifty Services Sector</v>
          </cell>
          <cell r="B380" t="str">
            <v>5.35</v>
          </cell>
          <cell r="C380" t="str">
            <v>Very High</v>
          </cell>
        </row>
        <row r="381">
          <cell r="A381" t="str">
            <v>Nifty Shariah 25</v>
          </cell>
          <cell r="B381" t="str">
            <v>5.33</v>
          </cell>
          <cell r="C381" t="str">
            <v>Very High</v>
          </cell>
        </row>
        <row r="382">
          <cell r="A382" t="str">
            <v>Nifty Tata Group</v>
          </cell>
          <cell r="B382" t="str">
            <v>5.42</v>
          </cell>
          <cell r="C382" t="str">
            <v>Very High</v>
          </cell>
        </row>
        <row r="383">
          <cell r="A383" t="str">
            <v>Nifty Tata Group 25% Cap</v>
          </cell>
          <cell r="B383" t="str">
            <v>5.40</v>
          </cell>
          <cell r="C383" t="str">
            <v>Very High</v>
          </cell>
        </row>
        <row r="384">
          <cell r="A384" t="str">
            <v>Nifty Transportation &amp; Logistics</v>
          </cell>
          <cell r="B384" t="str">
            <v>5.49</v>
          </cell>
          <cell r="C384" t="str">
            <v>Very High</v>
          </cell>
        </row>
        <row r="385">
          <cell r="A385" t="str">
            <v>Nifty100 Enhanced ESG</v>
          </cell>
          <cell r="B385" t="str">
            <v>5.37</v>
          </cell>
          <cell r="C385" t="str">
            <v>Very High</v>
          </cell>
        </row>
        <row r="386">
          <cell r="A386" t="str">
            <v>Nifty100 ESG</v>
          </cell>
          <cell r="B386" t="str">
            <v>5.37</v>
          </cell>
          <cell r="C386" t="str">
            <v>Very High</v>
          </cell>
        </row>
        <row r="387">
          <cell r="A387" t="str">
            <v>Nifty100 ESG Sector Leaders</v>
          </cell>
          <cell r="B387" t="str">
            <v>5.34</v>
          </cell>
          <cell r="C387" t="str">
            <v>Very High</v>
          </cell>
        </row>
        <row r="388">
          <cell r="A388" t="str">
            <v>Nifty100 Liquid 15</v>
          </cell>
          <cell r="B388" t="str">
            <v>5.28</v>
          </cell>
          <cell r="C388" t="str">
            <v>Very High</v>
          </cell>
        </row>
        <row r="389">
          <cell r="A389" t="str">
            <v>Nifty50 Shariah</v>
          </cell>
          <cell r="B389" t="str">
            <v>5.33</v>
          </cell>
          <cell r="C389" t="str">
            <v>Very High</v>
          </cell>
        </row>
        <row r="390">
          <cell r="A390" t="str">
            <v>Nifty500 Shariah</v>
          </cell>
          <cell r="B390" t="str">
            <v>5.67</v>
          </cell>
          <cell r="C390" t="str">
            <v>Very High</v>
          </cell>
        </row>
        <row r="391">
          <cell r="A391" t="str">
            <v>Nifty 10 yr Benchmark G-Sec</v>
          </cell>
          <cell r="B391" t="str">
            <v>2.67</v>
          </cell>
          <cell r="C391" t="str">
            <v>Moderate</v>
          </cell>
        </row>
        <row r="392">
          <cell r="A392" t="str">
            <v>Nifty 1D Rate Index</v>
          </cell>
          <cell r="B392" t="str">
            <v>1.00</v>
          </cell>
          <cell r="C392" t="str">
            <v>Low</v>
          </cell>
        </row>
        <row r="393">
          <cell r="A393" t="str">
            <v>Nifty 50 Hybrid Composite Debt 15:85 Index</v>
          </cell>
          <cell r="B393" t="str">
            <v>3.23</v>
          </cell>
          <cell r="C393" t="str">
            <v>Moderately High</v>
          </cell>
        </row>
        <row r="394">
          <cell r="A394" t="str">
            <v>Nifty 50 Hybrid Composite Debt 50:50 Index</v>
          </cell>
          <cell r="B394" t="str">
            <v>4.08</v>
          </cell>
          <cell r="C394" t="str">
            <v>High</v>
          </cell>
        </row>
        <row r="395">
          <cell r="A395" t="str">
            <v>Nifty 50 Hybrid Composite Debt 65:35 Index</v>
          </cell>
          <cell r="B395" t="str">
            <v>4.45</v>
          </cell>
          <cell r="C395" t="str">
            <v>High</v>
          </cell>
        </row>
        <row r="396">
          <cell r="A396" t="str">
            <v>Nifty 50 Hybrid Composite Debt 70:30 Index</v>
          </cell>
          <cell r="B396" t="str">
            <v>4.57</v>
          </cell>
          <cell r="C396" t="str">
            <v>High</v>
          </cell>
        </row>
        <row r="397">
          <cell r="A397" t="str">
            <v>Nifty 50 Hybrid Short Duration Debt 25:75 Index</v>
          </cell>
          <cell r="B397" t="str">
            <v>2.73</v>
          </cell>
          <cell r="C397" t="str">
            <v>Moderate</v>
          </cell>
        </row>
        <row r="398">
          <cell r="A398" t="str">
            <v>Nifty 50 Hybrid Short Duration Debt 40:60 Index</v>
          </cell>
          <cell r="B398" t="str">
            <v>3.24</v>
          </cell>
          <cell r="C398" t="str">
            <v>Moderately High</v>
          </cell>
        </row>
        <row r="399">
          <cell r="A399" t="str">
            <v>Nifty 5yr Benchmark G-sec Index</v>
          </cell>
          <cell r="B399" t="str">
            <v>2.33</v>
          </cell>
          <cell r="C399" t="str">
            <v>Moderate</v>
          </cell>
        </row>
        <row r="400">
          <cell r="A400" t="str">
            <v>Nifty 8-13 yr G-Sec</v>
          </cell>
          <cell r="B400" t="str">
            <v>2.67</v>
          </cell>
          <cell r="C400" t="str">
            <v>Moderate</v>
          </cell>
        </row>
        <row r="401">
          <cell r="A401" t="str">
            <v>Nifty AA Short Duration Bond Index</v>
          </cell>
          <cell r="B401" t="str">
            <v>3.92</v>
          </cell>
          <cell r="C401" t="str">
            <v>Moderately High</v>
          </cell>
        </row>
        <row r="402">
          <cell r="A402" t="str">
            <v>Nifty AAA Bond Plus SDL Apr 2026 50:50 Index</v>
          </cell>
          <cell r="B402" t="str">
            <v>1.67</v>
          </cell>
          <cell r="C402" t="str">
            <v>Low To Moderate</v>
          </cell>
        </row>
        <row r="403">
          <cell r="A403" t="str">
            <v>Nifty AAA Bond Plus SDL Apr 2026 70:30 Index</v>
          </cell>
          <cell r="B403" t="str">
            <v>1.75</v>
          </cell>
          <cell r="C403" t="str">
            <v>Low To Moderate</v>
          </cell>
        </row>
        <row r="404">
          <cell r="A404" t="str">
            <v>Nifty AAA Bond Plus SDL Apr 2031 70:30 Index</v>
          </cell>
          <cell r="B404" t="str">
            <v>2.75</v>
          </cell>
          <cell r="C404" t="str">
            <v>Moderate</v>
          </cell>
        </row>
        <row r="405">
          <cell r="A405" t="str">
            <v>Nifty AAA CPSE Bond Plus SDL Apr 2027 60:40 Index</v>
          </cell>
          <cell r="B405" t="str">
            <v>2.00</v>
          </cell>
          <cell r="C405" t="str">
            <v>Low To Moderate</v>
          </cell>
        </row>
        <row r="406">
          <cell r="A406" t="str">
            <v>Nifty AAA Medium Duration Bond Index</v>
          </cell>
          <cell r="B406" t="str">
            <v>2.52</v>
          </cell>
          <cell r="C406" t="str">
            <v>Moderate</v>
          </cell>
        </row>
        <row r="407">
          <cell r="A407" t="str">
            <v>Nifty AAA PSU Bond Plus SDL Apr 2026 50:50 Index</v>
          </cell>
          <cell r="B407" t="str">
            <v>2.00</v>
          </cell>
          <cell r="C407" t="str">
            <v>Low To Moderate</v>
          </cell>
        </row>
        <row r="408">
          <cell r="A408" t="str">
            <v>Nifty AAA PSU Bond Plus SDL Sep 2026 50:50 Index</v>
          </cell>
          <cell r="B408" t="str">
            <v>2.00</v>
          </cell>
          <cell r="C408" t="str">
            <v>Low To Moderate</v>
          </cell>
        </row>
        <row r="409">
          <cell r="A409" t="str">
            <v>Nifty AAA Short Duration Bond Index</v>
          </cell>
          <cell r="B409" t="str">
            <v>1.82</v>
          </cell>
          <cell r="C409" t="str">
            <v>Low To Moderate</v>
          </cell>
        </row>
        <row r="410">
          <cell r="A410" t="str">
            <v>Nifty All Duration G-Sec Index</v>
          </cell>
          <cell r="B410" t="str">
            <v>2.67</v>
          </cell>
          <cell r="C410" t="str">
            <v>Moderate</v>
          </cell>
        </row>
        <row r="411">
          <cell r="A411" t="str">
            <v>Nifty AQLV 30 Plus 5yr G-Sec 70:30 Index</v>
          </cell>
          <cell r="B411" t="str">
            <v>4.56</v>
          </cell>
          <cell r="C411" t="str">
            <v>High</v>
          </cell>
        </row>
        <row r="412">
          <cell r="A412" t="str">
            <v>Nifty Banking &amp; PSU Debt Index</v>
          </cell>
          <cell r="B412" t="str">
            <v>2.43</v>
          </cell>
          <cell r="C412" t="str">
            <v>Moderate</v>
          </cell>
        </row>
        <row r="413">
          <cell r="A413" t="str">
            <v>Nifty BHARAT Bond Index - April 2025</v>
          </cell>
          <cell r="B413" t="str">
            <v>1.33</v>
          </cell>
          <cell r="C413" t="str">
            <v>Low To Moderate</v>
          </cell>
        </row>
        <row r="414">
          <cell r="A414" t="str">
            <v>Nifty BHARAT Bond Index - April 2030</v>
          </cell>
          <cell r="B414" t="str">
            <v>2.67</v>
          </cell>
          <cell r="C414" t="str">
            <v>Moderate</v>
          </cell>
        </row>
        <row r="415">
          <cell r="A415" t="str">
            <v>Nifty BHARAT Bond Index - April 2031</v>
          </cell>
          <cell r="B415" t="str">
            <v>2.67</v>
          </cell>
          <cell r="C415" t="str">
            <v>Moderate</v>
          </cell>
        </row>
        <row r="416">
          <cell r="A416" t="str">
            <v>Nifty BHARAT Bond Index - April 2032</v>
          </cell>
          <cell r="B416" t="str">
            <v>2.67</v>
          </cell>
          <cell r="C416" t="str">
            <v>Moderate</v>
          </cell>
        </row>
        <row r="417">
          <cell r="A417" t="str">
            <v>Nifty BHARAT Bond Index - April 2033</v>
          </cell>
          <cell r="B417" t="str">
            <v>2.67</v>
          </cell>
          <cell r="C417" t="str">
            <v>Moderate</v>
          </cell>
        </row>
        <row r="418">
          <cell r="A418" t="str">
            <v>Nifty Composite Debt Index</v>
          </cell>
          <cell r="B418" t="str">
            <v>2.87</v>
          </cell>
          <cell r="C418" t="str">
            <v>Moderate</v>
          </cell>
        </row>
        <row r="419">
          <cell r="A419" t="str">
            <v>Nifty Corporate Bond Index</v>
          </cell>
          <cell r="B419" t="str">
            <v>2.48</v>
          </cell>
          <cell r="C419" t="str">
            <v>Moderate</v>
          </cell>
        </row>
        <row r="420">
          <cell r="A420" t="str">
            <v>Nifty CPSE Bond Plus SDL Sep 2024 50:50 Index</v>
          </cell>
          <cell r="B420" t="str">
            <v>1.33</v>
          </cell>
          <cell r="C420" t="str">
            <v>Low To Moderate</v>
          </cell>
        </row>
        <row r="421">
          <cell r="A421" t="str">
            <v>Nifty CPSE Bond Plus SDL Sep 2026 50:50 Index</v>
          </cell>
          <cell r="B421" t="str">
            <v>2.00</v>
          </cell>
          <cell r="C421" t="str">
            <v>Low To Moderate</v>
          </cell>
        </row>
        <row r="422">
          <cell r="A422" t="str">
            <v>Nifty Credit Risk Bond Index</v>
          </cell>
          <cell r="B422" t="str">
            <v>4.25</v>
          </cell>
          <cell r="C422" t="str">
            <v>High</v>
          </cell>
        </row>
        <row r="423">
          <cell r="A423" t="str">
            <v>Nifty G-Sec Apr 2029 Index</v>
          </cell>
          <cell r="B423" t="str">
            <v>2.67</v>
          </cell>
          <cell r="C423" t="str">
            <v>Moderate</v>
          </cell>
        </row>
        <row r="424">
          <cell r="A424" t="str">
            <v>Nifty G-Sec Dec 2026 Index</v>
          </cell>
          <cell r="B424" t="str">
            <v>2.00</v>
          </cell>
          <cell r="C424" t="str">
            <v>Low To Moderate</v>
          </cell>
        </row>
        <row r="425">
          <cell r="A425" t="str">
            <v>Nifty G-Sec Dec 2029 Index</v>
          </cell>
          <cell r="B425" t="str">
            <v>2.67</v>
          </cell>
          <cell r="C425" t="str">
            <v>Moderate</v>
          </cell>
        </row>
        <row r="426">
          <cell r="A426" t="str">
            <v>Nifty G-Sec Dec 2030 Index</v>
          </cell>
          <cell r="B426" t="str">
            <v>2.67</v>
          </cell>
          <cell r="C426" t="str">
            <v>Moderate</v>
          </cell>
        </row>
        <row r="427">
          <cell r="A427" t="str">
            <v>Nifty G-Sec Jul 2027 Index</v>
          </cell>
          <cell r="B427" t="str">
            <v>2.33</v>
          </cell>
          <cell r="C427" t="str">
            <v>Moderate</v>
          </cell>
        </row>
        <row r="428">
          <cell r="A428" t="str">
            <v>Nifty G-Sec Jul 2031 Index</v>
          </cell>
          <cell r="B428" t="str">
            <v>2.67</v>
          </cell>
          <cell r="C428" t="str">
            <v>Moderate</v>
          </cell>
        </row>
        <row r="429">
          <cell r="A429" t="str">
            <v>Nifty G-Sec Jul 2033 Index</v>
          </cell>
          <cell r="B429" t="str">
            <v>2.67</v>
          </cell>
          <cell r="C429" t="str">
            <v>Moderate</v>
          </cell>
        </row>
        <row r="430">
          <cell r="A430" t="str">
            <v>Nifty G-Sec Jun 2027 Index</v>
          </cell>
          <cell r="B430" t="str">
            <v>2.00</v>
          </cell>
          <cell r="C430" t="str">
            <v>Low To Moderate</v>
          </cell>
        </row>
        <row r="431">
          <cell r="A431" t="str">
            <v>Nifty G-Sec Jun 2036 Index</v>
          </cell>
          <cell r="B431" t="str">
            <v>2.67</v>
          </cell>
          <cell r="C431" t="str">
            <v>Moderate</v>
          </cell>
        </row>
        <row r="432">
          <cell r="A432" t="str">
            <v>Nifty G-Sec May 2029 Index</v>
          </cell>
          <cell r="B432" t="str">
            <v>2.67</v>
          </cell>
          <cell r="C432" t="str">
            <v>Moderate</v>
          </cell>
        </row>
        <row r="433">
          <cell r="A433" t="str">
            <v>Nifty G-Sec Oct 2028 Index</v>
          </cell>
          <cell r="B433" t="str">
            <v>2.33</v>
          </cell>
          <cell r="C433" t="str">
            <v>Moderate</v>
          </cell>
        </row>
        <row r="434">
          <cell r="A434" t="str">
            <v>Nifty G-Sec Sep 2027 Index</v>
          </cell>
          <cell r="B434" t="str">
            <v>2.33</v>
          </cell>
          <cell r="C434" t="str">
            <v>Moderate</v>
          </cell>
        </row>
        <row r="435">
          <cell r="A435" t="str">
            <v>Nifty G-Sec Sep 2032 Index</v>
          </cell>
          <cell r="B435" t="str">
            <v>2.67</v>
          </cell>
          <cell r="C435" t="str">
            <v>Moderate</v>
          </cell>
        </row>
        <row r="436">
          <cell r="A436" t="str">
            <v>Nifty India Municipal Bond Index</v>
          </cell>
          <cell r="B436" t="str">
            <v>4.03</v>
          </cell>
          <cell r="C436" t="str">
            <v>High</v>
          </cell>
        </row>
        <row r="437">
          <cell r="A437" t="str">
            <v>Nifty India Government Fully Accessible Route (FAR) Select 7 Bonds Index</v>
          </cell>
          <cell r="B437" t="str">
            <v>2.67</v>
          </cell>
          <cell r="C437" t="str">
            <v>Moderate</v>
          </cell>
        </row>
        <row r="438">
          <cell r="A438" t="str">
            <v>Nifty India Sovereign Green Bond Jan 2028 Index</v>
          </cell>
          <cell r="B438" t="str">
            <v>2.33</v>
          </cell>
          <cell r="C438" t="str">
            <v>Moderate</v>
          </cell>
        </row>
        <row r="439">
          <cell r="A439" t="str">
            <v>Nifty India Sovereign Green Bond Jan 2033 Index</v>
          </cell>
          <cell r="B439" t="str">
            <v>2.67</v>
          </cell>
          <cell r="C439" t="str">
            <v>Moderate</v>
          </cell>
        </row>
        <row r="440">
          <cell r="A440" t="str">
            <v>Nifty Liquid Index</v>
          </cell>
          <cell r="B440" t="str">
            <v>2.15</v>
          </cell>
          <cell r="C440" t="str">
            <v>Moderate</v>
          </cell>
        </row>
        <row r="441">
          <cell r="A441" t="str">
            <v>Nifty Long Duration Debt Index</v>
          </cell>
          <cell r="B441" t="str">
            <v>2.74</v>
          </cell>
          <cell r="C441" t="str">
            <v>Moderate</v>
          </cell>
        </row>
        <row r="442">
          <cell r="A442" t="str">
            <v>Nifty Low Duration Debt Index</v>
          </cell>
          <cell r="B442" t="str">
            <v>2.66</v>
          </cell>
          <cell r="C442" t="str">
            <v>Moderate</v>
          </cell>
        </row>
        <row r="443">
          <cell r="A443" t="str">
            <v>Nifty Medium Duration Debt Index</v>
          </cell>
          <cell r="B443" t="str">
            <v>2.61</v>
          </cell>
          <cell r="C443" t="str">
            <v>Moderate</v>
          </cell>
        </row>
        <row r="444">
          <cell r="A444" t="str">
            <v>Nifty Medium to Long Duration Debt Index</v>
          </cell>
          <cell r="B444" t="str">
            <v>2.84</v>
          </cell>
          <cell r="C444" t="str">
            <v>Moderate</v>
          </cell>
        </row>
        <row r="445">
          <cell r="A445" t="str">
            <v>Nifty Money Market Index</v>
          </cell>
          <cell r="B445" t="str">
            <v>2.64</v>
          </cell>
          <cell r="C445" t="str">
            <v>Moderate</v>
          </cell>
        </row>
        <row r="446">
          <cell r="A446" t="str">
            <v>Nifty Multi Asset - Equity : Arbitrage : REITs/InvITs (50:40:10) Index</v>
          </cell>
          <cell r="B446" t="str">
            <v>3.52</v>
          </cell>
          <cell r="C446" t="str">
            <v>Moderately High</v>
          </cell>
        </row>
        <row r="447">
          <cell r="A447" t="str">
            <v>Nifty Multi Asset - Equity : Debt : Arbitrage : REITs/InvITs (50:20:20:10)</v>
          </cell>
          <cell r="B447" t="str">
            <v>3.91</v>
          </cell>
          <cell r="C447" t="str">
            <v>Moderately High</v>
          </cell>
        </row>
        <row r="448">
          <cell r="A448" t="str">
            <v>Nifty PSU Bond Plus SDL Apr 2026 50:50 Index</v>
          </cell>
          <cell r="B448" t="str">
            <v>2.00</v>
          </cell>
          <cell r="C448" t="str">
            <v>Low To Moderate</v>
          </cell>
        </row>
        <row r="449">
          <cell r="A449" t="str">
            <v>Nifty PSU Bond Plus SDL Apr 2027 50:50 Index</v>
          </cell>
          <cell r="B449" t="str">
            <v>2.00</v>
          </cell>
          <cell r="C449" t="str">
            <v>Low To Moderate</v>
          </cell>
        </row>
        <row r="450">
          <cell r="A450" t="str">
            <v>Nifty PSU Bond Plus SDL Sep 2027 40:60 Index</v>
          </cell>
          <cell r="B450" t="str">
            <v>2.33</v>
          </cell>
          <cell r="C450" t="str">
            <v>Moderate</v>
          </cell>
        </row>
        <row r="451">
          <cell r="A451" t="str">
            <v>Nifty SDL Apr 2026 Top 20 Equal Weight Index</v>
          </cell>
          <cell r="B451" t="str">
            <v>1.67</v>
          </cell>
          <cell r="C451" t="str">
            <v>Low To Moderate</v>
          </cell>
        </row>
        <row r="452">
          <cell r="A452" t="str">
            <v>Nifty SDL Apr 2027 Index</v>
          </cell>
          <cell r="B452" t="str">
            <v>2.00</v>
          </cell>
          <cell r="C452" t="str">
            <v>Low To Moderate</v>
          </cell>
        </row>
        <row r="453">
          <cell r="A453" t="str">
            <v>Nifty SDL Apr 2027 Top 12 Equal Weight Index</v>
          </cell>
          <cell r="B453" t="str">
            <v>2.00</v>
          </cell>
          <cell r="C453" t="str">
            <v>Low To Moderate</v>
          </cell>
        </row>
        <row r="454">
          <cell r="A454" t="str">
            <v>Nifty SDL Apr 2032 Top 12 Equal Weight Index</v>
          </cell>
          <cell r="B454" t="str">
            <v>2.67</v>
          </cell>
          <cell r="C454" t="str">
            <v>Moderate</v>
          </cell>
        </row>
        <row r="455">
          <cell r="A455" t="str">
            <v>Nifty SDL Dec 2026 Index</v>
          </cell>
          <cell r="B455" t="str">
            <v>2.00</v>
          </cell>
          <cell r="C455" t="str">
            <v>Low To Moderate</v>
          </cell>
        </row>
        <row r="456">
          <cell r="A456" t="str">
            <v>Nifty SDL Dec 2028 Index</v>
          </cell>
          <cell r="B456" t="str">
            <v>2.67</v>
          </cell>
          <cell r="C456" t="str">
            <v>Moderate</v>
          </cell>
        </row>
        <row r="457">
          <cell r="A457" t="str">
            <v>Nifty SDL Jul 2026 Index</v>
          </cell>
          <cell r="B457" t="str">
            <v>2.00</v>
          </cell>
          <cell r="C457" t="str">
            <v>Low To Moderate</v>
          </cell>
        </row>
        <row r="458">
          <cell r="A458" t="str">
            <v>Nifty SDL Jul 2028 Index</v>
          </cell>
          <cell r="B458" t="str">
            <v>2.33</v>
          </cell>
          <cell r="C458" t="str">
            <v>Moderate</v>
          </cell>
        </row>
        <row r="459">
          <cell r="A459" t="str">
            <v>Nifty SDL Jul 2033 Index</v>
          </cell>
          <cell r="B459" t="str">
            <v>2.67</v>
          </cell>
          <cell r="C459" t="str">
            <v>Moderate</v>
          </cell>
        </row>
        <row r="460">
          <cell r="A460" t="str">
            <v>Nifty SDL Jun 2027 Index</v>
          </cell>
          <cell r="B460" t="str">
            <v>2.33</v>
          </cell>
          <cell r="C460" t="str">
            <v>Moderate</v>
          </cell>
        </row>
        <row r="461">
          <cell r="A461" t="str">
            <v>Nifty SDL June 2028 Index</v>
          </cell>
          <cell r="B461" t="str">
            <v>2.33</v>
          </cell>
          <cell r="C461" t="str">
            <v>Moderate</v>
          </cell>
        </row>
        <row r="462">
          <cell r="A462" t="str">
            <v>Nifty SDL Oct 2026 Index</v>
          </cell>
          <cell r="B462" t="str">
            <v>2.00</v>
          </cell>
          <cell r="C462" t="str">
            <v>Low To Moderate</v>
          </cell>
        </row>
        <row r="463">
          <cell r="A463" t="str">
            <v>Nifty SDL Plus AAA PSU Bond Apr 2026 75:25 Index</v>
          </cell>
          <cell r="B463" t="str">
            <v>2.00</v>
          </cell>
          <cell r="C463" t="str">
            <v>Low To Moderate</v>
          </cell>
        </row>
        <row r="464">
          <cell r="A464" t="str">
            <v>Nifty SDL Plus AAA PSU Bond Apr 2028 75:25 Index</v>
          </cell>
          <cell r="B464" t="str">
            <v>2.33</v>
          </cell>
          <cell r="C464" t="str">
            <v>Moderate</v>
          </cell>
        </row>
        <row r="465">
          <cell r="A465" t="str">
            <v>Nifty SDL Plus AAA PSU Bond Dec 2027 60:40 Index</v>
          </cell>
          <cell r="B465" t="str">
            <v>2.33</v>
          </cell>
          <cell r="C465" t="str">
            <v>Moderate</v>
          </cell>
        </row>
        <row r="466">
          <cell r="A466" t="str">
            <v>Nifty SDL Plus AAA PSU Bond Jul 2028 60:40 Index</v>
          </cell>
          <cell r="B466" t="str">
            <v>2.33</v>
          </cell>
          <cell r="C466" t="str">
            <v>Moderate</v>
          </cell>
        </row>
        <row r="467">
          <cell r="A467" t="str">
            <v>Nifty SDL Plus AAA PSU Bond Jul 2033 60:40 Index</v>
          </cell>
          <cell r="B467" t="str">
            <v>2.67</v>
          </cell>
          <cell r="C467" t="str">
            <v>Moderate</v>
          </cell>
        </row>
        <row r="468">
          <cell r="A468" t="str">
            <v>Nifty SDL Plus G-Sec Jun 2028 30:70 Index</v>
          </cell>
          <cell r="B468" t="str">
            <v>2.33</v>
          </cell>
          <cell r="C468" t="str">
            <v>Moderate</v>
          </cell>
        </row>
        <row r="469">
          <cell r="A469" t="str">
            <v>Nifty SDL Plus G-Sec Jun 2028 70:30 Index</v>
          </cell>
          <cell r="B469" t="str">
            <v>2.33</v>
          </cell>
          <cell r="C469" t="str">
            <v>Moderate</v>
          </cell>
        </row>
        <row r="470">
          <cell r="A470" t="str">
            <v>Nifty SDL Plus G-Sec Jun 2029 70:30 Index</v>
          </cell>
          <cell r="B470" t="str">
            <v>2.67</v>
          </cell>
          <cell r="C470" t="str">
            <v>Moderate</v>
          </cell>
        </row>
        <row r="471">
          <cell r="A471" t="str">
            <v>Nifty SDL Plus G-Sec June 2027 40:60 Index</v>
          </cell>
          <cell r="B471" t="str">
            <v>2.33</v>
          </cell>
          <cell r="C471" t="str">
            <v>Moderate</v>
          </cell>
        </row>
        <row r="472">
          <cell r="A472" t="str">
            <v>Nifty SDL Plus G-Sec Sep 2027 50:50 Index</v>
          </cell>
          <cell r="B472" t="str">
            <v>2.33</v>
          </cell>
          <cell r="C472" t="str">
            <v>Moderate</v>
          </cell>
        </row>
        <row r="473">
          <cell r="A473" t="str">
            <v>Nifty SDL Plus PSU Bond Sep 2026 60:40 Index</v>
          </cell>
          <cell r="B473" t="str">
            <v>2.00</v>
          </cell>
          <cell r="C473" t="str">
            <v>Low To Moderate</v>
          </cell>
        </row>
        <row r="474">
          <cell r="A474" t="str">
            <v>Nifty SDL Sep 2025 Index</v>
          </cell>
          <cell r="B474" t="str">
            <v>1.67</v>
          </cell>
          <cell r="C474" t="str">
            <v>Low To Moderate</v>
          </cell>
        </row>
        <row r="475">
          <cell r="A475" t="str">
            <v>Nifty SDL Sep 2026 Index</v>
          </cell>
          <cell r="B475" t="str">
            <v>2.00</v>
          </cell>
          <cell r="C475" t="str">
            <v>Low To Moderate</v>
          </cell>
        </row>
        <row r="476">
          <cell r="A476" t="str">
            <v>Nifty SDL Sep 2026 V1 Index</v>
          </cell>
          <cell r="B476" t="str">
            <v>2.00</v>
          </cell>
          <cell r="C476" t="str">
            <v>Low To Moderate</v>
          </cell>
        </row>
        <row r="477">
          <cell r="A477" t="str">
            <v>Nifty SDL Sep 2027 Index</v>
          </cell>
          <cell r="B477" t="str">
            <v>2.33</v>
          </cell>
          <cell r="C477" t="str">
            <v>Moderate</v>
          </cell>
        </row>
        <row r="478">
          <cell r="A478" t="str">
            <v>Nifty Short Duration Debt Index</v>
          </cell>
          <cell r="B478" t="str">
            <v>2.05</v>
          </cell>
          <cell r="C478" t="str">
            <v>Moderate</v>
          </cell>
        </row>
        <row r="479">
          <cell r="A479" t="str">
            <v>Nifty Ultra Short Duration Debt Index</v>
          </cell>
          <cell r="B479" t="str">
            <v>2.45</v>
          </cell>
          <cell r="C479" t="str">
            <v>Moderate</v>
          </cell>
        </row>
        <row r="480">
          <cell r="A480" t="str">
            <v>Nifty Banking &amp; PSU Debt Index A-I</v>
          </cell>
          <cell r="B480" t="str">
            <v>1.93</v>
          </cell>
          <cell r="C480" t="str">
            <v>Low To Moderate</v>
          </cell>
        </row>
        <row r="481">
          <cell r="A481" t="str">
            <v>Nifty Banking &amp; PSU Debt Index A-II</v>
          </cell>
          <cell r="B481" t="str">
            <v>2.09</v>
          </cell>
          <cell r="C481" t="str">
            <v>Moderate</v>
          </cell>
        </row>
        <row r="482">
          <cell r="A482" t="str">
            <v>Nifty Banking &amp; PSU Debt Index A-III</v>
          </cell>
          <cell r="B482" t="str">
            <v>2.08</v>
          </cell>
          <cell r="C482" t="str">
            <v>Moderate</v>
          </cell>
        </row>
        <row r="483">
          <cell r="A483" t="str">
            <v>Nifty Banking &amp; PSU Debt Index B-I</v>
          </cell>
          <cell r="B483" t="str">
            <v>3.26</v>
          </cell>
          <cell r="C483" t="str">
            <v>Moderately High</v>
          </cell>
        </row>
        <row r="484">
          <cell r="A484" t="str">
            <v>Nifty Banking &amp; PSU Debt Index B-II</v>
          </cell>
          <cell r="B484" t="str">
            <v>2.29</v>
          </cell>
          <cell r="C484" t="str">
            <v>Moderate</v>
          </cell>
        </row>
        <row r="485">
          <cell r="A485" t="str">
            <v>Nifty Banking &amp; PSU Debt Index B-III</v>
          </cell>
          <cell r="B485" t="str">
            <v>2.60</v>
          </cell>
          <cell r="C485" t="str">
            <v>Moderate</v>
          </cell>
        </row>
        <row r="486">
          <cell r="A486" t="str">
            <v>Nifty Banking &amp; PSU Debt Index C-I</v>
          </cell>
          <cell r="B486" t="str">
            <v>5.31</v>
          </cell>
          <cell r="C486" t="str">
            <v>Very High</v>
          </cell>
        </row>
        <row r="487">
          <cell r="A487" t="str">
            <v>Nifty Banking &amp; PSU Debt Index C-II</v>
          </cell>
          <cell r="B487" t="str">
            <v>4.58</v>
          </cell>
          <cell r="C487" t="str">
            <v>High</v>
          </cell>
        </row>
        <row r="488">
          <cell r="A488" t="str">
            <v>Nifty Banking &amp; PSU Debt Index C-III</v>
          </cell>
          <cell r="B488" t="str">
            <v>4.59</v>
          </cell>
          <cell r="C488" t="str">
            <v>High</v>
          </cell>
        </row>
        <row r="489">
          <cell r="A489" t="str">
            <v>Nifty Composite Debt Index A-III</v>
          </cell>
          <cell r="B489" t="str">
            <v>2.76</v>
          </cell>
          <cell r="C489" t="str">
            <v>Moderate</v>
          </cell>
        </row>
        <row r="490">
          <cell r="A490" t="str">
            <v>Nifty Composite Debt Index B-III</v>
          </cell>
          <cell r="B490" t="str">
            <v>3.36</v>
          </cell>
          <cell r="C490" t="str">
            <v>Moderately High</v>
          </cell>
        </row>
        <row r="491">
          <cell r="A491" t="str">
            <v>Nifty Composite Debt Index C-III</v>
          </cell>
          <cell r="B491" t="str">
            <v>4.49</v>
          </cell>
          <cell r="C491" t="str">
            <v>High</v>
          </cell>
        </row>
        <row r="492">
          <cell r="A492" t="str">
            <v>Nifty Corporate Bond Index A-I</v>
          </cell>
          <cell r="B492" t="str">
            <v>1.47</v>
          </cell>
          <cell r="C492" t="str">
            <v>Low To Moderate</v>
          </cell>
        </row>
        <row r="493">
          <cell r="A493" t="str">
            <v>Nifty Corporate Bond Index A-II</v>
          </cell>
          <cell r="B493" t="str">
            <v>1.81</v>
          </cell>
          <cell r="C493" t="str">
            <v>Low To Moderate</v>
          </cell>
        </row>
        <row r="494">
          <cell r="A494" t="str">
            <v>Nifty Corporate Bond Index A-III</v>
          </cell>
          <cell r="B494" t="str">
            <v>2.14</v>
          </cell>
          <cell r="C494" t="str">
            <v>Moderate</v>
          </cell>
        </row>
        <row r="495">
          <cell r="A495" t="str">
            <v>Nifty Corporate Bond Index B-I</v>
          </cell>
          <cell r="B495" t="str">
            <v>2.15</v>
          </cell>
          <cell r="C495" t="str">
            <v>Moderate</v>
          </cell>
        </row>
        <row r="496">
          <cell r="A496" t="str">
            <v>Nifty Corporate Bond Index B-II</v>
          </cell>
          <cell r="B496" t="str">
            <v>2.31</v>
          </cell>
          <cell r="C496" t="str">
            <v>Moderate</v>
          </cell>
        </row>
        <row r="497">
          <cell r="A497" t="str">
            <v>Nifty Corporate Bond Index B-III</v>
          </cell>
          <cell r="B497" t="str">
            <v>2.68</v>
          </cell>
          <cell r="C497" t="str">
            <v>Moderate</v>
          </cell>
        </row>
        <row r="498">
          <cell r="A498" t="str">
            <v>Nifty Credit Risk Bond Index B-I</v>
          </cell>
          <cell r="B498" t="str">
            <v>3.33</v>
          </cell>
          <cell r="C498" t="str">
            <v>Moderately High</v>
          </cell>
        </row>
        <row r="499">
          <cell r="A499" t="str">
            <v>Nifty Credit Risk Bond Index B-II</v>
          </cell>
          <cell r="B499" t="str">
            <v>3.60</v>
          </cell>
          <cell r="C499" t="str">
            <v>Moderately High</v>
          </cell>
        </row>
        <row r="500">
          <cell r="A500" t="str">
            <v>Nifty Credit Risk Bond Index B-III</v>
          </cell>
          <cell r="B500" t="str">
            <v>3.88</v>
          </cell>
          <cell r="C500" t="str">
            <v>Moderately High</v>
          </cell>
        </row>
        <row r="501">
          <cell r="A501" t="str">
            <v>Nifty Credit Risk Bond Index C-I</v>
          </cell>
          <cell r="B501" t="str">
            <v>4.13</v>
          </cell>
          <cell r="C501" t="str">
            <v>High</v>
          </cell>
        </row>
        <row r="502">
          <cell r="A502" t="str">
            <v>Nifty Credit Risk Bond Index C-II</v>
          </cell>
          <cell r="B502" t="str">
            <v>4.39</v>
          </cell>
          <cell r="C502" t="str">
            <v>High</v>
          </cell>
        </row>
        <row r="503">
          <cell r="A503" t="str">
            <v>Nifty Credit Risk Bond Index C-III</v>
          </cell>
          <cell r="B503" t="str">
            <v>4.89</v>
          </cell>
          <cell r="C503" t="str">
            <v>High</v>
          </cell>
        </row>
        <row r="504">
          <cell r="A504" t="str">
            <v>Nifty G-Sec Index A-I</v>
          </cell>
          <cell r="B504" t="str">
            <v>1.00</v>
          </cell>
          <cell r="C504" t="str">
            <v>Low</v>
          </cell>
        </row>
        <row r="505">
          <cell r="A505" t="str">
            <v>Nifty G-Sec Index A-II</v>
          </cell>
          <cell r="B505" t="str">
            <v>1.67</v>
          </cell>
          <cell r="C505" t="str">
            <v>Low To Moderate</v>
          </cell>
        </row>
        <row r="506">
          <cell r="A506" t="str">
            <v>Nifty G-Sec Index A-III</v>
          </cell>
          <cell r="B506" t="str">
            <v>2.67</v>
          </cell>
          <cell r="C506" t="str">
            <v>Moderate</v>
          </cell>
        </row>
        <row r="507">
          <cell r="A507" t="str">
            <v>Nifty Liquid Index A-I</v>
          </cell>
          <cell r="B507" t="str">
            <v>1.55</v>
          </cell>
          <cell r="C507" t="str">
            <v>Low To Moderate</v>
          </cell>
        </row>
        <row r="508">
          <cell r="A508" t="str">
            <v>Nifty Liquid Index B-I</v>
          </cell>
          <cell r="B508" t="str">
            <v>2.56</v>
          </cell>
          <cell r="C508" t="str">
            <v>Moderate</v>
          </cell>
        </row>
        <row r="509">
          <cell r="A509" t="str">
            <v>Nifty Liquid Index C-I</v>
          </cell>
          <cell r="B509" t="str">
            <v>4.49</v>
          </cell>
          <cell r="C509" t="str">
            <v>High</v>
          </cell>
        </row>
        <row r="510">
          <cell r="A510" t="str">
            <v>Nifty Long Duration Debt Index A-III</v>
          </cell>
          <cell r="B510" t="str">
            <v>2.67</v>
          </cell>
          <cell r="C510" t="str">
            <v>Moderate</v>
          </cell>
        </row>
        <row r="511">
          <cell r="A511" t="str">
            <v>Nifty Long Duration Debt Index B-III</v>
          </cell>
          <cell r="B511" t="str">
            <v>3.47</v>
          </cell>
          <cell r="C511" t="str">
            <v>Moderately High</v>
          </cell>
        </row>
        <row r="512">
          <cell r="A512" t="str">
            <v>Nifty Long Duration Debt Index C-III</v>
          </cell>
          <cell r="B512" t="str">
            <v>5.06</v>
          </cell>
          <cell r="C512" t="str">
            <v>Very High</v>
          </cell>
        </row>
        <row r="513">
          <cell r="A513" t="str">
            <v>Nifty Low Duration Debt Index A-I</v>
          </cell>
          <cell r="B513" t="str">
            <v>1.83</v>
          </cell>
          <cell r="C513" t="str">
            <v>Low To Moderate</v>
          </cell>
        </row>
        <row r="514">
          <cell r="A514" t="str">
            <v>Nifty Low Duration Debt Index A-II</v>
          </cell>
          <cell r="B514" t="str">
            <v>1.82</v>
          </cell>
          <cell r="C514" t="str">
            <v>Low To Moderate</v>
          </cell>
        </row>
        <row r="515">
          <cell r="A515" t="str">
            <v>Nifty Low Duration Debt Index A-III</v>
          </cell>
          <cell r="B515" t="str">
            <v>1.82</v>
          </cell>
          <cell r="C515" t="str">
            <v>Low To Moderate</v>
          </cell>
        </row>
        <row r="516">
          <cell r="A516" t="str">
            <v>Nifty Low Duration Debt Index B-I</v>
          </cell>
          <cell r="B516" t="str">
            <v>2.78</v>
          </cell>
          <cell r="C516" t="str">
            <v>Moderate</v>
          </cell>
        </row>
        <row r="517">
          <cell r="A517" t="str">
            <v>Nifty Low Duration Debt Index B-II</v>
          </cell>
          <cell r="B517" t="str">
            <v>2.97</v>
          </cell>
          <cell r="C517" t="str">
            <v>Moderate</v>
          </cell>
        </row>
        <row r="518">
          <cell r="A518" t="str">
            <v>Nifty Low Duration Debt Index B-III</v>
          </cell>
          <cell r="B518" t="str">
            <v>2.98</v>
          </cell>
          <cell r="C518" t="str">
            <v>Moderate</v>
          </cell>
        </row>
        <row r="519">
          <cell r="A519" t="str">
            <v>Nifty Low Duration Debt Index C-I</v>
          </cell>
          <cell r="B519" t="str">
            <v>4.56</v>
          </cell>
          <cell r="C519" t="str">
            <v>High</v>
          </cell>
        </row>
        <row r="520">
          <cell r="A520" t="str">
            <v>Nifty Low Duration Debt Index C-II</v>
          </cell>
          <cell r="B520" t="str">
            <v>4.57</v>
          </cell>
          <cell r="C520" t="str">
            <v>High</v>
          </cell>
        </row>
        <row r="521">
          <cell r="A521" t="str">
            <v>Nifty Low Duration Debt Index C-III</v>
          </cell>
          <cell r="B521" t="str">
            <v>4.58</v>
          </cell>
          <cell r="C521" t="str">
            <v>High</v>
          </cell>
        </row>
        <row r="522">
          <cell r="A522" t="str">
            <v>Nifty Medium Duration Debt Index A-III</v>
          </cell>
          <cell r="B522" t="str">
            <v>2.47</v>
          </cell>
          <cell r="C522" t="str">
            <v>Moderate</v>
          </cell>
        </row>
        <row r="523">
          <cell r="A523" t="str">
            <v>Nifty Medium Duration Debt Index B-III</v>
          </cell>
          <cell r="B523" t="str">
            <v>3.09</v>
          </cell>
          <cell r="C523" t="str">
            <v>Moderately High</v>
          </cell>
        </row>
        <row r="524">
          <cell r="A524" t="str">
            <v>Nifty Medium Duration Debt Index C-III</v>
          </cell>
          <cell r="B524" t="str">
            <v>4.16</v>
          </cell>
          <cell r="C524" t="str">
            <v>High</v>
          </cell>
        </row>
        <row r="525">
          <cell r="A525" t="str">
            <v>Nifty Medium to Long Duration Debt Index A-III</v>
          </cell>
          <cell r="B525" t="str">
            <v>2.73</v>
          </cell>
          <cell r="C525" t="str">
            <v>Moderate</v>
          </cell>
        </row>
        <row r="526">
          <cell r="A526" t="str">
            <v>Nifty Medium to Long Duration Debt Index B-III</v>
          </cell>
          <cell r="B526" t="str">
            <v>3.55</v>
          </cell>
          <cell r="C526" t="str">
            <v>Moderately High</v>
          </cell>
        </row>
        <row r="527">
          <cell r="A527" t="str">
            <v>Nifty Medium to Long Duration Debt Index C-III</v>
          </cell>
          <cell r="B527" t="str">
            <v>4.81</v>
          </cell>
          <cell r="C527" t="str">
            <v>High</v>
          </cell>
        </row>
        <row r="528">
          <cell r="A528" t="str">
            <v>Nifty Money Market Index A-I</v>
          </cell>
          <cell r="B528" t="str">
            <v>1.79</v>
          </cell>
          <cell r="C528" t="str">
            <v>Low To Moderate</v>
          </cell>
        </row>
        <row r="529">
          <cell r="A529" t="str">
            <v>Nifty Money Market Index B-I</v>
          </cell>
          <cell r="B529" t="str">
            <v>2.91</v>
          </cell>
          <cell r="C529" t="str">
            <v>Moderate</v>
          </cell>
        </row>
        <row r="530">
          <cell r="A530" t="str">
            <v>Nifty Money Market Index C-I</v>
          </cell>
          <cell r="B530" t="str">
            <v>5.02</v>
          </cell>
          <cell r="C530" t="str">
            <v>Very High</v>
          </cell>
        </row>
        <row r="531">
          <cell r="A531" t="str">
            <v>Nifty Short Duration Debt Index A-II</v>
          </cell>
          <cell r="B531" t="str">
            <v>1.85</v>
          </cell>
          <cell r="C531" t="str">
            <v>Low To Moderate</v>
          </cell>
        </row>
        <row r="532">
          <cell r="A532" t="str">
            <v>Nifty Short Duration Debt Index A-III</v>
          </cell>
          <cell r="B532" t="str">
            <v>1.83</v>
          </cell>
          <cell r="C532" t="str">
            <v>Low To Moderate</v>
          </cell>
        </row>
        <row r="533">
          <cell r="A533" t="str">
            <v>Nifty Short Duration Debt Index B-II</v>
          </cell>
          <cell r="B533" t="str">
            <v>2.51</v>
          </cell>
          <cell r="C533" t="str">
            <v>Moderate</v>
          </cell>
        </row>
        <row r="534">
          <cell r="A534" t="str">
            <v>Nifty Short Duration Debt Index B-III</v>
          </cell>
          <cell r="B534" t="str">
            <v>2.68</v>
          </cell>
          <cell r="C534" t="str">
            <v>Moderate</v>
          </cell>
        </row>
        <row r="535">
          <cell r="A535" t="str">
            <v>Nifty Short Duration Debt Index C-II</v>
          </cell>
          <cell r="B535" t="str">
            <v>4.66</v>
          </cell>
          <cell r="C535" t="str">
            <v>High</v>
          </cell>
        </row>
        <row r="536">
          <cell r="A536" t="str">
            <v>Nifty Short Duration Debt Index C-III</v>
          </cell>
          <cell r="B536" t="str">
            <v>4.68</v>
          </cell>
          <cell r="C536" t="str">
            <v>High</v>
          </cell>
        </row>
        <row r="537">
          <cell r="A537" t="str">
            <v>Nifty Ultra Short Duration Debt Index A-I</v>
          </cell>
          <cell r="B537" t="str">
            <v>1.66</v>
          </cell>
          <cell r="C537" t="str">
            <v>Low To Moderate</v>
          </cell>
        </row>
        <row r="538">
          <cell r="A538" t="str">
            <v>Nifty Ultra Short Duration Debt Index A-II</v>
          </cell>
          <cell r="B538" t="str">
            <v>1.65</v>
          </cell>
          <cell r="C538" t="str">
            <v>Low To Moderate</v>
          </cell>
        </row>
        <row r="539">
          <cell r="A539" t="str">
            <v>Nifty Ultra Short Duration Debt Index A-III</v>
          </cell>
          <cell r="B539" t="str">
            <v>1.62</v>
          </cell>
          <cell r="C539" t="str">
            <v>Low To Moderate</v>
          </cell>
        </row>
        <row r="540">
          <cell r="A540" t="str">
            <v>Nifty Ultra Short Duration Debt Index B-I</v>
          </cell>
          <cell r="B540" t="str">
            <v>2.56</v>
          </cell>
          <cell r="C540" t="str">
            <v>Moderate</v>
          </cell>
        </row>
        <row r="541">
          <cell r="A541" t="str">
            <v>Nifty Ultra Short Duration Debt Index B-II</v>
          </cell>
          <cell r="B541" t="str">
            <v>2.74</v>
          </cell>
          <cell r="C541" t="str">
            <v>Moderate</v>
          </cell>
        </row>
        <row r="542">
          <cell r="A542" t="str">
            <v>Nifty Ultra Short Duration Debt Index B-III</v>
          </cell>
          <cell r="B542" t="str">
            <v>2.86</v>
          </cell>
          <cell r="C542" t="str">
            <v>Moderate</v>
          </cell>
        </row>
        <row r="543">
          <cell r="A543" t="str">
            <v>Nifty Ultra Short Duration Debt Index C-I</v>
          </cell>
          <cell r="B543" t="str">
            <v>4.48</v>
          </cell>
          <cell r="C543" t="str">
            <v>High</v>
          </cell>
        </row>
        <row r="544">
          <cell r="A544" t="str">
            <v>Nifty Ultra Short Duration Debt Index C-II</v>
          </cell>
          <cell r="B544" t="str">
            <v>4.46</v>
          </cell>
          <cell r="C544" t="str">
            <v>High</v>
          </cell>
        </row>
        <row r="545">
          <cell r="A545" t="str">
            <v>Nifty Ultra Short Duration Debt Index C-III</v>
          </cell>
          <cell r="B545" t="str">
            <v>4.50</v>
          </cell>
          <cell r="C545" t="str">
            <v>High</v>
          </cell>
        </row>
      </sheetData>
      <sheetData sheetId="2"/>
      <sheetData sheetId="3"/>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63" xr16:uid="{0DB3F96E-25EA-436C-81CF-51C588FF2401}"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YCF_EQ_FU_Related" headers="0" connectionId="161" xr16:uid="{4FDF9DFA-BF9B-452E-A42D-C31001D30ACA}"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YCFNAV" headers="0" connectionId="162" xr16:uid="{04DB142A-CB63-4BDD-AF0F-C2BCA0011AB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YCF_EQ" connectionId="160" xr16:uid="{AF48D2C0-0676-40A3-A0A1-5E35C53DC66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SCAPF_EQ_FU_Related" headers="0" connectionId="158" xr16:uid="{ADD266FD-71FA-49AC-B154-63FEF71B3331}"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SCAPFNAV" headers="0" connectionId="159" xr16:uid="{0F3FF0B5-672C-43F3-B5B7-F87522CCE9F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SCAPF_EQ" connectionId="157" xr16:uid="{63891607-DA37-48CE-8314-6E2374A00A2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IFSANAV" headers="0" connectionId="156" xr16:uid="{D5BA3D32-88DE-40BC-803A-B964AB63194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IFSA_EQ" connectionId="155" xr16:uid="{A68019FA-4AF8-457C-B404-B3AA353B65C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RSFP_EQ" connectionId="153" xr16:uid="{787FDD74-CAC3-42AC-964F-C105D176C36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RSFPNAV" headers="0" connectionId="154" xr16:uid="{BD0D30B4-900E-4E40-B6D3-D3345E819B9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51" xr16:uid="{0A454EAB-5C6B-482E-9771-48B2FE4C1CB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RSFMNAV" headers="0" connectionId="152" xr16:uid="{DEAF349F-58DF-44C1-BFF2-63D0BC0C26C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RSFM_EQ" connectionId="149" xr16:uid="{67412712-8F43-47F3-BF6E-84AEA20F70F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RSFM_GOV_SEC" connectionId="150" xr16:uid="{7850E27B-1A9C-4D80-82A2-EF5F59ED2C8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REFNAV" headers="0" connectionId="148" xr16:uid="{AB9B39A2-0270-4111-B1CB-4828965DB72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EF_EQ" connectionId="147" xr16:uid="{11E2D621-1254-47C0-97AA-3DC1BFB5CA8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QNTF_Debt_Related" connectionId="145" xr16:uid="{FFCC62A0-257C-4AD8-986E-A3C499F2871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QNTFNAV" headers="0" connectionId="146" xr16:uid="{4A1DF167-CB73-461B-B02D-CD19FA08833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QNTF_EQ" connectionId="144" xr16:uid="{1224B6DC-0278-4901-8F71-E195C0FA9C1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NPBETF_EQ" connectionId="142" xr16:uid="{BA9ADAEE-F6D6-4C09-9B81-2CBFC44A052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NPBETFNAV" headers="0" connectionId="143" xr16:uid="{DB87FE73-37D3-4FAB-84CC-B830A59DCCD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NMMIFNAV" headers="0" connectionId="141" xr16:uid="{4D1C70D6-E9F7-423A-9456-7B16387409D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NMMIF_EQ" connectionId="140" xr16:uid="{CF311185-4226-4A94-9FDA-A0E70687CA0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NIDETF_EQ" connectionId="138" xr16:uid="{E5AA0573-B59C-4358-BB89-3F708390C0B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IDETFNAV" headers="0" connectionId="139" xr16:uid="{1D4B9B86-3D57-46E5-B501-4F238539232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36" xr16:uid="{099F5E5E-50DD-490A-A523-9DD2F22355B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IDFOFNAV" headers="0" connectionId="137" xr16:uid="{73052F16-2816-416B-8806-45201E5D72F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IFNA_Debt_Related" connectionId="134" xr16:uid="{1737EB8D-D14F-4681-9005-64425410A26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IFNANAV" headers="0" connectionId="135" xr16:uid="{4B4FA7E7-909F-470C-82A3-25ACC6319DE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IFNA_EQ" connectionId="133" xr16:uid="{AA2599DF-C7E6-4194-BD86-65F690540A8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ETF_Debt_Related" connectionId="131" xr16:uid="{25F9D993-973A-4833-814E-BC0E28049B4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ETFNAV" headers="0" connectionId="132" xr16:uid="{F161AB9E-904C-41EA-A1BC-D72F698EFD4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ETF_EQ" connectionId="130" xr16:uid="{BABA1DE0-94F3-464A-8112-477314DB9DD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MULTICF_EQ_Related" headers="0" connectionId="128" xr16:uid="{76CEB2EB-DCF0-4D50-95CB-E9E7418F5368}"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MULTICFNAV" headers="0" connectionId="129" xr16:uid="{5A1C92DA-9417-4647-A3AD-05385D40E23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MULTICF_EQ" connectionId="127" xr16:uid="{095060AB-B566-41FC-9DC7-61CA1F8892E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MAOFNAV" headers="0" connectionId="126" xr16:uid="{F5899200-D5EF-482B-8ACE-ACCF819E895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22" xr16:uid="{91E51BAF-C49D-43D3-B42B-BBDBB7A2EABF}"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MAOF_GOV_SEC" connectionId="124" xr16:uid="{3EC51BB2-6B08-49E8-98CB-306BAA1F63C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23" xr16:uid="{7E347746-69DA-4CD4-B4CC-25DAFC3F31D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25" xr16:uid="{67EFD9F8-BF16-4CAA-9BBE-7E491E231F1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MAOF_EQ" connectionId="121" xr16:uid="{71C30ACC-4DCA-48FE-AA2D-61686CE11FA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INR_EQ" connectionId="119" xr16:uid="{0ED869A1-507B-440D-8449-5C4D940D64D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INRNAV" headers="0" connectionId="120" xr16:uid="{5DA88C00-F898-451E-B6FA-0FEE2B84758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TOFE_EQ" connectionId="117" xr16:uid="{CC7CEC05-1E55-416E-AB4D-D96D07734F3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TOFENAV" headers="0" connectionId="118" xr16:uid="{15CF9444-D211-4E78-8C31-5C5DAAF2D6F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EOFNAV" headers="0" connectionId="116" xr16:uid="{F0C0C0B7-9B24-40EB-9A7A-125AA6944DD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EOF_EQ" connectionId="115" xr16:uid="{DC9ECA51-9E60-4E1A-93C4-3898D71E8CD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ISF_EQ_FU_Related" headers="0" connectionId="113" xr16:uid="{2EB9D5A2-0B43-4E66-92EB-D083E8B352FC}"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ISFNAV" headers="0" connectionId="114" xr16:uid="{4FC99343-9FFA-460D-B6C9-0175A3D2665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ISF_EQ" connectionId="112" xr16:uid="{24499830-38B4-45AF-9EA4-AC75133C571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IPHF_EQ" connectionId="110" xr16:uid="{7B3F805C-875D-4830-8144-30BA19BA417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IPHFNAV" headers="0" connectionId="111" xr16:uid="{ADB3A047-2462-41A7-8D1C-ECDE959638B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ICF_Debt_Related" connectionId="108" xr16:uid="{55990ACE-A0E5-4725-BFE1-0556DF2C025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ICFNAV" headers="0" connectionId="109" xr16:uid="{C7DDC94D-7C90-461B-B1FE-64CE1817FCF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CF_EQ" connectionId="107" xr16:uid="{9B4047AA-D70B-417F-BBF8-5A842168188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EGF_GOV_SEC" connectionId="104" xr16:uid="{B9C591AC-5522-473B-A916-A1A59CA6E88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05" xr16:uid="{2DB99779-0086-4DBC-988D-18A04F18858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EGFNAV" headers="0" connectionId="106" xr16:uid="{1682A7F4-24C5-484F-BA0D-0D517E42D0A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EGF_EQ" connectionId="103" xr16:uid="{602166EC-050A-4534-9682-DC7300602A0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HOF_EQ" connectionId="101" xr16:uid="{819F8F4A-A8E0-4DC2-8BBF-1B3B5CCCF04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HOFNAV" headers="0" connectionId="102" xr16:uid="{31E0AE08-997E-402D-9439-11EA4C870FB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FEFNAV" headers="0" connectionId="100" xr16:uid="{6F139C10-01F8-4B4B-8EC8-FF615EDA0F5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FEF_EQ" connectionId="99" xr16:uid="{30993C47-DCC6-462F-B995-21977D35198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MCAPF_EQ_FU_Related" headers="0" connectionId="97" xr16:uid="{BDD60578-4216-4DFB-BD4D-3F6E38A11CA7}"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MCAPFNAV" headers="0" connectionId="98" xr16:uid="{EC43DC7F-8729-46C6-A781-8E45A06E91B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MCAPF_EQ" connectionId="96" xr16:uid="{4904F440-A5C2-4123-8DEE-538E05F482B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CS_EQ" connectionId="94" xr16:uid="{628441E6-3AE8-4C63-8A5F-F81E62E7F49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CSNAV" headers="0" connectionId="95" xr16:uid="{F323F510-26E3-4222-AC08-B232705446E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92" xr16:uid="{67D17F9E-8349-4678-A597-62E10047ACF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MIF_EQ_Related" headers="0" connectionId="89" xr16:uid="{78D05F2F-20E4-4FF5-93D2-95831D0B0152}"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MIF_GOV_SEC" connectionId="91" xr16:uid="{E4F73209-5ADD-4814-9496-CBF24D65143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MIF_EQ" connectionId="88" xr16:uid="{B498FEEE-49C0-461E-A644-801A557BD66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MIFNAV" headers="0" connectionId="93" xr16:uid="{640CFB2C-ECB5-4905-8EB2-B7DE357CE06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90" xr16:uid="{41BA56D0-793F-40C0-B2E9-A740B2A74F5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EQPEF_EQ" connectionId="86" xr16:uid="{A779C6B6-3CC4-4663-AE1A-D5AC67E6A0B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EQPEFNAV" headers="0" connectionId="87" xr16:uid="{FAE8C554-10DF-4610-8A2E-DBFCA50A4D0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TSF96_EQ" connectionId="84" xr16:uid="{74842943-9C2E-4E7B-9B80-19F043142D1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TSF96NAV" headers="0" connectionId="85" xr16:uid="{A3009B54-094A-4C8C-ABBA-4001C94A24F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DIVYF_EQ_Related" headers="0" connectionId="80" xr16:uid="{1291F9CE-C028-486A-B956-F0E178677EDD}"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81" xr16:uid="{4FB19CC2-D587-4DB3-95BD-D797912C263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DIVYF_Debt_Related" connectionId="82" xr16:uid="{EA96E581-F160-4ECB-9FEF-53E4119DCD5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DIVYFNAV" headers="0" connectionId="83" xr16:uid="{D516FBF1-2F6F-4551-AEDA-160D54DC1BC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DIVYF_EQ" connectionId="79" xr16:uid="{2E07BB08-81EC-4BE6-BE57-31C0DFCBABA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DIF_Foreign_Units" connectionId="77" xr16:uid="{BB0D5C51-7B95-4FDC-8279-E11F7ED2791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DIFNAV" headers="0" connectionId="78" xr16:uid="{CE913946-6D38-4C20-B5C6-9C89ED74001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DIF_EQ" connectionId="76" xr16:uid="{9A8D1CEA-B819-4A06-A5F2-29D464AA425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74" xr16:uid="{44226629-A8A7-4237-9622-6A380EA35EA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BCFNAV" headers="0" connectionId="75" xr16:uid="{BD30A1B8-2B8B-44FA-8C97-C78990EFD7A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BCF_EQ" connectionId="73" xr16:uid="{2D3C56CF-309E-437A-B02E-6A6212BD6EF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BFSFNAV" headers="0" connectionId="72" xr16:uid="{3595A123-3E9C-40FA-9969-3B3B41F9B08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BFSF_EQ" connectionId="71" xr16:uid="{E45FB4A4-ACB3-4AC9-956F-5DC8D21D6F2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BAF_EQ_FU_Related" headers="0" connectionId="65" xr16:uid="{A4BBABAB-0C88-4561-B4FD-187B39F62C71}"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BAFNAV" headers="0" connectionId="70" xr16:uid="{1219C866-936E-483E-9CF2-2223A5F8FC4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66" xr16:uid="{22D0FB75-F5D4-4460-8829-DB3F1594D8F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68" xr16:uid="{AC3AAC14-35F7-4A3C-B1E5-7C8726C922F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BAF_GOV_SEC" connectionId="67" xr16:uid="{E1B09EDF-6989-4239-B91E-D656057C045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BAF_MM" headers="0" connectionId="69" xr16:uid="{BB488A92-BD42-4B72-89C8-A3E8FE4AD1D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BAF_EQ_Related" headers="0" connectionId="64" xr16:uid="{8C29C2A1-60E5-4020-A55D-E30EA71E5F7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BAF_EQ" connectionId="63" xr16:uid="{4080538D-BAB6-460D-9C1D-BE94E62282A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AF_GOV_SEC" connectionId="54" xr16:uid="{45890228-66AE-44E6-94F5-2B495AC1A18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AFNAV" headers="0" connectionId="61" xr16:uid="{16B469BE-FBF2-42DB-ACED-4489FC4D423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AF_EQ" connectionId="51" xr16:uid="{913213D5-AD7D-4091-BF08-AB8ADAF1C5C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53" xr16:uid="{A334A697-A5A6-4583-9D3F-3AB5CFA1635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AF_Debt_Related" headers="0" connectionId="56" xr16:uid="{B6A0F5C9-1727-45C8-A314-84D0533BC6A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AF_EQ_Related" headers="0" connectionId="52" xr16:uid="{7CEB96E6-481A-4B37-87D1-0AEC7E1E3E4D}"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AF_MM" headers="0" connectionId="58" xr16:uid="{15533B1F-AA8B-435D-B102-E8C00A28D54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FRSTF_Aif_cat" headers="0" connectionId="60" xr16:uid="{00000000-0016-0000-0100-00000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FRSTF_MM" headers="0" connectionId="59" xr16:uid="{00000000-0016-0000-0100-00000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57" xr16:uid="{00000000-0016-0000-0100-00000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FRSTF_GOV_SEC" connectionId="55" xr16:uid="{00000000-0016-0000-0100-000005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FRSTFNAV" headers="0" connectionId="62" xr16:uid="{00000000-0016-0000-0100-00000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USTF_MM" headers="0" connectionId="48" xr16:uid="{00000000-0016-0000-0200-00000A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47" xr16:uid="{00000000-0016-0000-0200-000009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USTF_GOV_SEC" connectionId="46" xr16:uid="{00000000-0016-0000-0200-00000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USTFNAV" headers="0" connectionId="50" xr16:uid="{00000000-0016-0000-0200-00000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USTF_Aif_cat" headers="0" connectionId="49" xr16:uid="{00000000-0016-0000-0200-00000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FF_GOV_SEC" connectionId="41" xr16:uid="{00000000-0016-0000-0300-00000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FFNAV" headers="0" connectionId="45" xr16:uid="{00000000-0016-0000-0300-00000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FF_Aif_cat" headers="0" connectionId="44" xr16:uid="{00000000-0016-0000-0300-00000E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FF_MM" headers="0" connectionId="43" xr16:uid="{00000000-0016-0000-0300-00000D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FF_Debt_Related" headers="0" connectionId="42" xr16:uid="{00000000-0016-0000-0300-00000C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STBF_MM" headers="0" connectionId="38" xr16:uid="{00000000-0016-0000-0400-00001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STBFNAV" headers="0" connectionId="40" xr16:uid="{00000000-0016-0000-0400-00001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35" xr16:uid="{00000000-0016-0000-0400-000014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37" xr16:uid="{00000000-0016-0000-0400-00001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STBF_Aif_cat" headers="0" connectionId="39" xr16:uid="{00000000-0016-0000-0400-00001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STBF_GOV_SEC" connectionId="36" xr16:uid="{00000000-0016-0000-0400-000010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RSFC_EQ" connectionId="31" xr16:uid="{00000000-0016-0000-0500-00001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RSFCNAV" headers="0" connectionId="34" xr16:uid="{00000000-0016-0000-0500-00001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33" xr16:uid="{00000000-0016-0000-0500-000019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RSFC_GOV_SEC" connectionId="32" xr16:uid="{00000000-0016-0000-0500-00001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OF_MM" connectionId="29" xr16:uid="{00000000-0016-0000-0600-00001A000000}"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OFNAV" headers="0" connectionId="30" xr16:uid="{00000000-0016-0000-0600-00001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27" xr16:uid="{00000000-0016-0000-0700-00001D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NSIFDEC27_GOV_SEC" connectionId="26" xr16:uid="{00000000-0016-0000-0700-00001C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NSIFDEC27NAV" headers="0" connectionId="28" xr16:uid="{00000000-0016-0000-0700-00001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NGIF1229_GOV_SEC" connectionId="24" xr16:uid="{00000000-0016-0000-0800-00001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NGIF1229NAV" headers="0" connectionId="25" xr16:uid="{00000000-0016-0000-0800-00002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NGIF1226_GOV_SEC" connectionId="22" xr16:uid="{00000000-0016-0000-0900-00002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NGIF1226NAV" headers="0" connectionId="23" xr16:uid="{00000000-0016-0000-0900-00002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LF_GOV_SEC" connectionId="18" xr16:uid="{00000000-0016-0000-0A00-00002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LFNAV" headers="0" connectionId="21" xr16:uid="{00000000-0016-0000-0A00-00002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LF_Aif_cat" headers="0" connectionId="20" xr16:uid="{00000000-0016-0000-0A00-00002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LF_MM" headers="0" connectionId="19" xr16:uid="{00000000-0016-0000-0A00-00002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GSFR_GOV_SEC" connectionId="16" xr16:uid="{00000000-0016-0000-0B00-00002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GSFRNAV" headers="0" connectionId="17" xr16:uid="{00000000-0016-0000-0B00-00002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3" xr16:uid="{00000000-0016-0000-0C00-00002A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RF_GOV_SEC" connectionId="12" xr16:uid="{00000000-0016-0000-0C00-00002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FRFNAV" headers="0" connectionId="15" xr16:uid="{00000000-0016-0000-0C00-00002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FRF_Aif_cat" headers="0" connectionId="14" xr16:uid="{00000000-0016-0000-0C00-00002B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CIGIF0426NAV" headers="0" connectionId="11" xr16:uid="{00000000-0016-0000-0D00-00002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CIGIF0426_GOV_SEC" connectionId="10" xr16:uid="{00000000-0016-0000-0D00-00002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CORPBF_Aif_cat" headers="0" connectionId="8" xr16:uid="{00000000-0016-0000-0E00-000031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7" xr16:uid="{00000000-0016-0000-0E00-000030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CORPBF_GOV_SEC" connectionId="6" xr16:uid="{00000000-0016-0000-0E00-00002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CORPBFNAV" headers="0" connectionId="9" xr16:uid="{00000000-0016-0000-0E00-00003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BPSUFNAV" headers="0" connectionId="5" xr16:uid="{00000000-0016-0000-0F00-00003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BPSUF_Aif_cat" headers="0" connectionId="4" xr16:uid="{00000000-0016-0000-0F00-00003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BPSUF_MM" headers="0" connectionId="3" xr16:uid="{00000000-0016-0000-0F00-00003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2" xr16:uid="{00000000-0016-0000-0F00-000034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BPSUF_GOV_SEC" connectionId="1" xr16:uid="{00000000-0016-0000-0F00-00003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 Id="rId4" Type="http://schemas.openxmlformats.org/officeDocument/2006/relationships/queryTable" Target="../queryTables/queryTable4.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6.xml"/><Relationship Id="rId2" Type="http://schemas.openxmlformats.org/officeDocument/2006/relationships/queryTable" Target="../queryTables/queryTable5.xml"/><Relationship Id="rId1" Type="http://schemas.openxmlformats.org/officeDocument/2006/relationships/drawing" Target="../drawings/drawing2.xml"/><Relationship Id="rId4" Type="http://schemas.openxmlformats.org/officeDocument/2006/relationships/queryTable" Target="../queryTables/queryTable7.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13.xml"/><Relationship Id="rId2" Type="http://schemas.openxmlformats.org/officeDocument/2006/relationships/queryTable" Target="../queryTables/queryTable12.xml"/><Relationship Id="rId1" Type="http://schemas.openxmlformats.org/officeDocument/2006/relationships/drawing" Target="../drawings/drawing5.xml"/><Relationship Id="rId5" Type="http://schemas.openxmlformats.org/officeDocument/2006/relationships/queryTable" Target="../queryTables/queryTable15.xml"/><Relationship Id="rId4" Type="http://schemas.openxmlformats.org/officeDocument/2006/relationships/queryTable" Target="../queryTables/queryTable1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7.xml"/><Relationship Id="rId2" Type="http://schemas.openxmlformats.org/officeDocument/2006/relationships/queryTable" Target="../queryTables/queryTable16.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9.xml"/><Relationship Id="rId2" Type="http://schemas.openxmlformats.org/officeDocument/2006/relationships/queryTable" Target="../queryTables/queryTable18.xml"/><Relationship Id="rId1" Type="http://schemas.openxmlformats.org/officeDocument/2006/relationships/drawing" Target="../drawings/drawing7.xml"/><Relationship Id="rId4" Type="http://schemas.openxmlformats.org/officeDocument/2006/relationships/queryTable" Target="../queryTables/queryTable20.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22.xml"/><Relationship Id="rId2" Type="http://schemas.openxmlformats.org/officeDocument/2006/relationships/queryTable" Target="../queryTables/queryTable21.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24.xml"/><Relationship Id="rId2" Type="http://schemas.openxmlformats.org/officeDocument/2006/relationships/queryTable" Target="../queryTables/queryTable23.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6.xml"/><Relationship Id="rId2" Type="http://schemas.openxmlformats.org/officeDocument/2006/relationships/queryTable" Target="../queryTables/queryTable25.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8.xml"/><Relationship Id="rId2" Type="http://schemas.openxmlformats.org/officeDocument/2006/relationships/queryTable" Target="../queryTables/queryTable27.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30.xml"/><Relationship Id="rId2" Type="http://schemas.openxmlformats.org/officeDocument/2006/relationships/queryTable" Target="../queryTables/queryTable29.xml"/><Relationship Id="rId1" Type="http://schemas.openxmlformats.org/officeDocument/2006/relationships/drawing" Target="../drawings/drawing12.xml"/><Relationship Id="rId4" Type="http://schemas.openxmlformats.org/officeDocument/2006/relationships/queryTable" Target="../queryTables/queryTable3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3.xml"/><Relationship Id="rId4" Type="http://schemas.openxmlformats.org/officeDocument/2006/relationships/queryTable" Target="../queryTables/queryTable34.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6.xml"/><Relationship Id="rId2" Type="http://schemas.openxmlformats.org/officeDocument/2006/relationships/queryTable" Target="../queryTables/queryTable35.xml"/><Relationship Id="rId1" Type="http://schemas.openxmlformats.org/officeDocument/2006/relationships/drawing" Target="../drawings/drawing14.xml"/><Relationship Id="rId4" Type="http://schemas.openxmlformats.org/officeDocument/2006/relationships/queryTable" Target="../queryTables/queryTable37.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9.xml"/><Relationship Id="rId7" Type="http://schemas.openxmlformats.org/officeDocument/2006/relationships/queryTable" Target="../queryTables/queryTable43.xml"/><Relationship Id="rId2" Type="http://schemas.openxmlformats.org/officeDocument/2006/relationships/queryTable" Target="../queryTables/queryTable38.xml"/><Relationship Id="rId1" Type="http://schemas.openxmlformats.org/officeDocument/2006/relationships/drawing" Target="../drawings/drawing15.xml"/><Relationship Id="rId6" Type="http://schemas.openxmlformats.org/officeDocument/2006/relationships/queryTable" Target="../queryTables/queryTable42.xml"/><Relationship Id="rId5" Type="http://schemas.openxmlformats.org/officeDocument/2006/relationships/queryTable" Target="../queryTables/queryTable41.xml"/><Relationship Id="rId4" Type="http://schemas.openxmlformats.org/officeDocument/2006/relationships/queryTable" Target="../queryTables/queryTable40.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19.xml"/><Relationship Id="rId4" Type="http://schemas.openxmlformats.org/officeDocument/2006/relationships/queryTable" Target="../queryTables/queryTable52.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54.xml"/><Relationship Id="rId2" Type="http://schemas.openxmlformats.org/officeDocument/2006/relationships/queryTable" Target="../queryTables/queryTable53.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56.xml"/><Relationship Id="rId2" Type="http://schemas.openxmlformats.org/officeDocument/2006/relationships/queryTable" Target="../queryTables/queryTable55.xml"/><Relationship Id="rId1" Type="http://schemas.openxmlformats.org/officeDocument/2006/relationships/drawing" Target="../drawings/drawing21.xml"/><Relationship Id="rId4" Type="http://schemas.openxmlformats.org/officeDocument/2006/relationships/queryTable" Target="../queryTables/queryTable57.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59.xml"/><Relationship Id="rId2" Type="http://schemas.openxmlformats.org/officeDocument/2006/relationships/queryTable" Target="../queryTables/queryTable58.xml"/><Relationship Id="rId1" Type="http://schemas.openxmlformats.org/officeDocument/2006/relationships/drawing" Target="../drawings/drawing22.xml"/><Relationship Id="rId5" Type="http://schemas.openxmlformats.org/officeDocument/2006/relationships/queryTable" Target="../queryTables/queryTable61.xml"/><Relationship Id="rId4" Type="http://schemas.openxmlformats.org/officeDocument/2006/relationships/queryTable" Target="../queryTables/queryTable60.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queryTable" Target="../queryTables/queryTable62.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queryTable" Target="../queryTables/queryTable66.xml"/><Relationship Id="rId1" Type="http://schemas.openxmlformats.org/officeDocument/2006/relationships/drawing" Target="../drawings/drawing25.xml"/><Relationship Id="rId4" Type="http://schemas.openxmlformats.org/officeDocument/2006/relationships/queryTable" Target="../queryTables/queryTable68.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70.xml"/><Relationship Id="rId2" Type="http://schemas.openxmlformats.org/officeDocument/2006/relationships/queryTable" Target="../queryTables/queryTable69.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72.xml"/><Relationship Id="rId7" Type="http://schemas.openxmlformats.org/officeDocument/2006/relationships/queryTable" Target="../queryTables/queryTable76.xml"/><Relationship Id="rId2" Type="http://schemas.openxmlformats.org/officeDocument/2006/relationships/queryTable" Target="../queryTables/queryTable71.xml"/><Relationship Id="rId1" Type="http://schemas.openxmlformats.org/officeDocument/2006/relationships/drawing" Target="../drawings/drawing27.xml"/><Relationship Id="rId6" Type="http://schemas.openxmlformats.org/officeDocument/2006/relationships/queryTable" Target="../queryTables/queryTable75.xml"/><Relationship Id="rId5" Type="http://schemas.openxmlformats.org/officeDocument/2006/relationships/queryTable" Target="../queryTables/queryTable74.xml"/><Relationship Id="rId4" Type="http://schemas.openxmlformats.org/officeDocument/2006/relationships/queryTable" Target="../queryTables/queryTable73.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78.xml"/><Relationship Id="rId2" Type="http://schemas.openxmlformats.org/officeDocument/2006/relationships/queryTable" Target="../queryTables/queryTable77.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0.xml"/><Relationship Id="rId2" Type="http://schemas.openxmlformats.org/officeDocument/2006/relationships/queryTable" Target="../queryTables/queryTable79.xml"/><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2.xml"/><Relationship Id="rId2" Type="http://schemas.openxmlformats.org/officeDocument/2006/relationships/queryTable" Target="../queryTables/queryTable81.xml"/><Relationship Id="rId1" Type="http://schemas.openxmlformats.org/officeDocument/2006/relationships/drawing" Target="../drawings/drawing30.xml"/><Relationship Id="rId6" Type="http://schemas.openxmlformats.org/officeDocument/2006/relationships/queryTable" Target="../queryTables/queryTable85.xml"/><Relationship Id="rId5" Type="http://schemas.openxmlformats.org/officeDocument/2006/relationships/queryTable" Target="../queryTables/queryTable84.xml"/><Relationship Id="rId4" Type="http://schemas.openxmlformats.org/officeDocument/2006/relationships/queryTable" Target="../queryTables/queryTable83.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queryTable" Target="../queryTables/queryTable86.xml"/><Relationship Id="rId1" Type="http://schemas.openxmlformats.org/officeDocument/2006/relationships/drawing" Target="../drawings/drawing31.xml"/><Relationship Id="rId4" Type="http://schemas.openxmlformats.org/officeDocument/2006/relationships/queryTable" Target="../queryTables/queryTable88.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0.xml"/><Relationship Id="rId2" Type="http://schemas.openxmlformats.org/officeDocument/2006/relationships/queryTable" Target="../queryTables/queryTable89.xml"/><Relationship Id="rId1" Type="http://schemas.openxmlformats.org/officeDocument/2006/relationships/drawing" Target="../drawings/drawing32.xml"/><Relationship Id="rId4" Type="http://schemas.openxmlformats.org/officeDocument/2006/relationships/queryTable" Target="../queryTables/queryTable91.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queryTable" Target="../queryTables/queryTable92.xml"/><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8" Type="http://schemas.openxmlformats.org/officeDocument/2006/relationships/queryTable" Target="../queryTables/queryTable100.xml"/><Relationship Id="rId3" Type="http://schemas.openxmlformats.org/officeDocument/2006/relationships/queryTable" Target="../queryTables/queryTable95.xml"/><Relationship Id="rId7" Type="http://schemas.openxmlformats.org/officeDocument/2006/relationships/queryTable" Target="../queryTables/queryTable99.xml"/><Relationship Id="rId2" Type="http://schemas.openxmlformats.org/officeDocument/2006/relationships/queryTable" Target="../queryTables/queryTable94.xml"/><Relationship Id="rId1" Type="http://schemas.openxmlformats.org/officeDocument/2006/relationships/drawing" Target="../drawings/drawing34.xml"/><Relationship Id="rId6" Type="http://schemas.openxmlformats.org/officeDocument/2006/relationships/queryTable" Target="../queryTables/queryTable98.xml"/><Relationship Id="rId5" Type="http://schemas.openxmlformats.org/officeDocument/2006/relationships/queryTable" Target="../queryTables/queryTable97.xml"/><Relationship Id="rId4" Type="http://schemas.openxmlformats.org/officeDocument/2006/relationships/queryTable" Target="../queryTables/queryTable96.xml"/><Relationship Id="rId9" Type="http://schemas.openxmlformats.org/officeDocument/2006/relationships/queryTable" Target="../queryTables/queryTable101.xml"/></Relationships>
</file>

<file path=xl/worksheets/_rels/sheet38.xml.rels><?xml version="1.0" encoding="UTF-8" standalone="yes"?>
<Relationships xmlns="http://schemas.openxmlformats.org/package/2006/relationships"><Relationship Id="rId8" Type="http://schemas.openxmlformats.org/officeDocument/2006/relationships/queryTable" Target="../queryTables/queryTable107.xml"/><Relationship Id="rId3" Type="http://schemas.openxmlformats.org/officeDocument/2006/relationships/queryTable" Target="../queryTables/queryTable102.xml"/><Relationship Id="rId7" Type="http://schemas.openxmlformats.org/officeDocument/2006/relationships/queryTable" Target="../queryTables/queryTable106.xml"/><Relationship Id="rId2" Type="http://schemas.openxmlformats.org/officeDocument/2006/relationships/drawing" Target="../drawings/drawing35.xml"/><Relationship Id="rId1" Type="http://schemas.openxmlformats.org/officeDocument/2006/relationships/printerSettings" Target="../printerSettings/printerSettings2.bin"/><Relationship Id="rId6" Type="http://schemas.openxmlformats.org/officeDocument/2006/relationships/queryTable" Target="../queryTables/queryTable105.xml"/><Relationship Id="rId5" Type="http://schemas.openxmlformats.org/officeDocument/2006/relationships/queryTable" Target="../queryTables/queryTable104.xml"/><Relationship Id="rId4" Type="http://schemas.openxmlformats.org/officeDocument/2006/relationships/queryTable" Target="../queryTables/queryTable103.xml"/><Relationship Id="rId9" Type="http://schemas.openxmlformats.org/officeDocument/2006/relationships/queryTable" Target="../queryTables/queryTable108.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10.xml"/><Relationship Id="rId2" Type="http://schemas.openxmlformats.org/officeDocument/2006/relationships/queryTable" Target="../queryTables/queryTable109.xml"/><Relationship Id="rId1" Type="http://schemas.openxmlformats.org/officeDocument/2006/relationships/drawing" Target="../drawings/drawing36.xml"/><Relationship Id="rId6" Type="http://schemas.openxmlformats.org/officeDocument/2006/relationships/queryTable" Target="../queryTables/queryTable113.xml"/><Relationship Id="rId5" Type="http://schemas.openxmlformats.org/officeDocument/2006/relationships/queryTable" Target="../queryTables/queryTable112.xml"/><Relationship Id="rId4" Type="http://schemas.openxmlformats.org/officeDocument/2006/relationships/queryTable" Target="../queryTables/queryTable111.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15.xml"/><Relationship Id="rId2" Type="http://schemas.openxmlformats.org/officeDocument/2006/relationships/queryTable" Target="../queryTables/queryTable114.xml"/><Relationship Id="rId1" Type="http://schemas.openxmlformats.org/officeDocument/2006/relationships/drawing" Target="../drawings/drawing37.xml"/><Relationship Id="rId6" Type="http://schemas.openxmlformats.org/officeDocument/2006/relationships/queryTable" Target="../queryTables/queryTable118.xml"/><Relationship Id="rId5" Type="http://schemas.openxmlformats.org/officeDocument/2006/relationships/queryTable" Target="../queryTables/queryTable117.xml"/><Relationship Id="rId4" Type="http://schemas.openxmlformats.org/officeDocument/2006/relationships/queryTable" Target="../queryTables/queryTable11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20.xml"/><Relationship Id="rId2" Type="http://schemas.openxmlformats.org/officeDocument/2006/relationships/queryTable" Target="../queryTables/queryTable119.xml"/><Relationship Id="rId1" Type="http://schemas.openxmlformats.org/officeDocument/2006/relationships/drawing" Target="../drawings/drawing38.xml"/><Relationship Id="rId6" Type="http://schemas.openxmlformats.org/officeDocument/2006/relationships/queryTable" Target="../queryTables/queryTable123.xml"/><Relationship Id="rId5" Type="http://schemas.openxmlformats.org/officeDocument/2006/relationships/queryTable" Target="../queryTables/queryTable122.xml"/><Relationship Id="rId4" Type="http://schemas.openxmlformats.org/officeDocument/2006/relationships/queryTable" Target="../queryTables/queryTable121.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25.xml"/><Relationship Id="rId7" Type="http://schemas.openxmlformats.org/officeDocument/2006/relationships/queryTable" Target="../queryTables/queryTable129.xml"/><Relationship Id="rId2" Type="http://schemas.openxmlformats.org/officeDocument/2006/relationships/queryTable" Target="../queryTables/queryTable124.xml"/><Relationship Id="rId1" Type="http://schemas.openxmlformats.org/officeDocument/2006/relationships/drawing" Target="../drawings/drawing39.xml"/><Relationship Id="rId6" Type="http://schemas.openxmlformats.org/officeDocument/2006/relationships/queryTable" Target="../queryTables/queryTable128.xml"/><Relationship Id="rId5" Type="http://schemas.openxmlformats.org/officeDocument/2006/relationships/queryTable" Target="../queryTables/queryTable127.xml"/><Relationship Id="rId4" Type="http://schemas.openxmlformats.org/officeDocument/2006/relationships/queryTable" Target="../queryTables/queryTable126.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31.xml"/><Relationship Id="rId2" Type="http://schemas.openxmlformats.org/officeDocument/2006/relationships/queryTable" Target="../queryTables/queryTable130.xml"/><Relationship Id="rId1" Type="http://schemas.openxmlformats.org/officeDocument/2006/relationships/drawing" Target="../drawings/drawing40.xml"/><Relationship Id="rId5" Type="http://schemas.openxmlformats.org/officeDocument/2006/relationships/queryTable" Target="../queryTables/queryTable133.xml"/><Relationship Id="rId4" Type="http://schemas.openxmlformats.org/officeDocument/2006/relationships/queryTable" Target="../queryTables/queryTable132.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35.xml"/><Relationship Id="rId2" Type="http://schemas.openxmlformats.org/officeDocument/2006/relationships/queryTable" Target="../queryTables/queryTable134.xml"/><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37.xml"/><Relationship Id="rId2" Type="http://schemas.openxmlformats.org/officeDocument/2006/relationships/queryTable" Target="../queryTables/queryTable136.xml"/><Relationship Id="rId1" Type="http://schemas.openxmlformats.org/officeDocument/2006/relationships/drawing" Target="../drawings/drawing42.xml"/><Relationship Id="rId4" Type="http://schemas.openxmlformats.org/officeDocument/2006/relationships/queryTable" Target="../queryTables/queryTable138.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40.xml"/><Relationship Id="rId2" Type="http://schemas.openxmlformats.org/officeDocument/2006/relationships/queryTable" Target="../queryTables/queryTable139.xml"/><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44.xml"/><Relationship Id="rId2" Type="http://schemas.openxmlformats.org/officeDocument/2006/relationships/queryTable" Target="../queryTables/queryTable143.xml"/><Relationship Id="rId1" Type="http://schemas.openxmlformats.org/officeDocument/2006/relationships/drawing" Target="../drawings/drawing45.xml"/><Relationship Id="rId5" Type="http://schemas.openxmlformats.org/officeDocument/2006/relationships/queryTable" Target="../queryTables/queryTable146.xml"/><Relationship Id="rId4" Type="http://schemas.openxmlformats.org/officeDocument/2006/relationships/queryTable" Target="../queryTables/queryTable145.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8.xml"/><Relationship Id="rId2" Type="http://schemas.openxmlformats.org/officeDocument/2006/relationships/queryTable" Target="../queryTables/queryTable147.xml"/><Relationship Id="rId1" Type="http://schemas.openxmlformats.org/officeDocument/2006/relationships/drawing" Target="../drawings/drawing46.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50.xml"/><Relationship Id="rId2" Type="http://schemas.openxmlformats.org/officeDocument/2006/relationships/queryTable" Target="../queryTables/queryTable149.xml"/><Relationship Id="rId1" Type="http://schemas.openxmlformats.org/officeDocument/2006/relationships/drawing" Target="../drawings/drawing47.xml"/><Relationship Id="rId5" Type="http://schemas.openxmlformats.org/officeDocument/2006/relationships/queryTable" Target="../queryTables/queryTable152.xml"/><Relationship Id="rId4" Type="http://schemas.openxmlformats.org/officeDocument/2006/relationships/queryTable" Target="../queryTables/queryTable151.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54.xml"/><Relationship Id="rId2" Type="http://schemas.openxmlformats.org/officeDocument/2006/relationships/queryTable" Target="../queryTables/queryTable153.xml"/><Relationship Id="rId1" Type="http://schemas.openxmlformats.org/officeDocument/2006/relationships/drawing" Target="../drawings/drawing48.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56.xml"/><Relationship Id="rId2" Type="http://schemas.openxmlformats.org/officeDocument/2006/relationships/queryTable" Target="../queryTables/queryTable155.xml"/><Relationship Id="rId1" Type="http://schemas.openxmlformats.org/officeDocument/2006/relationships/drawing" Target="../drawings/drawing49.xml"/><Relationship Id="rId5" Type="http://schemas.openxmlformats.org/officeDocument/2006/relationships/queryTable" Target="../queryTables/queryTable158.xml"/><Relationship Id="rId4" Type="http://schemas.openxmlformats.org/officeDocument/2006/relationships/queryTable" Target="../queryTables/queryTable157.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59.xml"/><Relationship Id="rId7" Type="http://schemas.openxmlformats.org/officeDocument/2006/relationships/queryTable" Target="../queryTables/queryTable163.xml"/><Relationship Id="rId2" Type="http://schemas.openxmlformats.org/officeDocument/2006/relationships/drawing" Target="../drawings/drawing50.xml"/><Relationship Id="rId1" Type="http://schemas.openxmlformats.org/officeDocument/2006/relationships/printerSettings" Target="../printerSettings/printerSettings3.bin"/><Relationship Id="rId6" Type="http://schemas.openxmlformats.org/officeDocument/2006/relationships/queryTable" Target="../queryTables/queryTable162.xml"/><Relationship Id="rId5" Type="http://schemas.openxmlformats.org/officeDocument/2006/relationships/queryTable" Target="../queryTables/queryTable161.xml"/><Relationship Id="rId4" Type="http://schemas.openxmlformats.org/officeDocument/2006/relationships/queryTable" Target="../queryTables/queryTable16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5CBB8-F69B-4E54-8EF4-2626AA4F32CF}">
  <sheetPr codeName="Sheet3"/>
  <dimension ref="A1:IV63"/>
  <sheetViews>
    <sheetView tabSelected="1" workbookViewId="0">
      <selection sqref="A1:C1"/>
    </sheetView>
  </sheetViews>
  <sheetFormatPr defaultRowHeight="15" x14ac:dyDescent="0.25"/>
  <cols>
    <col min="1" max="1" width="16.7109375" style="1" bestFit="1" customWidth="1"/>
    <col min="2" max="2" width="13.7109375" style="1" bestFit="1" customWidth="1"/>
    <col min="3" max="3" width="141.140625" style="1" customWidth="1"/>
    <col min="4" max="256" width="9.140625" style="1"/>
    <col min="257" max="257" width="16.7109375" style="1" bestFit="1" customWidth="1"/>
    <col min="258" max="258" width="14.5703125" style="1" bestFit="1" customWidth="1"/>
    <col min="259" max="259" width="63" style="1" bestFit="1" customWidth="1"/>
    <col min="260" max="512" width="9.140625" style="1"/>
    <col min="513" max="513" width="16.7109375" style="1" bestFit="1" customWidth="1"/>
    <col min="514" max="514" width="14.5703125" style="1" bestFit="1" customWidth="1"/>
    <col min="515" max="515" width="63" style="1" bestFit="1" customWidth="1"/>
    <col min="516" max="768" width="9.140625" style="1"/>
    <col min="769" max="769" width="16.7109375" style="1" bestFit="1" customWidth="1"/>
    <col min="770" max="770" width="14.5703125" style="1" bestFit="1" customWidth="1"/>
    <col min="771" max="771" width="63" style="1" bestFit="1" customWidth="1"/>
    <col min="772" max="1024" width="9.140625" style="1"/>
    <col min="1025" max="1025" width="16.7109375" style="1" bestFit="1" customWidth="1"/>
    <col min="1026" max="1026" width="14.5703125" style="1" bestFit="1" customWidth="1"/>
    <col min="1027" max="1027" width="63" style="1" bestFit="1" customWidth="1"/>
    <col min="1028" max="1280" width="9.140625" style="1"/>
    <col min="1281" max="1281" width="16.7109375" style="1" bestFit="1" customWidth="1"/>
    <col min="1282" max="1282" width="14.5703125" style="1" bestFit="1" customWidth="1"/>
    <col min="1283" max="1283" width="63" style="1" bestFit="1" customWidth="1"/>
    <col min="1284" max="1536" width="9.140625" style="1"/>
    <col min="1537" max="1537" width="16.7109375" style="1" bestFit="1" customWidth="1"/>
    <col min="1538" max="1538" width="14.5703125" style="1" bestFit="1" customWidth="1"/>
    <col min="1539" max="1539" width="63" style="1" bestFit="1" customWidth="1"/>
    <col min="1540" max="1792" width="9.140625" style="1"/>
    <col min="1793" max="1793" width="16.7109375" style="1" bestFit="1" customWidth="1"/>
    <col min="1794" max="1794" width="14.5703125" style="1" bestFit="1" customWidth="1"/>
    <col min="1795" max="1795" width="63" style="1" bestFit="1" customWidth="1"/>
    <col min="1796" max="2048" width="9.140625" style="1"/>
    <col min="2049" max="2049" width="16.7109375" style="1" bestFit="1" customWidth="1"/>
    <col min="2050" max="2050" width="14.5703125" style="1" bestFit="1" customWidth="1"/>
    <col min="2051" max="2051" width="63" style="1" bestFit="1" customWidth="1"/>
    <col min="2052" max="2304" width="9.140625" style="1"/>
    <col min="2305" max="2305" width="16.7109375" style="1" bestFit="1" customWidth="1"/>
    <col min="2306" max="2306" width="14.5703125" style="1" bestFit="1" customWidth="1"/>
    <col min="2307" max="2307" width="63" style="1" bestFit="1" customWidth="1"/>
    <col min="2308" max="2560" width="9.140625" style="1"/>
    <col min="2561" max="2561" width="16.7109375" style="1" bestFit="1" customWidth="1"/>
    <col min="2562" max="2562" width="14.5703125" style="1" bestFit="1" customWidth="1"/>
    <col min="2563" max="2563" width="63" style="1" bestFit="1" customWidth="1"/>
    <col min="2564" max="2816" width="9.140625" style="1"/>
    <col min="2817" max="2817" width="16.7109375" style="1" bestFit="1" customWidth="1"/>
    <col min="2818" max="2818" width="14.5703125" style="1" bestFit="1" customWidth="1"/>
    <col min="2819" max="2819" width="63" style="1" bestFit="1" customWidth="1"/>
    <col min="2820" max="3072" width="9.140625" style="1"/>
    <col min="3073" max="3073" width="16.7109375" style="1" bestFit="1" customWidth="1"/>
    <col min="3074" max="3074" width="14.5703125" style="1" bestFit="1" customWidth="1"/>
    <col min="3075" max="3075" width="63" style="1" bestFit="1" customWidth="1"/>
    <col min="3076" max="3328" width="9.140625" style="1"/>
    <col min="3329" max="3329" width="16.7109375" style="1" bestFit="1" customWidth="1"/>
    <col min="3330" max="3330" width="14.5703125" style="1" bestFit="1" customWidth="1"/>
    <col min="3331" max="3331" width="63" style="1" bestFit="1" customWidth="1"/>
    <col min="3332" max="3584" width="9.140625" style="1"/>
    <col min="3585" max="3585" width="16.7109375" style="1" bestFit="1" customWidth="1"/>
    <col min="3586" max="3586" width="14.5703125" style="1" bestFit="1" customWidth="1"/>
    <col min="3587" max="3587" width="63" style="1" bestFit="1" customWidth="1"/>
    <col min="3588" max="3840" width="9.140625" style="1"/>
    <col min="3841" max="3841" width="16.7109375" style="1" bestFit="1" customWidth="1"/>
    <col min="3842" max="3842" width="14.5703125" style="1" bestFit="1" customWidth="1"/>
    <col min="3843" max="3843" width="63" style="1" bestFit="1" customWidth="1"/>
    <col min="3844" max="4096" width="9.140625" style="1"/>
    <col min="4097" max="4097" width="16.7109375" style="1" bestFit="1" customWidth="1"/>
    <col min="4098" max="4098" width="14.5703125" style="1" bestFit="1" customWidth="1"/>
    <col min="4099" max="4099" width="63" style="1" bestFit="1" customWidth="1"/>
    <col min="4100" max="4352" width="9.140625" style="1"/>
    <col min="4353" max="4353" width="16.7109375" style="1" bestFit="1" customWidth="1"/>
    <col min="4354" max="4354" width="14.5703125" style="1" bestFit="1" customWidth="1"/>
    <col min="4355" max="4355" width="63" style="1" bestFit="1" customWidth="1"/>
    <col min="4356" max="4608" width="9.140625" style="1"/>
    <col min="4609" max="4609" width="16.7109375" style="1" bestFit="1" customWidth="1"/>
    <col min="4610" max="4610" width="14.5703125" style="1" bestFit="1" customWidth="1"/>
    <col min="4611" max="4611" width="63" style="1" bestFit="1" customWidth="1"/>
    <col min="4612" max="4864" width="9.140625" style="1"/>
    <col min="4865" max="4865" width="16.7109375" style="1" bestFit="1" customWidth="1"/>
    <col min="4866" max="4866" width="14.5703125" style="1" bestFit="1" customWidth="1"/>
    <col min="4867" max="4867" width="63" style="1" bestFit="1" customWidth="1"/>
    <col min="4868" max="5120" width="9.140625" style="1"/>
    <col min="5121" max="5121" width="16.7109375" style="1" bestFit="1" customWidth="1"/>
    <col min="5122" max="5122" width="14.5703125" style="1" bestFit="1" customWidth="1"/>
    <col min="5123" max="5123" width="63" style="1" bestFit="1" customWidth="1"/>
    <col min="5124" max="5376" width="9.140625" style="1"/>
    <col min="5377" max="5377" width="16.7109375" style="1" bestFit="1" customWidth="1"/>
    <col min="5378" max="5378" width="14.5703125" style="1" bestFit="1" customWidth="1"/>
    <col min="5379" max="5379" width="63" style="1" bestFit="1" customWidth="1"/>
    <col min="5380" max="5632" width="9.140625" style="1"/>
    <col min="5633" max="5633" width="16.7109375" style="1" bestFit="1" customWidth="1"/>
    <col min="5634" max="5634" width="14.5703125" style="1" bestFit="1" customWidth="1"/>
    <col min="5635" max="5635" width="63" style="1" bestFit="1" customWidth="1"/>
    <col min="5636" max="5888" width="9.140625" style="1"/>
    <col min="5889" max="5889" width="16.7109375" style="1" bestFit="1" customWidth="1"/>
    <col min="5890" max="5890" width="14.5703125" style="1" bestFit="1" customWidth="1"/>
    <col min="5891" max="5891" width="63" style="1" bestFit="1" customWidth="1"/>
    <col min="5892" max="6144" width="9.140625" style="1"/>
    <col min="6145" max="6145" width="16.7109375" style="1" bestFit="1" customWidth="1"/>
    <col min="6146" max="6146" width="14.5703125" style="1" bestFit="1" customWidth="1"/>
    <col min="6147" max="6147" width="63" style="1" bestFit="1" customWidth="1"/>
    <col min="6148" max="6400" width="9.140625" style="1"/>
    <col min="6401" max="6401" width="16.7109375" style="1" bestFit="1" customWidth="1"/>
    <col min="6402" max="6402" width="14.5703125" style="1" bestFit="1" customWidth="1"/>
    <col min="6403" max="6403" width="63" style="1" bestFit="1" customWidth="1"/>
    <col min="6404" max="6656" width="9.140625" style="1"/>
    <col min="6657" max="6657" width="16.7109375" style="1" bestFit="1" customWidth="1"/>
    <col min="6658" max="6658" width="14.5703125" style="1" bestFit="1" customWidth="1"/>
    <col min="6659" max="6659" width="63" style="1" bestFit="1" customWidth="1"/>
    <col min="6660" max="6912" width="9.140625" style="1"/>
    <col min="6913" max="6913" width="16.7109375" style="1" bestFit="1" customWidth="1"/>
    <col min="6914" max="6914" width="14.5703125" style="1" bestFit="1" customWidth="1"/>
    <col min="6915" max="6915" width="63" style="1" bestFit="1" customWidth="1"/>
    <col min="6916" max="7168" width="9.140625" style="1"/>
    <col min="7169" max="7169" width="16.7109375" style="1" bestFit="1" customWidth="1"/>
    <col min="7170" max="7170" width="14.5703125" style="1" bestFit="1" customWidth="1"/>
    <col min="7171" max="7171" width="63" style="1" bestFit="1" customWidth="1"/>
    <col min="7172" max="7424" width="9.140625" style="1"/>
    <col min="7425" max="7425" width="16.7109375" style="1" bestFit="1" customWidth="1"/>
    <col min="7426" max="7426" width="14.5703125" style="1" bestFit="1" customWidth="1"/>
    <col min="7427" max="7427" width="63" style="1" bestFit="1" customWidth="1"/>
    <col min="7428" max="7680" width="9.140625" style="1"/>
    <col min="7681" max="7681" width="16.7109375" style="1" bestFit="1" customWidth="1"/>
    <col min="7682" max="7682" width="14.5703125" style="1" bestFit="1" customWidth="1"/>
    <col min="7683" max="7683" width="63" style="1" bestFit="1" customWidth="1"/>
    <col min="7684" max="7936" width="9.140625" style="1"/>
    <col min="7937" max="7937" width="16.7109375" style="1" bestFit="1" customWidth="1"/>
    <col min="7938" max="7938" width="14.5703125" style="1" bestFit="1" customWidth="1"/>
    <col min="7939" max="7939" width="63" style="1" bestFit="1" customWidth="1"/>
    <col min="7940" max="8192" width="9.140625" style="1"/>
    <col min="8193" max="8193" width="16.7109375" style="1" bestFit="1" customWidth="1"/>
    <col min="8194" max="8194" width="14.5703125" style="1" bestFit="1" customWidth="1"/>
    <col min="8195" max="8195" width="63" style="1" bestFit="1" customWidth="1"/>
    <col min="8196" max="8448" width="9.140625" style="1"/>
    <col min="8449" max="8449" width="16.7109375" style="1" bestFit="1" customWidth="1"/>
    <col min="8450" max="8450" width="14.5703125" style="1" bestFit="1" customWidth="1"/>
    <col min="8451" max="8451" width="63" style="1" bestFit="1" customWidth="1"/>
    <col min="8452" max="8704" width="9.140625" style="1"/>
    <col min="8705" max="8705" width="16.7109375" style="1" bestFit="1" customWidth="1"/>
    <col min="8706" max="8706" width="14.5703125" style="1" bestFit="1" customWidth="1"/>
    <col min="8707" max="8707" width="63" style="1" bestFit="1" customWidth="1"/>
    <col min="8708" max="8960" width="9.140625" style="1"/>
    <col min="8961" max="8961" width="16.7109375" style="1" bestFit="1" customWidth="1"/>
    <col min="8962" max="8962" width="14.5703125" style="1" bestFit="1" customWidth="1"/>
    <col min="8963" max="8963" width="63" style="1" bestFit="1" customWidth="1"/>
    <col min="8964" max="9216" width="9.140625" style="1"/>
    <col min="9217" max="9217" width="16.7109375" style="1" bestFit="1" customWidth="1"/>
    <col min="9218" max="9218" width="14.5703125" style="1" bestFit="1" customWidth="1"/>
    <col min="9219" max="9219" width="63" style="1" bestFit="1" customWidth="1"/>
    <col min="9220" max="9472" width="9.140625" style="1"/>
    <col min="9473" max="9473" width="16.7109375" style="1" bestFit="1" customWidth="1"/>
    <col min="9474" max="9474" width="14.5703125" style="1" bestFit="1" customWidth="1"/>
    <col min="9475" max="9475" width="63" style="1" bestFit="1" customWidth="1"/>
    <col min="9476" max="9728" width="9.140625" style="1"/>
    <col min="9729" max="9729" width="16.7109375" style="1" bestFit="1" customWidth="1"/>
    <col min="9730" max="9730" width="14.5703125" style="1" bestFit="1" customWidth="1"/>
    <col min="9731" max="9731" width="63" style="1" bestFit="1" customWidth="1"/>
    <col min="9732" max="9984" width="9.140625" style="1"/>
    <col min="9985" max="9985" width="16.7109375" style="1" bestFit="1" customWidth="1"/>
    <col min="9986" max="9986" width="14.5703125" style="1" bestFit="1" customWidth="1"/>
    <col min="9987" max="9987" width="63" style="1" bestFit="1" customWidth="1"/>
    <col min="9988" max="10240" width="9.140625" style="1"/>
    <col min="10241" max="10241" width="16.7109375" style="1" bestFit="1" customWidth="1"/>
    <col min="10242" max="10242" width="14.5703125" style="1" bestFit="1" customWidth="1"/>
    <col min="10243" max="10243" width="63" style="1" bestFit="1" customWidth="1"/>
    <col min="10244" max="10496" width="9.140625" style="1"/>
    <col min="10497" max="10497" width="16.7109375" style="1" bestFit="1" customWidth="1"/>
    <col min="10498" max="10498" width="14.5703125" style="1" bestFit="1" customWidth="1"/>
    <col min="10499" max="10499" width="63" style="1" bestFit="1" customWidth="1"/>
    <col min="10500" max="10752" width="9.140625" style="1"/>
    <col min="10753" max="10753" width="16.7109375" style="1" bestFit="1" customWidth="1"/>
    <col min="10754" max="10754" width="14.5703125" style="1" bestFit="1" customWidth="1"/>
    <col min="10755" max="10755" width="63" style="1" bestFit="1" customWidth="1"/>
    <col min="10756" max="11008" width="9.140625" style="1"/>
    <col min="11009" max="11009" width="16.7109375" style="1" bestFit="1" customWidth="1"/>
    <col min="11010" max="11010" width="14.5703125" style="1" bestFit="1" customWidth="1"/>
    <col min="11011" max="11011" width="63" style="1" bestFit="1" customWidth="1"/>
    <col min="11012" max="11264" width="9.140625" style="1"/>
    <col min="11265" max="11265" width="16.7109375" style="1" bestFit="1" customWidth="1"/>
    <col min="11266" max="11266" width="14.5703125" style="1" bestFit="1" customWidth="1"/>
    <col min="11267" max="11267" width="63" style="1" bestFit="1" customWidth="1"/>
    <col min="11268" max="11520" width="9.140625" style="1"/>
    <col min="11521" max="11521" width="16.7109375" style="1" bestFit="1" customWidth="1"/>
    <col min="11522" max="11522" width="14.5703125" style="1" bestFit="1" customWidth="1"/>
    <col min="11523" max="11523" width="63" style="1" bestFit="1" customWidth="1"/>
    <col min="11524" max="11776" width="9.140625" style="1"/>
    <col min="11777" max="11777" width="16.7109375" style="1" bestFit="1" customWidth="1"/>
    <col min="11778" max="11778" width="14.5703125" style="1" bestFit="1" customWidth="1"/>
    <col min="11779" max="11779" width="63" style="1" bestFit="1" customWidth="1"/>
    <col min="11780" max="12032" width="9.140625" style="1"/>
    <col min="12033" max="12033" width="16.7109375" style="1" bestFit="1" customWidth="1"/>
    <col min="12034" max="12034" width="14.5703125" style="1" bestFit="1" customWidth="1"/>
    <col min="12035" max="12035" width="63" style="1" bestFit="1" customWidth="1"/>
    <col min="12036" max="12288" width="9.140625" style="1"/>
    <col min="12289" max="12289" width="16.7109375" style="1" bestFit="1" customWidth="1"/>
    <col min="12290" max="12290" width="14.5703125" style="1" bestFit="1" customWidth="1"/>
    <col min="12291" max="12291" width="63" style="1" bestFit="1" customWidth="1"/>
    <col min="12292" max="12544" width="9.140625" style="1"/>
    <col min="12545" max="12545" width="16.7109375" style="1" bestFit="1" customWidth="1"/>
    <col min="12546" max="12546" width="14.5703125" style="1" bestFit="1" customWidth="1"/>
    <col min="12547" max="12547" width="63" style="1" bestFit="1" customWidth="1"/>
    <col min="12548" max="12800" width="9.140625" style="1"/>
    <col min="12801" max="12801" width="16.7109375" style="1" bestFit="1" customWidth="1"/>
    <col min="12802" max="12802" width="14.5703125" style="1" bestFit="1" customWidth="1"/>
    <col min="12803" max="12803" width="63" style="1" bestFit="1" customWidth="1"/>
    <col min="12804" max="13056" width="9.140625" style="1"/>
    <col min="13057" max="13057" width="16.7109375" style="1" bestFit="1" customWidth="1"/>
    <col min="13058" max="13058" width="14.5703125" style="1" bestFit="1" customWidth="1"/>
    <col min="13059" max="13059" width="63" style="1" bestFit="1" customWidth="1"/>
    <col min="13060" max="13312" width="9.140625" style="1"/>
    <col min="13313" max="13313" width="16.7109375" style="1" bestFit="1" customWidth="1"/>
    <col min="13314" max="13314" width="14.5703125" style="1" bestFit="1" customWidth="1"/>
    <col min="13315" max="13315" width="63" style="1" bestFit="1" customWidth="1"/>
    <col min="13316" max="13568" width="9.140625" style="1"/>
    <col min="13569" max="13569" width="16.7109375" style="1" bestFit="1" customWidth="1"/>
    <col min="13570" max="13570" width="14.5703125" style="1" bestFit="1" customWidth="1"/>
    <col min="13571" max="13571" width="63" style="1" bestFit="1" customWidth="1"/>
    <col min="13572" max="13824" width="9.140625" style="1"/>
    <col min="13825" max="13825" width="16.7109375" style="1" bestFit="1" customWidth="1"/>
    <col min="13826" max="13826" width="14.5703125" style="1" bestFit="1" customWidth="1"/>
    <col min="13827" max="13827" width="63" style="1" bestFit="1" customWidth="1"/>
    <col min="13828" max="14080" width="9.140625" style="1"/>
    <col min="14081" max="14081" width="16.7109375" style="1" bestFit="1" customWidth="1"/>
    <col min="14082" max="14082" width="14.5703125" style="1" bestFit="1" customWidth="1"/>
    <col min="14083" max="14083" width="63" style="1" bestFit="1" customWidth="1"/>
    <col min="14084" max="14336" width="9.140625" style="1"/>
    <col min="14337" max="14337" width="16.7109375" style="1" bestFit="1" customWidth="1"/>
    <col min="14338" max="14338" width="14.5703125" style="1" bestFit="1" customWidth="1"/>
    <col min="14339" max="14339" width="63" style="1" bestFit="1" customWidth="1"/>
    <col min="14340" max="14592" width="9.140625" style="1"/>
    <col min="14593" max="14593" width="16.7109375" style="1" bestFit="1" customWidth="1"/>
    <col min="14594" max="14594" width="14.5703125" style="1" bestFit="1" customWidth="1"/>
    <col min="14595" max="14595" width="63" style="1" bestFit="1" customWidth="1"/>
    <col min="14596" max="14848" width="9.140625" style="1"/>
    <col min="14849" max="14849" width="16.7109375" style="1" bestFit="1" customWidth="1"/>
    <col min="14850" max="14850" width="14.5703125" style="1" bestFit="1" customWidth="1"/>
    <col min="14851" max="14851" width="63" style="1" bestFit="1" customWidth="1"/>
    <col min="14852" max="15104" width="9.140625" style="1"/>
    <col min="15105" max="15105" width="16.7109375" style="1" bestFit="1" customWidth="1"/>
    <col min="15106" max="15106" width="14.5703125" style="1" bestFit="1" customWidth="1"/>
    <col min="15107" max="15107" width="63" style="1" bestFit="1" customWidth="1"/>
    <col min="15108" max="15360" width="9.140625" style="1"/>
    <col min="15361" max="15361" width="16.7109375" style="1" bestFit="1" customWidth="1"/>
    <col min="15362" max="15362" width="14.5703125" style="1" bestFit="1" customWidth="1"/>
    <col min="15363" max="15363" width="63" style="1" bestFit="1" customWidth="1"/>
    <col min="15364" max="15616" width="9.140625" style="1"/>
    <col min="15617" max="15617" width="16.7109375" style="1" bestFit="1" customWidth="1"/>
    <col min="15618" max="15618" width="14.5703125" style="1" bestFit="1" customWidth="1"/>
    <col min="15619" max="15619" width="63" style="1" bestFit="1" customWidth="1"/>
    <col min="15620" max="15872" width="9.140625" style="1"/>
    <col min="15873" max="15873" width="16.7109375" style="1" bestFit="1" customWidth="1"/>
    <col min="15874" max="15874" width="14.5703125" style="1" bestFit="1" customWidth="1"/>
    <col min="15875" max="15875" width="63" style="1" bestFit="1" customWidth="1"/>
    <col min="15876" max="16128" width="9.140625" style="1"/>
    <col min="16129" max="16129" width="16.7109375" style="1" bestFit="1" customWidth="1"/>
    <col min="16130" max="16130" width="14.5703125" style="1" bestFit="1" customWidth="1"/>
    <col min="16131" max="16131" width="63" style="1" bestFit="1" customWidth="1"/>
    <col min="16132" max="16384" width="9.140625" style="1"/>
  </cols>
  <sheetData>
    <row r="1" spans="1:3" x14ac:dyDescent="0.25">
      <c r="A1" s="215" t="s">
        <v>0</v>
      </c>
      <c r="B1" s="215"/>
      <c r="C1" s="215"/>
    </row>
    <row r="2" spans="1:3" x14ac:dyDescent="0.25">
      <c r="A2" s="14" t="s">
        <v>1</v>
      </c>
      <c r="B2" s="14" t="s">
        <v>2</v>
      </c>
      <c r="C2" s="14" t="s">
        <v>3</v>
      </c>
    </row>
    <row r="3" spans="1:3" x14ac:dyDescent="0.25">
      <c r="A3" s="15" t="s">
        <v>33</v>
      </c>
      <c r="B3" s="15" t="s">
        <v>34</v>
      </c>
      <c r="C3" s="15" t="s">
        <v>35</v>
      </c>
    </row>
    <row r="4" spans="1:3" x14ac:dyDescent="0.25">
      <c r="A4" s="15" t="s">
        <v>33</v>
      </c>
      <c r="B4" s="15" t="s">
        <v>36</v>
      </c>
      <c r="C4" s="15" t="s">
        <v>37</v>
      </c>
    </row>
    <row r="5" spans="1:3" x14ac:dyDescent="0.25">
      <c r="A5" s="15" t="s">
        <v>33</v>
      </c>
      <c r="B5" s="15" t="s">
        <v>38</v>
      </c>
      <c r="C5" s="15" t="s">
        <v>39</v>
      </c>
    </row>
    <row r="6" spans="1:3" x14ac:dyDescent="0.25">
      <c r="A6" s="15" t="s">
        <v>4</v>
      </c>
      <c r="B6" s="15" t="s">
        <v>5</v>
      </c>
      <c r="C6" s="15" t="s">
        <v>6</v>
      </c>
    </row>
    <row r="7" spans="1:3" x14ac:dyDescent="0.25">
      <c r="A7" s="15" t="s">
        <v>33</v>
      </c>
      <c r="B7" s="15" t="s">
        <v>40</v>
      </c>
      <c r="C7" s="15" t="s">
        <v>41</v>
      </c>
    </row>
    <row r="8" spans="1:3" x14ac:dyDescent="0.25">
      <c r="A8" s="15" t="s">
        <v>4</v>
      </c>
      <c r="B8" s="15" t="s">
        <v>7</v>
      </c>
      <c r="C8" s="15" t="s">
        <v>2203</v>
      </c>
    </row>
    <row r="9" spans="1:3" x14ac:dyDescent="0.25">
      <c r="A9" s="15" t="s">
        <v>4</v>
      </c>
      <c r="B9" s="15" t="s">
        <v>9</v>
      </c>
      <c r="C9" s="15" t="s">
        <v>10</v>
      </c>
    </row>
    <row r="10" spans="1:3" x14ac:dyDescent="0.25">
      <c r="A10" s="15" t="s">
        <v>33</v>
      </c>
      <c r="B10" s="15" t="s">
        <v>42</v>
      </c>
      <c r="C10" s="15" t="s">
        <v>43</v>
      </c>
    </row>
    <row r="11" spans="1:3" x14ac:dyDescent="0.25">
      <c r="A11" s="15" t="s">
        <v>33</v>
      </c>
      <c r="B11" s="15" t="s">
        <v>44</v>
      </c>
      <c r="C11" s="15" t="s">
        <v>45</v>
      </c>
    </row>
    <row r="12" spans="1:3" x14ac:dyDescent="0.25">
      <c r="A12" s="15" t="s">
        <v>33</v>
      </c>
      <c r="B12" s="15" t="s">
        <v>46</v>
      </c>
      <c r="C12" s="15" t="s">
        <v>47</v>
      </c>
    </row>
    <row r="13" spans="1:3" x14ac:dyDescent="0.25">
      <c r="A13" s="15" t="s">
        <v>33</v>
      </c>
      <c r="B13" s="15" t="s">
        <v>48</v>
      </c>
      <c r="C13" s="15" t="s">
        <v>49</v>
      </c>
    </row>
    <row r="14" spans="1:3" x14ac:dyDescent="0.25">
      <c r="A14" s="15" t="s">
        <v>33</v>
      </c>
      <c r="B14" s="15" t="s">
        <v>50</v>
      </c>
      <c r="C14" s="15" t="s">
        <v>51</v>
      </c>
    </row>
    <row r="15" spans="1:3" x14ac:dyDescent="0.25">
      <c r="A15" s="15" t="s">
        <v>33</v>
      </c>
      <c r="B15" s="15" t="s">
        <v>52</v>
      </c>
      <c r="C15" s="15" t="s">
        <v>53</v>
      </c>
    </row>
    <row r="16" spans="1:3" x14ac:dyDescent="0.25">
      <c r="A16" s="15" t="s">
        <v>33</v>
      </c>
      <c r="B16" s="15" t="s">
        <v>54</v>
      </c>
      <c r="C16" s="15" t="s">
        <v>55</v>
      </c>
    </row>
    <row r="17" spans="1:3" x14ac:dyDescent="0.25">
      <c r="A17" s="15" t="s">
        <v>4</v>
      </c>
      <c r="B17" s="15" t="s">
        <v>11</v>
      </c>
      <c r="C17" s="15" t="s">
        <v>12</v>
      </c>
    </row>
    <row r="18" spans="1:3" x14ac:dyDescent="0.25">
      <c r="A18" s="15" t="s">
        <v>33</v>
      </c>
      <c r="B18" s="15" t="s">
        <v>56</v>
      </c>
      <c r="C18" s="15" t="s">
        <v>57</v>
      </c>
    </row>
    <row r="19" spans="1:3" x14ac:dyDescent="0.25">
      <c r="A19" s="15" t="s">
        <v>4</v>
      </c>
      <c r="B19" s="15" t="s">
        <v>13</v>
      </c>
      <c r="C19" s="15" t="s">
        <v>14</v>
      </c>
    </row>
    <row r="20" spans="1:3" x14ac:dyDescent="0.25">
      <c r="A20" s="15" t="s">
        <v>33</v>
      </c>
      <c r="B20" s="15" t="s">
        <v>58</v>
      </c>
      <c r="C20" s="15" t="s">
        <v>59</v>
      </c>
    </row>
    <row r="21" spans="1:3" x14ac:dyDescent="0.25">
      <c r="A21" s="15" t="s">
        <v>33</v>
      </c>
      <c r="B21" s="15" t="s">
        <v>60</v>
      </c>
      <c r="C21" s="15" t="s">
        <v>61</v>
      </c>
    </row>
    <row r="22" spans="1:3" x14ac:dyDescent="0.25">
      <c r="A22" s="15" t="s">
        <v>33</v>
      </c>
      <c r="B22" s="15" t="s">
        <v>62</v>
      </c>
      <c r="C22" s="15" t="s">
        <v>63</v>
      </c>
    </row>
    <row r="23" spans="1:3" x14ac:dyDescent="0.25">
      <c r="A23" s="15" t="s">
        <v>33</v>
      </c>
      <c r="B23" s="15" t="s">
        <v>64</v>
      </c>
      <c r="C23" s="15" t="s">
        <v>65</v>
      </c>
    </row>
    <row r="24" spans="1:3" x14ac:dyDescent="0.25">
      <c r="A24" s="15" t="s">
        <v>33</v>
      </c>
      <c r="B24" s="15" t="s">
        <v>66</v>
      </c>
      <c r="C24" s="15" t="s">
        <v>67</v>
      </c>
    </row>
    <row r="25" spans="1:3" x14ac:dyDescent="0.25">
      <c r="A25" s="15" t="s">
        <v>33</v>
      </c>
      <c r="B25" s="15" t="s">
        <v>68</v>
      </c>
      <c r="C25" s="15" t="s">
        <v>69</v>
      </c>
    </row>
    <row r="26" spans="1:3" x14ac:dyDescent="0.25">
      <c r="A26" s="15" t="s">
        <v>33</v>
      </c>
      <c r="B26" s="15" t="s">
        <v>70</v>
      </c>
      <c r="C26" s="15" t="s">
        <v>71</v>
      </c>
    </row>
    <row r="27" spans="1:3" x14ac:dyDescent="0.25">
      <c r="A27" s="15" t="s">
        <v>104</v>
      </c>
      <c r="B27" s="15" t="s">
        <v>105</v>
      </c>
      <c r="C27" s="15" t="s">
        <v>106</v>
      </c>
    </row>
    <row r="28" spans="1:3" x14ac:dyDescent="0.25">
      <c r="A28" s="15" t="s">
        <v>33</v>
      </c>
      <c r="B28" s="15" t="s">
        <v>72</v>
      </c>
      <c r="C28" s="15" t="s">
        <v>73</v>
      </c>
    </row>
    <row r="29" spans="1:3" x14ac:dyDescent="0.25">
      <c r="A29" s="15" t="s">
        <v>4</v>
      </c>
      <c r="B29" s="15" t="s">
        <v>15</v>
      </c>
      <c r="C29" s="15" t="s">
        <v>16</v>
      </c>
    </row>
    <row r="30" spans="1:3" x14ac:dyDescent="0.25">
      <c r="A30" s="15" t="s">
        <v>33</v>
      </c>
      <c r="B30" s="15" t="s">
        <v>74</v>
      </c>
      <c r="C30" s="15" t="s">
        <v>75</v>
      </c>
    </row>
    <row r="31" spans="1:3" x14ac:dyDescent="0.25">
      <c r="A31" s="15" t="s">
        <v>33</v>
      </c>
      <c r="B31" s="15" t="s">
        <v>76</v>
      </c>
      <c r="C31" s="15" t="s">
        <v>77</v>
      </c>
    </row>
    <row r="32" spans="1:3" x14ac:dyDescent="0.25">
      <c r="A32" s="15" t="s">
        <v>33</v>
      </c>
      <c r="B32" s="15" t="s">
        <v>78</v>
      </c>
      <c r="C32" s="15" t="s">
        <v>79</v>
      </c>
    </row>
    <row r="33" spans="1:3" x14ac:dyDescent="0.25">
      <c r="A33" s="15" t="s">
        <v>33</v>
      </c>
      <c r="B33" s="15" t="s">
        <v>80</v>
      </c>
      <c r="C33" s="15" t="s">
        <v>81</v>
      </c>
    </row>
    <row r="34" spans="1:3" x14ac:dyDescent="0.25">
      <c r="A34" s="15" t="s">
        <v>4</v>
      </c>
      <c r="B34" s="15" t="s">
        <v>17</v>
      </c>
      <c r="C34" s="15" t="s">
        <v>18</v>
      </c>
    </row>
    <row r="35" spans="1:3" x14ac:dyDescent="0.25">
      <c r="A35" s="15" t="s">
        <v>4</v>
      </c>
      <c r="B35" s="15" t="s">
        <v>19</v>
      </c>
      <c r="C35" s="15" t="s">
        <v>20</v>
      </c>
    </row>
    <row r="36" spans="1:3" x14ac:dyDescent="0.25">
      <c r="A36" s="15" t="s">
        <v>33</v>
      </c>
      <c r="B36" s="15" t="s">
        <v>82</v>
      </c>
      <c r="C36" s="15" t="s">
        <v>83</v>
      </c>
    </row>
    <row r="37" spans="1:3" x14ac:dyDescent="0.25">
      <c r="A37" s="15" t="s">
        <v>33</v>
      </c>
      <c r="B37" s="15" t="s">
        <v>84</v>
      </c>
      <c r="C37" s="15" t="s">
        <v>85</v>
      </c>
    </row>
    <row r="38" spans="1:3" x14ac:dyDescent="0.25">
      <c r="A38" s="15" t="s">
        <v>33</v>
      </c>
      <c r="B38" s="15" t="s">
        <v>86</v>
      </c>
      <c r="C38" s="15" t="s">
        <v>87</v>
      </c>
    </row>
    <row r="39" spans="1:3" x14ac:dyDescent="0.25">
      <c r="A39" s="15" t="s">
        <v>33</v>
      </c>
      <c r="B39" s="15" t="s">
        <v>88</v>
      </c>
      <c r="C39" s="15" t="s">
        <v>89</v>
      </c>
    </row>
    <row r="40" spans="1:3" x14ac:dyDescent="0.25">
      <c r="A40" s="15" t="s">
        <v>4</v>
      </c>
      <c r="B40" s="15" t="s">
        <v>21</v>
      </c>
      <c r="C40" s="15" t="s">
        <v>22</v>
      </c>
    </row>
    <row r="41" spans="1:3" x14ac:dyDescent="0.25">
      <c r="A41" s="15" t="s">
        <v>4</v>
      </c>
      <c r="B41" s="15" t="s">
        <v>23</v>
      </c>
      <c r="C41" s="15" t="s">
        <v>24</v>
      </c>
    </row>
    <row r="42" spans="1:3" x14ac:dyDescent="0.25">
      <c r="A42" s="15" t="s">
        <v>33</v>
      </c>
      <c r="B42" s="15" t="s">
        <v>90</v>
      </c>
      <c r="C42" s="15" t="s">
        <v>91</v>
      </c>
    </row>
    <row r="43" spans="1:3" x14ac:dyDescent="0.25">
      <c r="A43" s="15" t="s">
        <v>33</v>
      </c>
      <c r="B43" s="15" t="s">
        <v>92</v>
      </c>
      <c r="C43" s="15" t="s">
        <v>93</v>
      </c>
    </row>
    <row r="44" spans="1:3" x14ac:dyDescent="0.25">
      <c r="A44" s="15" t="s">
        <v>4</v>
      </c>
      <c r="B44" s="15" t="s">
        <v>25</v>
      </c>
      <c r="C44" s="15" t="s">
        <v>26</v>
      </c>
    </row>
    <row r="45" spans="1:3" x14ac:dyDescent="0.25">
      <c r="A45" s="15" t="s">
        <v>33</v>
      </c>
      <c r="B45" s="15" t="s">
        <v>94</v>
      </c>
      <c r="C45" s="15" t="s">
        <v>95</v>
      </c>
    </row>
    <row r="46" spans="1:3" x14ac:dyDescent="0.25">
      <c r="A46" s="15" t="s">
        <v>33</v>
      </c>
      <c r="B46" s="15" t="s">
        <v>96</v>
      </c>
      <c r="C46" s="15" t="s">
        <v>97</v>
      </c>
    </row>
    <row r="47" spans="1:3" x14ac:dyDescent="0.25">
      <c r="A47" s="15" t="s">
        <v>33</v>
      </c>
      <c r="B47" s="15" t="s">
        <v>98</v>
      </c>
      <c r="C47" s="15" t="s">
        <v>99</v>
      </c>
    </row>
    <row r="48" spans="1:3" x14ac:dyDescent="0.25">
      <c r="A48" s="15" t="s">
        <v>4</v>
      </c>
      <c r="B48" s="15" t="s">
        <v>27</v>
      </c>
      <c r="C48" s="15" t="s">
        <v>1747</v>
      </c>
    </row>
    <row r="49" spans="1:256" x14ac:dyDescent="0.25">
      <c r="A49" s="15" t="s">
        <v>33</v>
      </c>
      <c r="B49" s="15" t="s">
        <v>100</v>
      </c>
      <c r="C49" s="15" t="s">
        <v>101</v>
      </c>
    </row>
    <row r="50" spans="1:256" x14ac:dyDescent="0.25">
      <c r="A50" s="15" t="s">
        <v>4</v>
      </c>
      <c r="B50" s="15" t="s">
        <v>29</v>
      </c>
      <c r="C50" s="15" t="s">
        <v>1660</v>
      </c>
    </row>
    <row r="51" spans="1:256" x14ac:dyDescent="0.25">
      <c r="A51" s="15" t="s">
        <v>4</v>
      </c>
      <c r="B51" s="15" t="s">
        <v>31</v>
      </c>
      <c r="C51" s="15" t="s">
        <v>32</v>
      </c>
    </row>
    <row r="52" spans="1:256" x14ac:dyDescent="0.25">
      <c r="A52" s="15" t="s">
        <v>33</v>
      </c>
      <c r="B52" s="15" t="s">
        <v>102</v>
      </c>
      <c r="C52" s="15" t="s">
        <v>103</v>
      </c>
    </row>
    <row r="55" spans="1:256" x14ac:dyDescent="0.25">
      <c r="A55" s="216" t="s">
        <v>1314</v>
      </c>
      <c r="B55" s="39">
        <v>1</v>
      </c>
      <c r="C55" s="5" t="s">
        <v>1317</v>
      </c>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c r="CT55" s="36"/>
      <c r="CU55" s="36"/>
      <c r="CV55" s="36"/>
      <c r="CW55" s="36"/>
      <c r="CX55" s="36"/>
      <c r="CY55" s="36"/>
      <c r="CZ55" s="36"/>
      <c r="DA55" s="36"/>
      <c r="DB55" s="36"/>
      <c r="DC55" s="36"/>
      <c r="DD55" s="36"/>
      <c r="DE55" s="36"/>
      <c r="DF55" s="36"/>
      <c r="DG55" s="36"/>
      <c r="DH55" s="36"/>
      <c r="DI55" s="36"/>
      <c r="DJ55" s="36"/>
      <c r="DK55" s="36"/>
      <c r="DL55" s="36"/>
      <c r="DM55" s="36"/>
      <c r="DN55" s="36"/>
      <c r="DO55" s="36"/>
      <c r="DP55" s="36"/>
      <c r="DQ55" s="36"/>
      <c r="DR55" s="36"/>
      <c r="DS55" s="36"/>
      <c r="DT55" s="36"/>
      <c r="DU55" s="36"/>
      <c r="DV55" s="36"/>
      <c r="DW55" s="36"/>
      <c r="DX55" s="36"/>
      <c r="DY55" s="36"/>
      <c r="DZ55" s="36"/>
      <c r="EA55" s="36"/>
      <c r="EB55" s="36"/>
      <c r="EC55" s="36"/>
      <c r="ED55" s="36"/>
      <c r="EE55" s="36"/>
      <c r="EF55" s="36"/>
      <c r="EG55" s="36"/>
      <c r="EH55" s="36"/>
      <c r="EI55" s="36"/>
      <c r="EJ55" s="36"/>
      <c r="EK55" s="36"/>
      <c r="EL55" s="36"/>
      <c r="EM55" s="36"/>
      <c r="EN55" s="36"/>
      <c r="EO55" s="36"/>
      <c r="EP55" s="36"/>
      <c r="EQ55" s="36"/>
      <c r="ER55" s="36"/>
      <c r="ES55" s="36"/>
      <c r="ET55" s="36"/>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6"/>
      <c r="GC55" s="36"/>
      <c r="GD55" s="36"/>
      <c r="GE55" s="36"/>
      <c r="GF55" s="36"/>
      <c r="GG55" s="36"/>
      <c r="GH55" s="36"/>
      <c r="GI55" s="36"/>
      <c r="GJ55" s="36"/>
      <c r="GK55" s="36"/>
      <c r="GL55" s="36"/>
      <c r="GM55" s="36"/>
      <c r="GN55" s="36"/>
      <c r="GO55" s="36"/>
      <c r="GP55" s="36"/>
      <c r="GQ55" s="36"/>
      <c r="GR55" s="36"/>
      <c r="GS55" s="36"/>
      <c r="GT55" s="36"/>
      <c r="GU55" s="36"/>
      <c r="GV55" s="36"/>
      <c r="GW55" s="36"/>
      <c r="GX55" s="36"/>
      <c r="GY55" s="36"/>
      <c r="GZ55" s="36"/>
      <c r="HA55" s="36"/>
      <c r="HB55" s="36"/>
      <c r="HC55" s="36"/>
      <c r="HD55" s="36"/>
      <c r="HE55" s="36"/>
      <c r="HF55" s="36"/>
      <c r="HG55" s="36"/>
      <c r="HH55" s="36"/>
      <c r="HI55" s="36"/>
      <c r="HJ55" s="36"/>
      <c r="HK55" s="36"/>
      <c r="HL55" s="36"/>
      <c r="HM55" s="36"/>
      <c r="HN55" s="36"/>
      <c r="HO55" s="36"/>
      <c r="HP55" s="36"/>
      <c r="HQ55" s="36"/>
      <c r="HR55" s="36"/>
      <c r="HS55" s="36"/>
      <c r="HT55" s="36"/>
      <c r="HU55" s="36"/>
      <c r="HV55" s="36"/>
      <c r="HW55" s="36"/>
      <c r="HX55" s="36"/>
      <c r="HY55" s="36"/>
      <c r="HZ55" s="36"/>
      <c r="IA55" s="36"/>
      <c r="IB55" s="36"/>
      <c r="IC55" s="36"/>
      <c r="ID55" s="36"/>
      <c r="IE55" s="36"/>
      <c r="IF55" s="36"/>
      <c r="IG55" s="36"/>
      <c r="IH55" s="36"/>
      <c r="II55" s="36"/>
      <c r="IJ55" s="36"/>
      <c r="IK55" s="36"/>
      <c r="IL55" s="36"/>
      <c r="IM55" s="36"/>
      <c r="IN55" s="36"/>
      <c r="IO55" s="36"/>
      <c r="IP55" s="36"/>
      <c r="IQ55" s="36"/>
      <c r="IR55" s="36"/>
      <c r="IS55" s="36"/>
      <c r="IT55" s="36"/>
      <c r="IU55" s="36"/>
      <c r="IV55" s="36"/>
    </row>
    <row r="56" spans="1:256" x14ac:dyDescent="0.25">
      <c r="A56" s="217"/>
      <c r="B56" s="39">
        <v>2</v>
      </c>
      <c r="C56" s="5" t="s">
        <v>1318</v>
      </c>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c r="CF56" s="36"/>
      <c r="CG56" s="36"/>
      <c r="CH56" s="36"/>
      <c r="CI56" s="36"/>
      <c r="CJ56" s="36"/>
      <c r="CK56" s="36"/>
      <c r="CL56" s="36"/>
      <c r="CM56" s="36"/>
      <c r="CN56" s="36"/>
      <c r="CO56" s="36"/>
      <c r="CP56" s="36"/>
      <c r="CQ56" s="36"/>
      <c r="CR56" s="36"/>
      <c r="CS56" s="36"/>
      <c r="CT56" s="36"/>
      <c r="CU56" s="36"/>
      <c r="CV56" s="36"/>
      <c r="CW56" s="36"/>
      <c r="CX56" s="36"/>
      <c r="CY56" s="36"/>
      <c r="CZ56" s="36"/>
      <c r="DA56" s="36"/>
      <c r="DB56" s="36"/>
      <c r="DC56" s="36"/>
      <c r="DD56" s="36"/>
      <c r="DE56" s="36"/>
      <c r="DF56" s="36"/>
      <c r="DG56" s="36"/>
      <c r="DH56" s="36"/>
      <c r="DI56" s="36"/>
      <c r="DJ56" s="36"/>
      <c r="DK56" s="36"/>
      <c r="DL56" s="36"/>
      <c r="DM56" s="36"/>
      <c r="DN56" s="36"/>
      <c r="DO56" s="36"/>
      <c r="DP56" s="36"/>
      <c r="DQ56" s="36"/>
      <c r="DR56" s="36"/>
      <c r="DS56" s="36"/>
      <c r="DT56" s="36"/>
      <c r="DU56" s="36"/>
      <c r="DV56" s="36"/>
      <c r="DW56" s="36"/>
      <c r="DX56" s="36"/>
      <c r="DY56" s="36"/>
      <c r="DZ56" s="36"/>
      <c r="EA56" s="36"/>
      <c r="EB56" s="36"/>
      <c r="EC56" s="36"/>
      <c r="ED56" s="36"/>
      <c r="EE56" s="36"/>
      <c r="EF56" s="36"/>
      <c r="EG56" s="36"/>
      <c r="EH56" s="36"/>
      <c r="EI56" s="36"/>
      <c r="EJ56" s="36"/>
      <c r="EK56" s="36"/>
      <c r="EL56" s="36"/>
      <c r="EM56" s="36"/>
      <c r="EN56" s="36"/>
      <c r="EO56" s="36"/>
      <c r="EP56" s="36"/>
      <c r="EQ56" s="36"/>
      <c r="ER56" s="36"/>
      <c r="ES56" s="36"/>
      <c r="ET56" s="36"/>
      <c r="EU56" s="36"/>
      <c r="EV56" s="36"/>
      <c r="EW56" s="36"/>
      <c r="EX56" s="36"/>
      <c r="EY56" s="36"/>
      <c r="EZ56" s="36"/>
      <c r="FA56" s="36"/>
      <c r="FB56" s="36"/>
      <c r="FC56" s="36"/>
      <c r="FD56" s="36"/>
      <c r="FE56" s="36"/>
      <c r="FF56" s="36"/>
      <c r="FG56" s="36"/>
      <c r="FH56" s="36"/>
      <c r="FI56" s="36"/>
      <c r="FJ56" s="36"/>
      <c r="FK56" s="36"/>
      <c r="FL56" s="36"/>
      <c r="FM56" s="36"/>
      <c r="FN56" s="36"/>
      <c r="FO56" s="36"/>
      <c r="FP56" s="36"/>
      <c r="FQ56" s="36"/>
      <c r="FR56" s="36"/>
      <c r="FS56" s="36"/>
      <c r="FT56" s="36"/>
      <c r="FU56" s="36"/>
      <c r="FV56" s="36"/>
      <c r="FW56" s="36"/>
      <c r="FX56" s="36"/>
      <c r="FY56" s="36"/>
      <c r="FZ56" s="36"/>
      <c r="GA56" s="36"/>
      <c r="GB56" s="36"/>
      <c r="GC56" s="36"/>
      <c r="GD56" s="36"/>
      <c r="GE56" s="36"/>
      <c r="GF56" s="36"/>
      <c r="GG56" s="36"/>
      <c r="GH56" s="36"/>
      <c r="GI56" s="36"/>
      <c r="GJ56" s="36"/>
      <c r="GK56" s="36"/>
      <c r="GL56" s="36"/>
      <c r="GM56" s="36"/>
      <c r="GN56" s="36"/>
      <c r="GO56" s="36"/>
      <c r="GP56" s="36"/>
      <c r="GQ56" s="36"/>
      <c r="GR56" s="36"/>
      <c r="GS56" s="36"/>
      <c r="GT56" s="36"/>
      <c r="GU56" s="36"/>
      <c r="GV56" s="36"/>
      <c r="GW56" s="36"/>
      <c r="GX56" s="36"/>
      <c r="GY56" s="36"/>
      <c r="GZ56" s="36"/>
      <c r="HA56" s="36"/>
      <c r="HB56" s="36"/>
      <c r="HC56" s="36"/>
      <c r="HD56" s="36"/>
      <c r="HE56" s="36"/>
      <c r="HF56" s="36"/>
      <c r="HG56" s="36"/>
      <c r="HH56" s="36"/>
      <c r="HI56" s="36"/>
      <c r="HJ56" s="36"/>
      <c r="HK56" s="36"/>
      <c r="HL56" s="36"/>
      <c r="HM56" s="36"/>
      <c r="HN56" s="36"/>
      <c r="HO56" s="36"/>
      <c r="HP56" s="36"/>
      <c r="HQ56" s="36"/>
      <c r="HR56" s="36"/>
      <c r="HS56" s="36"/>
      <c r="HT56" s="36"/>
      <c r="HU56" s="36"/>
      <c r="HV56" s="36"/>
      <c r="HW56" s="36"/>
      <c r="HX56" s="36"/>
      <c r="HY56" s="36"/>
      <c r="HZ56" s="36"/>
      <c r="IA56" s="36"/>
      <c r="IB56" s="36"/>
      <c r="IC56" s="36"/>
      <c r="ID56" s="36"/>
      <c r="IE56" s="36"/>
      <c r="IF56" s="36"/>
      <c r="IG56" s="36"/>
      <c r="IH56" s="36"/>
      <c r="II56" s="36"/>
      <c r="IJ56" s="36"/>
      <c r="IK56" s="36"/>
      <c r="IL56" s="36"/>
      <c r="IM56" s="36"/>
      <c r="IN56" s="36"/>
      <c r="IO56" s="36"/>
      <c r="IP56" s="36"/>
      <c r="IQ56" s="36"/>
      <c r="IR56" s="36"/>
      <c r="IS56" s="36"/>
      <c r="IT56" s="36"/>
      <c r="IU56" s="36"/>
      <c r="IV56" s="36"/>
    </row>
    <row r="57" spans="1:256" x14ac:dyDescent="0.25">
      <c r="A57" s="217"/>
      <c r="B57" s="39">
        <v>3</v>
      </c>
      <c r="C57" s="5" t="s">
        <v>1319</v>
      </c>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c r="CT57" s="36"/>
      <c r="CU57" s="36"/>
      <c r="CV57" s="36"/>
      <c r="CW57" s="36"/>
      <c r="CX57" s="36"/>
      <c r="CY57" s="36"/>
      <c r="CZ57" s="36"/>
      <c r="DA57" s="36"/>
      <c r="DB57" s="36"/>
      <c r="DC57" s="36"/>
      <c r="DD57" s="36"/>
      <c r="DE57" s="36"/>
      <c r="DF57" s="36"/>
      <c r="DG57" s="36"/>
      <c r="DH57" s="36"/>
      <c r="DI57" s="36"/>
      <c r="DJ57" s="36"/>
      <c r="DK57" s="36"/>
      <c r="DL57" s="36"/>
      <c r="DM57" s="36"/>
      <c r="DN57" s="36"/>
      <c r="DO57" s="36"/>
      <c r="DP57" s="36"/>
      <c r="DQ57" s="36"/>
      <c r="DR57" s="36"/>
      <c r="DS57" s="36"/>
      <c r="DT57" s="36"/>
      <c r="DU57" s="36"/>
      <c r="DV57" s="36"/>
      <c r="DW57" s="36"/>
      <c r="DX57" s="36"/>
      <c r="DY57" s="36"/>
      <c r="DZ57" s="36"/>
      <c r="EA57" s="36"/>
      <c r="EB57" s="36"/>
      <c r="EC57" s="36"/>
      <c r="ED57" s="36"/>
      <c r="EE57" s="36"/>
      <c r="EF57" s="36"/>
      <c r="EG57" s="36"/>
      <c r="EH57" s="36"/>
      <c r="EI57" s="36"/>
      <c r="EJ57" s="36"/>
      <c r="EK57" s="36"/>
      <c r="EL57" s="36"/>
      <c r="EM57" s="36"/>
      <c r="EN57" s="36"/>
      <c r="EO57" s="36"/>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6"/>
      <c r="GC57" s="36"/>
      <c r="GD57" s="36"/>
      <c r="GE57" s="36"/>
      <c r="GF57" s="36"/>
      <c r="GG57" s="36"/>
      <c r="GH57" s="36"/>
      <c r="GI57" s="36"/>
      <c r="GJ57" s="36"/>
      <c r="GK57" s="36"/>
      <c r="GL57" s="36"/>
      <c r="GM57" s="36"/>
      <c r="GN57" s="36"/>
      <c r="GO57" s="36"/>
      <c r="GP57" s="36"/>
      <c r="GQ57" s="36"/>
      <c r="GR57" s="36"/>
      <c r="GS57" s="36"/>
      <c r="GT57" s="36"/>
      <c r="GU57" s="36"/>
      <c r="GV57" s="36"/>
      <c r="GW57" s="36"/>
      <c r="GX57" s="36"/>
      <c r="GY57" s="36"/>
      <c r="GZ57" s="36"/>
      <c r="HA57" s="36"/>
      <c r="HB57" s="36"/>
      <c r="HC57" s="36"/>
      <c r="HD57" s="36"/>
      <c r="HE57" s="36"/>
      <c r="HF57" s="36"/>
      <c r="HG57" s="36"/>
      <c r="HH57" s="36"/>
      <c r="HI57" s="36"/>
      <c r="HJ57" s="36"/>
      <c r="HK57" s="36"/>
      <c r="HL57" s="36"/>
      <c r="HM57" s="36"/>
      <c r="HN57" s="36"/>
      <c r="HO57" s="36"/>
      <c r="HP57" s="36"/>
      <c r="HQ57" s="36"/>
      <c r="HR57" s="36"/>
      <c r="HS57" s="36"/>
      <c r="HT57" s="36"/>
      <c r="HU57" s="36"/>
      <c r="HV57" s="36"/>
      <c r="HW57" s="36"/>
      <c r="HX57" s="36"/>
      <c r="HY57" s="36"/>
      <c r="HZ57" s="36"/>
      <c r="IA57" s="36"/>
      <c r="IB57" s="36"/>
      <c r="IC57" s="36"/>
      <c r="ID57" s="36"/>
      <c r="IE57" s="36"/>
      <c r="IF57" s="36"/>
      <c r="IG57" s="36"/>
      <c r="IH57" s="36"/>
      <c r="II57" s="36"/>
      <c r="IJ57" s="36"/>
      <c r="IK57" s="36"/>
      <c r="IL57" s="36"/>
      <c r="IM57" s="36"/>
      <c r="IN57" s="36"/>
      <c r="IO57" s="36"/>
      <c r="IP57" s="36"/>
      <c r="IQ57" s="36"/>
      <c r="IR57" s="36"/>
      <c r="IS57" s="36"/>
      <c r="IT57" s="36"/>
      <c r="IU57" s="36"/>
      <c r="IV57" s="36"/>
    </row>
    <row r="58" spans="1:256" ht="30" x14ac:dyDescent="0.25">
      <c r="A58" s="217"/>
      <c r="B58" s="39">
        <v>4</v>
      </c>
      <c r="C58" s="40" t="s">
        <v>1320</v>
      </c>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36"/>
      <c r="BN58" s="36"/>
      <c r="BO58" s="36"/>
      <c r="BP58" s="36"/>
      <c r="BQ58" s="36"/>
      <c r="BR58" s="36"/>
      <c r="BS58" s="36"/>
      <c r="BT58" s="36"/>
      <c r="BU58" s="36"/>
      <c r="BV58" s="36"/>
      <c r="BW58" s="36"/>
      <c r="BX58" s="36"/>
      <c r="BY58" s="36"/>
      <c r="BZ58" s="36"/>
      <c r="CA58" s="36"/>
      <c r="CB58" s="36"/>
      <c r="CC58" s="36"/>
      <c r="CD58" s="36"/>
      <c r="CE58" s="36"/>
      <c r="CF58" s="36"/>
      <c r="CG58" s="36"/>
      <c r="CH58" s="36"/>
      <c r="CI58" s="36"/>
      <c r="CJ58" s="36"/>
      <c r="CK58" s="36"/>
      <c r="CL58" s="36"/>
      <c r="CM58" s="36"/>
      <c r="CN58" s="36"/>
      <c r="CO58" s="36"/>
      <c r="CP58" s="36"/>
      <c r="CQ58" s="36"/>
      <c r="CR58" s="36"/>
      <c r="CS58" s="36"/>
      <c r="CT58" s="36"/>
      <c r="CU58" s="36"/>
      <c r="CV58" s="36"/>
      <c r="CW58" s="36"/>
      <c r="CX58" s="36"/>
      <c r="CY58" s="36"/>
      <c r="CZ58" s="36"/>
      <c r="DA58" s="36"/>
      <c r="DB58" s="36"/>
      <c r="DC58" s="36"/>
      <c r="DD58" s="36"/>
      <c r="DE58" s="36"/>
      <c r="DF58" s="36"/>
      <c r="DG58" s="36"/>
      <c r="DH58" s="36"/>
      <c r="DI58" s="36"/>
      <c r="DJ58" s="36"/>
      <c r="DK58" s="36"/>
      <c r="DL58" s="36"/>
      <c r="DM58" s="36"/>
      <c r="DN58" s="36"/>
      <c r="DO58" s="36"/>
      <c r="DP58" s="36"/>
      <c r="DQ58" s="36"/>
      <c r="DR58" s="36"/>
      <c r="DS58" s="36"/>
      <c r="DT58" s="36"/>
      <c r="DU58" s="36"/>
      <c r="DV58" s="36"/>
      <c r="DW58" s="36"/>
      <c r="DX58" s="36"/>
      <c r="DY58" s="36"/>
      <c r="DZ58" s="36"/>
      <c r="EA58" s="36"/>
      <c r="EB58" s="36"/>
      <c r="EC58" s="36"/>
      <c r="ED58" s="36"/>
      <c r="EE58" s="36"/>
      <c r="EF58" s="36"/>
      <c r="EG58" s="36"/>
      <c r="EH58" s="36"/>
      <c r="EI58" s="36"/>
      <c r="EJ58" s="36"/>
      <c r="EK58" s="36"/>
      <c r="EL58" s="36"/>
      <c r="EM58" s="36"/>
      <c r="EN58" s="36"/>
      <c r="EO58" s="36"/>
      <c r="EP58" s="36"/>
      <c r="EQ58" s="36"/>
      <c r="ER58" s="36"/>
      <c r="ES58" s="36"/>
      <c r="ET58" s="36"/>
      <c r="EU58" s="36"/>
      <c r="EV58" s="36"/>
      <c r="EW58" s="36"/>
      <c r="EX58" s="36"/>
      <c r="EY58" s="36"/>
      <c r="EZ58" s="36"/>
      <c r="FA58" s="36"/>
      <c r="FB58" s="36"/>
      <c r="FC58" s="36"/>
      <c r="FD58" s="36"/>
      <c r="FE58" s="36"/>
      <c r="FF58" s="36"/>
      <c r="FG58" s="36"/>
      <c r="FH58" s="36"/>
      <c r="FI58" s="36"/>
      <c r="FJ58" s="36"/>
      <c r="FK58" s="36"/>
      <c r="FL58" s="36"/>
      <c r="FM58" s="36"/>
      <c r="FN58" s="36"/>
      <c r="FO58" s="36"/>
      <c r="FP58" s="36"/>
      <c r="FQ58" s="36"/>
      <c r="FR58" s="36"/>
      <c r="FS58" s="36"/>
      <c r="FT58" s="36"/>
      <c r="FU58" s="36"/>
      <c r="FV58" s="36"/>
      <c r="FW58" s="36"/>
      <c r="FX58" s="36"/>
      <c r="FY58" s="36"/>
      <c r="FZ58" s="36"/>
      <c r="GA58" s="36"/>
      <c r="GB58" s="36"/>
      <c r="GC58" s="36"/>
      <c r="GD58" s="36"/>
      <c r="GE58" s="36"/>
      <c r="GF58" s="36"/>
      <c r="GG58" s="36"/>
      <c r="GH58" s="36"/>
      <c r="GI58" s="36"/>
      <c r="GJ58" s="36"/>
      <c r="GK58" s="36"/>
      <c r="GL58" s="36"/>
      <c r="GM58" s="36"/>
      <c r="GN58" s="36"/>
      <c r="GO58" s="36"/>
      <c r="GP58" s="36"/>
      <c r="GQ58" s="36"/>
      <c r="GR58" s="36"/>
      <c r="GS58" s="36"/>
      <c r="GT58" s="36"/>
      <c r="GU58" s="36"/>
      <c r="GV58" s="36"/>
      <c r="GW58" s="36"/>
      <c r="GX58" s="36"/>
      <c r="GY58" s="36"/>
      <c r="GZ58" s="36"/>
      <c r="HA58" s="36"/>
      <c r="HB58" s="36"/>
      <c r="HC58" s="36"/>
      <c r="HD58" s="36"/>
      <c r="HE58" s="36"/>
      <c r="HF58" s="36"/>
      <c r="HG58" s="36"/>
      <c r="HH58" s="36"/>
      <c r="HI58" s="36"/>
      <c r="HJ58" s="36"/>
      <c r="HK58" s="36"/>
      <c r="HL58" s="36"/>
      <c r="HM58" s="36"/>
      <c r="HN58" s="36"/>
      <c r="HO58" s="36"/>
      <c r="HP58" s="36"/>
      <c r="HQ58" s="36"/>
      <c r="HR58" s="36"/>
      <c r="HS58" s="36"/>
      <c r="HT58" s="36"/>
      <c r="HU58" s="36"/>
      <c r="HV58" s="36"/>
      <c r="HW58" s="36"/>
      <c r="HX58" s="36"/>
      <c r="HY58" s="36"/>
      <c r="HZ58" s="36"/>
      <c r="IA58" s="36"/>
      <c r="IB58" s="36"/>
      <c r="IC58" s="36"/>
      <c r="ID58" s="36"/>
      <c r="IE58" s="36"/>
      <c r="IF58" s="36"/>
      <c r="IG58" s="36"/>
      <c r="IH58" s="36"/>
      <c r="II58" s="36"/>
      <c r="IJ58" s="36"/>
      <c r="IK58" s="36"/>
      <c r="IL58" s="36"/>
      <c r="IM58" s="36"/>
      <c r="IN58" s="36"/>
      <c r="IO58" s="36"/>
      <c r="IP58" s="36"/>
      <c r="IQ58" s="36"/>
      <c r="IR58" s="36"/>
      <c r="IS58" s="36"/>
      <c r="IT58" s="36"/>
      <c r="IU58" s="36"/>
      <c r="IV58" s="36"/>
    </row>
    <row r="59" spans="1:256" x14ac:dyDescent="0.25">
      <c r="A59" s="217"/>
      <c r="B59" s="39">
        <v>5</v>
      </c>
      <c r="C59" s="5" t="s">
        <v>1315</v>
      </c>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c r="CT59" s="36"/>
      <c r="CU59" s="36"/>
      <c r="CV59" s="36"/>
      <c r="CW59" s="36"/>
      <c r="CX59" s="36"/>
      <c r="CY59" s="36"/>
      <c r="CZ59" s="36"/>
      <c r="DA59" s="36"/>
      <c r="DB59" s="36"/>
      <c r="DC59" s="36"/>
      <c r="DD59" s="36"/>
      <c r="DE59" s="36"/>
      <c r="DF59" s="36"/>
      <c r="DG59" s="36"/>
      <c r="DH59" s="36"/>
      <c r="DI59" s="36"/>
      <c r="DJ59" s="36"/>
      <c r="DK59" s="36"/>
      <c r="DL59" s="36"/>
      <c r="DM59" s="36"/>
      <c r="DN59" s="36"/>
      <c r="DO59" s="36"/>
      <c r="DP59" s="36"/>
      <c r="DQ59" s="36"/>
      <c r="DR59" s="36"/>
      <c r="DS59" s="36"/>
      <c r="DT59" s="36"/>
      <c r="DU59" s="36"/>
      <c r="DV59" s="36"/>
      <c r="DW59" s="36"/>
      <c r="DX59" s="36"/>
      <c r="DY59" s="36"/>
      <c r="DZ59" s="36"/>
      <c r="EA59" s="36"/>
      <c r="EB59" s="36"/>
      <c r="EC59" s="36"/>
      <c r="ED59" s="36"/>
      <c r="EE59" s="36"/>
      <c r="EF59" s="36"/>
      <c r="EG59" s="36"/>
      <c r="EH59" s="36"/>
      <c r="EI59" s="36"/>
      <c r="EJ59" s="36"/>
      <c r="EK59" s="36"/>
      <c r="EL59" s="36"/>
      <c r="EM59" s="36"/>
      <c r="EN59" s="36"/>
      <c r="EO59" s="36"/>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6"/>
      <c r="GC59" s="36"/>
      <c r="GD59" s="36"/>
      <c r="GE59" s="36"/>
      <c r="GF59" s="36"/>
      <c r="GG59" s="36"/>
      <c r="GH59" s="36"/>
      <c r="GI59" s="36"/>
      <c r="GJ59" s="36"/>
      <c r="GK59" s="36"/>
      <c r="GL59" s="36"/>
      <c r="GM59" s="36"/>
      <c r="GN59" s="36"/>
      <c r="GO59" s="36"/>
      <c r="GP59" s="36"/>
      <c r="GQ59" s="36"/>
      <c r="GR59" s="36"/>
      <c r="GS59" s="36"/>
      <c r="GT59" s="36"/>
      <c r="GU59" s="36"/>
      <c r="GV59" s="36"/>
      <c r="GW59" s="36"/>
      <c r="GX59" s="36"/>
      <c r="GY59" s="36"/>
      <c r="GZ59" s="36"/>
      <c r="HA59" s="36"/>
      <c r="HB59" s="36"/>
      <c r="HC59" s="36"/>
      <c r="HD59" s="36"/>
      <c r="HE59" s="36"/>
      <c r="HF59" s="36"/>
      <c r="HG59" s="36"/>
      <c r="HH59" s="36"/>
      <c r="HI59" s="36"/>
      <c r="HJ59" s="36"/>
      <c r="HK59" s="36"/>
      <c r="HL59" s="36"/>
      <c r="HM59" s="36"/>
      <c r="HN59" s="36"/>
      <c r="HO59" s="36"/>
      <c r="HP59" s="36"/>
      <c r="HQ59" s="36"/>
      <c r="HR59" s="36"/>
      <c r="HS59" s="36"/>
      <c r="HT59" s="36"/>
      <c r="HU59" s="36"/>
      <c r="HV59" s="36"/>
      <c r="HW59" s="36"/>
      <c r="HX59" s="36"/>
      <c r="HY59" s="36"/>
      <c r="HZ59" s="36"/>
      <c r="IA59" s="36"/>
      <c r="IB59" s="36"/>
      <c r="IC59" s="36"/>
      <c r="ID59" s="36"/>
      <c r="IE59" s="36"/>
      <c r="IF59" s="36"/>
      <c r="IG59" s="36"/>
      <c r="IH59" s="36"/>
      <c r="II59" s="36"/>
      <c r="IJ59" s="36"/>
      <c r="IK59" s="36"/>
      <c r="IL59" s="36"/>
      <c r="IM59" s="36"/>
      <c r="IN59" s="36"/>
      <c r="IO59" s="36"/>
      <c r="IP59" s="36"/>
      <c r="IQ59" s="36"/>
      <c r="IR59" s="36"/>
      <c r="IS59" s="36"/>
      <c r="IT59" s="36"/>
      <c r="IU59" s="36"/>
      <c r="IV59" s="36"/>
    </row>
    <row r="60" spans="1:256" x14ac:dyDescent="0.25">
      <c r="A60" s="218"/>
      <c r="B60" s="39">
        <v>6</v>
      </c>
      <c r="C60" s="5" t="s">
        <v>1321</v>
      </c>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36"/>
      <c r="BR60" s="36"/>
      <c r="BS60" s="36"/>
      <c r="BT60" s="36"/>
      <c r="BU60" s="36"/>
      <c r="BV60" s="36"/>
      <c r="BW60" s="36"/>
      <c r="BX60" s="36"/>
      <c r="BY60" s="36"/>
      <c r="BZ60" s="36"/>
      <c r="CA60" s="36"/>
      <c r="CB60" s="36"/>
      <c r="CC60" s="36"/>
      <c r="CD60" s="36"/>
      <c r="CE60" s="36"/>
      <c r="CF60" s="36"/>
      <c r="CG60" s="36"/>
      <c r="CH60" s="36"/>
      <c r="CI60" s="36"/>
      <c r="CJ60" s="36"/>
      <c r="CK60" s="36"/>
      <c r="CL60" s="36"/>
      <c r="CM60" s="36"/>
      <c r="CN60" s="36"/>
      <c r="CO60" s="36"/>
      <c r="CP60" s="36"/>
      <c r="CQ60" s="36"/>
      <c r="CR60" s="36"/>
      <c r="CS60" s="36"/>
      <c r="CT60" s="36"/>
      <c r="CU60" s="36"/>
      <c r="CV60" s="36"/>
      <c r="CW60" s="36"/>
      <c r="CX60" s="36"/>
      <c r="CY60" s="36"/>
      <c r="CZ60" s="36"/>
      <c r="DA60" s="36"/>
      <c r="DB60" s="36"/>
      <c r="DC60" s="36"/>
      <c r="DD60" s="36"/>
      <c r="DE60" s="36"/>
      <c r="DF60" s="36"/>
      <c r="DG60" s="36"/>
      <c r="DH60" s="36"/>
      <c r="DI60" s="36"/>
      <c r="DJ60" s="36"/>
      <c r="DK60" s="36"/>
      <c r="DL60" s="36"/>
      <c r="DM60" s="36"/>
      <c r="DN60" s="36"/>
      <c r="DO60" s="36"/>
      <c r="DP60" s="36"/>
      <c r="DQ60" s="36"/>
      <c r="DR60" s="36"/>
      <c r="DS60" s="36"/>
      <c r="DT60" s="36"/>
      <c r="DU60" s="36"/>
      <c r="DV60" s="36"/>
      <c r="DW60" s="36"/>
      <c r="DX60" s="36"/>
      <c r="DY60" s="36"/>
      <c r="DZ60" s="36"/>
      <c r="EA60" s="36"/>
      <c r="EB60" s="36"/>
      <c r="EC60" s="36"/>
      <c r="ED60" s="36"/>
      <c r="EE60" s="36"/>
      <c r="EF60" s="36"/>
      <c r="EG60" s="36"/>
      <c r="EH60" s="36"/>
      <c r="EI60" s="36"/>
      <c r="EJ60" s="36"/>
      <c r="EK60" s="36"/>
      <c r="EL60" s="36"/>
      <c r="EM60" s="36"/>
      <c r="EN60" s="36"/>
      <c r="EO60" s="36"/>
      <c r="EP60" s="36"/>
      <c r="EQ60" s="36"/>
      <c r="ER60" s="36"/>
      <c r="ES60" s="36"/>
      <c r="ET60" s="36"/>
      <c r="EU60" s="36"/>
      <c r="EV60" s="36"/>
      <c r="EW60" s="36"/>
      <c r="EX60" s="36"/>
      <c r="EY60" s="36"/>
      <c r="EZ60" s="36"/>
      <c r="FA60" s="36"/>
      <c r="FB60" s="36"/>
      <c r="FC60" s="36"/>
      <c r="FD60" s="36"/>
      <c r="FE60" s="36"/>
      <c r="FF60" s="36"/>
      <c r="FG60" s="36"/>
      <c r="FH60" s="36"/>
      <c r="FI60" s="36"/>
      <c r="FJ60" s="36"/>
      <c r="FK60" s="36"/>
      <c r="FL60" s="36"/>
      <c r="FM60" s="36"/>
      <c r="FN60" s="36"/>
      <c r="FO60" s="36"/>
      <c r="FP60" s="36"/>
      <c r="FQ60" s="36"/>
      <c r="FR60" s="36"/>
      <c r="FS60" s="36"/>
      <c r="FT60" s="36"/>
      <c r="FU60" s="36"/>
      <c r="FV60" s="36"/>
      <c r="FW60" s="36"/>
      <c r="FX60" s="36"/>
      <c r="FY60" s="36"/>
      <c r="FZ60" s="36"/>
      <c r="GA60" s="36"/>
      <c r="GB60" s="36"/>
      <c r="GC60" s="36"/>
      <c r="GD60" s="36"/>
      <c r="GE60" s="36"/>
      <c r="GF60" s="36"/>
      <c r="GG60" s="36"/>
      <c r="GH60" s="36"/>
      <c r="GI60" s="36"/>
      <c r="GJ60" s="36"/>
      <c r="GK60" s="36"/>
      <c r="GL60" s="36"/>
      <c r="GM60" s="36"/>
      <c r="GN60" s="36"/>
      <c r="GO60" s="36"/>
      <c r="GP60" s="36"/>
      <c r="GQ60" s="36"/>
      <c r="GR60" s="36"/>
      <c r="GS60" s="36"/>
      <c r="GT60" s="36"/>
      <c r="GU60" s="36"/>
      <c r="GV60" s="36"/>
      <c r="GW60" s="36"/>
      <c r="GX60" s="36"/>
      <c r="GY60" s="36"/>
      <c r="GZ60" s="36"/>
      <c r="HA60" s="36"/>
      <c r="HB60" s="36"/>
      <c r="HC60" s="36"/>
      <c r="HD60" s="36"/>
      <c r="HE60" s="36"/>
      <c r="HF60" s="36"/>
      <c r="HG60" s="36"/>
      <c r="HH60" s="36"/>
      <c r="HI60" s="36"/>
      <c r="HJ60" s="36"/>
      <c r="HK60" s="36"/>
      <c r="HL60" s="36"/>
      <c r="HM60" s="36"/>
      <c r="HN60" s="36"/>
      <c r="HO60" s="36"/>
      <c r="HP60" s="36"/>
      <c r="HQ60" s="36"/>
      <c r="HR60" s="36"/>
      <c r="HS60" s="36"/>
      <c r="HT60" s="36"/>
      <c r="HU60" s="36"/>
      <c r="HV60" s="36"/>
      <c r="HW60" s="36"/>
      <c r="HX60" s="36"/>
      <c r="HY60" s="36"/>
      <c r="HZ60" s="36"/>
      <c r="IA60" s="36"/>
      <c r="IB60" s="36"/>
      <c r="IC60" s="36"/>
      <c r="ID60" s="36"/>
      <c r="IE60" s="36"/>
      <c r="IF60" s="36"/>
      <c r="IG60" s="36"/>
      <c r="IH60" s="36"/>
      <c r="II60" s="36"/>
      <c r="IJ60" s="36"/>
      <c r="IK60" s="36"/>
      <c r="IL60" s="36"/>
      <c r="IM60" s="36"/>
      <c r="IN60" s="36"/>
      <c r="IO60" s="36"/>
      <c r="IP60" s="36"/>
      <c r="IQ60" s="36"/>
      <c r="IR60" s="36"/>
      <c r="IS60" s="36"/>
      <c r="IT60" s="36"/>
      <c r="IU60" s="36"/>
      <c r="IV60" s="36"/>
    </row>
    <row r="63" spans="1:256" x14ac:dyDescent="0.25">
      <c r="A63" s="219" t="s">
        <v>1316</v>
      </c>
      <c r="B63" s="219"/>
      <c r="C63" s="219"/>
      <c r="D63" s="41"/>
      <c r="E63" s="41"/>
      <c r="F63" s="41"/>
      <c r="G63" s="41"/>
      <c r="H63" s="41"/>
      <c r="I63" s="41"/>
      <c r="J63" s="41"/>
      <c r="K63" s="41"/>
      <c r="L63" s="41"/>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2"/>
      <c r="CE63" s="42"/>
      <c r="CF63" s="42"/>
      <c r="CG63" s="42"/>
      <c r="CH63" s="42"/>
      <c r="CI63" s="42"/>
      <c r="CJ63" s="42"/>
      <c r="CK63" s="42"/>
      <c r="CL63" s="42"/>
      <c r="CM63" s="42"/>
      <c r="CN63" s="42"/>
      <c r="CO63" s="42"/>
      <c r="CP63" s="42"/>
      <c r="CQ63" s="42"/>
      <c r="CR63" s="42"/>
      <c r="CS63" s="42"/>
      <c r="CT63" s="42"/>
      <c r="CU63" s="42"/>
      <c r="CV63" s="42"/>
      <c r="CW63" s="42"/>
      <c r="CX63" s="42"/>
      <c r="CY63" s="42"/>
      <c r="CZ63" s="42"/>
      <c r="DA63" s="42"/>
      <c r="DB63" s="42"/>
      <c r="DC63" s="42"/>
      <c r="DD63" s="42"/>
      <c r="DE63" s="42"/>
      <c r="DF63" s="42"/>
      <c r="DG63" s="42"/>
      <c r="DH63" s="42"/>
      <c r="DI63" s="42"/>
      <c r="DJ63" s="42"/>
      <c r="DK63" s="42"/>
      <c r="DL63" s="42"/>
      <c r="DM63" s="42"/>
      <c r="DN63" s="42"/>
      <c r="DO63" s="42"/>
      <c r="DP63" s="42"/>
      <c r="DQ63" s="42"/>
      <c r="DR63" s="42"/>
      <c r="DS63" s="42"/>
      <c r="DT63" s="42"/>
      <c r="DU63" s="42"/>
      <c r="DV63" s="42"/>
      <c r="DW63" s="42"/>
      <c r="DX63" s="42"/>
      <c r="DY63" s="42"/>
      <c r="DZ63" s="42"/>
      <c r="EA63" s="42"/>
      <c r="EB63" s="42"/>
      <c r="EC63" s="42"/>
      <c r="ED63" s="42"/>
      <c r="EE63" s="42"/>
      <c r="EF63" s="42"/>
      <c r="EG63" s="42"/>
      <c r="EH63" s="42"/>
      <c r="EI63" s="42"/>
      <c r="EJ63" s="42"/>
      <c r="EK63" s="42"/>
      <c r="EL63" s="42"/>
      <c r="EM63" s="42"/>
      <c r="EN63" s="42"/>
      <c r="EO63" s="42"/>
      <c r="EP63" s="42"/>
      <c r="EQ63" s="42"/>
      <c r="ER63" s="42"/>
      <c r="ES63" s="42"/>
      <c r="ET63" s="42"/>
      <c r="EU63" s="42"/>
      <c r="EV63" s="42"/>
      <c r="EW63" s="42"/>
      <c r="EX63" s="42"/>
      <c r="EY63" s="42"/>
      <c r="EZ63" s="42"/>
      <c r="FA63" s="42"/>
      <c r="FB63" s="42"/>
      <c r="FC63" s="42"/>
      <c r="FD63" s="42"/>
      <c r="FE63" s="42"/>
      <c r="FF63" s="42"/>
      <c r="FG63" s="42"/>
      <c r="FH63" s="42"/>
      <c r="FI63" s="42"/>
      <c r="FJ63" s="42"/>
      <c r="FK63" s="42"/>
      <c r="FL63" s="42"/>
      <c r="FM63" s="42"/>
      <c r="FN63" s="42"/>
      <c r="FO63" s="42"/>
      <c r="FP63" s="42"/>
      <c r="FQ63" s="42"/>
      <c r="FR63" s="42"/>
      <c r="FS63" s="42"/>
      <c r="FT63" s="42"/>
      <c r="FU63" s="42"/>
      <c r="FV63" s="42"/>
      <c r="FW63" s="42"/>
      <c r="FX63" s="42"/>
      <c r="FY63" s="42"/>
      <c r="FZ63" s="42"/>
      <c r="GA63" s="42"/>
      <c r="GB63" s="42"/>
      <c r="GC63" s="42"/>
      <c r="GD63" s="42"/>
      <c r="GE63" s="42"/>
      <c r="GF63" s="42"/>
      <c r="GG63" s="42"/>
      <c r="GH63" s="42"/>
      <c r="GI63" s="42"/>
      <c r="GJ63" s="42"/>
      <c r="GK63" s="42"/>
      <c r="GL63" s="42"/>
      <c r="GM63" s="42"/>
      <c r="GN63" s="42"/>
      <c r="GO63" s="42"/>
      <c r="GP63" s="42"/>
      <c r="GQ63" s="42"/>
      <c r="GR63" s="42"/>
      <c r="GS63" s="42"/>
      <c r="GT63" s="42"/>
      <c r="GU63" s="42"/>
      <c r="GV63" s="42"/>
      <c r="GW63" s="42"/>
      <c r="GX63" s="42"/>
      <c r="GY63" s="42"/>
      <c r="GZ63" s="42"/>
      <c r="HA63" s="42"/>
      <c r="HB63" s="42"/>
      <c r="HC63" s="42"/>
      <c r="HD63" s="42"/>
      <c r="HE63" s="42"/>
      <c r="HF63" s="42"/>
      <c r="HG63" s="42"/>
      <c r="HH63" s="42"/>
      <c r="HI63" s="42"/>
      <c r="HJ63" s="42"/>
      <c r="HK63" s="42"/>
      <c r="HL63" s="42"/>
      <c r="HM63" s="42"/>
      <c r="HN63" s="42"/>
      <c r="HO63" s="42"/>
      <c r="HP63" s="42"/>
      <c r="HQ63" s="42"/>
      <c r="HR63" s="42"/>
      <c r="HS63" s="42"/>
      <c r="HT63" s="42"/>
      <c r="HU63" s="42"/>
      <c r="HV63" s="42"/>
      <c r="HW63" s="42"/>
      <c r="HX63" s="42"/>
      <c r="HY63" s="42"/>
      <c r="HZ63" s="42"/>
      <c r="IA63" s="42"/>
      <c r="IB63" s="42"/>
      <c r="IC63" s="42"/>
      <c r="ID63" s="42"/>
      <c r="IE63" s="42"/>
      <c r="IF63" s="42"/>
      <c r="IG63" s="42"/>
      <c r="IH63" s="42"/>
      <c r="II63" s="42"/>
      <c r="IJ63" s="42"/>
      <c r="IK63" s="42"/>
      <c r="IL63" s="42"/>
      <c r="IM63" s="42"/>
      <c r="IN63" s="42"/>
      <c r="IO63" s="42"/>
      <c r="IP63" s="42"/>
      <c r="IQ63" s="42"/>
      <c r="IR63" s="42"/>
      <c r="IS63" s="42"/>
      <c r="IT63" s="42"/>
      <c r="IU63" s="42"/>
      <c r="IV63" s="42"/>
    </row>
  </sheetData>
  <sortState xmlns:xlrd2="http://schemas.microsoft.com/office/spreadsheetml/2017/richdata2" ref="A3:C52">
    <sortCondition ref="C3:C52"/>
  </sortState>
  <mergeCells count="3">
    <mergeCell ref="A1:C1"/>
    <mergeCell ref="A55:A60"/>
    <mergeCell ref="A63:C63"/>
  </mergeCells>
  <hyperlinks>
    <hyperlink ref="A6:C6" location="TBPSUF!A1" display="TBPSUF!A1" xr:uid="{6F1D00F1-6C3C-4B26-879A-5DDB28AD6CE7}"/>
    <hyperlink ref="A8:C8" location="TCORPBF!A1" display="TCORPBF!A1" xr:uid="{419C0603-77E0-4AE0-A63D-6A4831212FBB}"/>
    <hyperlink ref="A9:C9" location="TCIGIF0426!A1" display="TCIGIF0426!A1" xr:uid="{084DAE39-609E-470C-A5A1-2B26896B4619}"/>
    <hyperlink ref="A17:C17" location="TFRF!A1" display="TFRF!A1" xr:uid="{F34027F7-725E-4279-B424-FAA6A650EADF}"/>
    <hyperlink ref="A19:C19" location="TGSFR!A1" display="TGSFR!A1" xr:uid="{0E0328E7-DA05-4ADA-B7FB-5D01C4EABF4F}"/>
    <hyperlink ref="A29:C29" location="TLF!A1" display="TLF!A1" xr:uid="{7AA66290-89C3-4614-B1B4-BE046C18C5C3}"/>
    <hyperlink ref="A34:C34" location="TNGIF1226!A1" display="TNGIF1226!A1" xr:uid="{0A29D9EC-38F4-4A16-BB1B-DFB797F61B94}"/>
    <hyperlink ref="A35:C35" location="TNGIF1229!A1" display="TNGIF1229!A1" xr:uid="{10B8D525-16F3-4B14-B7BD-7F7B28525738}"/>
    <hyperlink ref="A40:C40" location="TNSIFDEC27!A1" display="TNSIFDEC27!A1" xr:uid="{F012CC96-ED24-4178-BDFE-57F9712B34BF}"/>
    <hyperlink ref="A41:C41" location="TOF!A1" display="TOF!A1" xr:uid="{1E4B1F86-163B-464A-AC53-4EDCBD73304C}"/>
    <hyperlink ref="A44:C44" location="TRSFC!A1" display="TRSFC!A1" xr:uid="{082AD082-EDD3-439A-9278-F97A082DF662}"/>
    <hyperlink ref="A48:C48" location="TSTBF!A1" display="TSTBF!A1" xr:uid="{7BAD4EDD-8DC1-4252-9909-11EC817E2281}"/>
    <hyperlink ref="A50:C50" location="TFF!A1" display="TFF!A1" xr:uid="{4862A6C7-EA63-4103-8343-C297F1ED7795}"/>
    <hyperlink ref="A51:C51" location="TUSTF!A1" display="TUSTF!A1" xr:uid="{08B92DCE-7697-457F-8FFC-CAFAB5BF8745}"/>
    <hyperlink ref="A3:C3" location="TAF!A1" display="TAF!A1" xr:uid="{0F851A7A-77A4-4B5E-94C3-2E2B17B90E8A}"/>
    <hyperlink ref="A4:C4" location="TBAF!A1" display="TBAF!A1" xr:uid="{798E98B1-C2BE-41EC-A5B5-4849F24CC85E}"/>
    <hyperlink ref="A5:C5" location="TBFSF!A1" display="TBFSF!A1" xr:uid="{530A2A1F-786F-480A-82BD-4F81C29B69D2}"/>
    <hyperlink ref="A7:C7" location="TBCF!A1" display="TBCF!A1" xr:uid="{868080B7-28FD-4EC8-BE13-890701A7EB1B}"/>
    <hyperlink ref="A10:C10" location="TDIF!A1" display="TDIF!A1" xr:uid="{3EA43CC3-1BB6-46E9-A6A6-D3D6D6BFE2BA}"/>
    <hyperlink ref="A11:C11" location="TDIVYF!A1" display="TDIVYF!A1" xr:uid="{12D236C1-6275-435B-946E-6F8369C96E7A}"/>
    <hyperlink ref="A12:C12" location="TTSF96!A1" display="TTSF96!A1" xr:uid="{4CD9A95D-D731-4625-9818-DF8470A8250D}"/>
    <hyperlink ref="A13:C13" location="TEQPEF!A1" display="TEQPEF!A1" xr:uid="{0D78F573-57F4-4F76-85E6-2051E51DCA82}"/>
    <hyperlink ref="A14:C14" location="TMIF!A1" display="TMIF!A1" xr:uid="{A9EEC3C1-15C6-4D0A-928D-E42E601392AD}"/>
    <hyperlink ref="A15:C15" location="TCS!A1" display="TCS!A1" xr:uid="{7E53CB54-B6B6-4667-8B2F-F71B6B7A458A}"/>
    <hyperlink ref="A16:C16" location="TMCAPF!A1" display="TMCAPF!A1" xr:uid="{AE29329D-7C2E-42AA-AAE6-AC184900B540}"/>
    <hyperlink ref="A18:C18" location="TFEF!A1" display="TFEF!A1" xr:uid="{9B41782F-A4F7-43BE-BC4A-47456E5176E2}"/>
    <hyperlink ref="A20:C20" location="THOF!A1" display="THOF!A1" xr:uid="{192F2115-BB77-4A57-9E40-CCF19416D754}"/>
    <hyperlink ref="A21:C21" location="TEGF!A1" display="TEGF!A1" xr:uid="{6922EDF4-FD7D-46DD-9181-753B080F23F8}"/>
    <hyperlink ref="A22:C22" location="TICF!A1" display="TICF!A1" xr:uid="{24115049-2A68-4B58-BA56-1C8F6B5D29B0}"/>
    <hyperlink ref="A23:C23" location="TIPHF!A1" display="TIPHF!A1" xr:uid="{530E3841-554D-4E48-B62B-4CB83F66F083}"/>
    <hyperlink ref="A24:C24" location="TISF!A1" display="TISF!A1" xr:uid="{1FEBAED7-77A3-44B9-B464-2A8C9ACEF863}"/>
    <hyperlink ref="A25:C25" location="TEOF!A1" display="TEOF!A1" xr:uid="{B98023D5-F7D3-42EB-93C6-BC132D5183FD}"/>
    <hyperlink ref="A26:C26" location="TTOFE!A1" display="TTOFE!A1" xr:uid="{3A8AE29C-2E34-446C-A34C-68148F93B2F3}"/>
    <hyperlink ref="A28:C28" location="TINR!A1" display="TINR!A1" xr:uid="{0EDAC067-CFEB-4E4B-B02A-D9C34F72CD88}"/>
    <hyperlink ref="A30:C30" location="TMAOF!A1" display="TMAOF!A1" xr:uid="{748B59D2-81A6-4CF9-9ACA-7E1546364781}"/>
    <hyperlink ref="A31:C31" location="TMULTICF!A1" display="TMULTICF!A1" xr:uid="{E711D1B3-BB6B-49A5-B1F1-EB5FB767BF01}"/>
    <hyperlink ref="A32:C32" location="TNETF!A1" display="TNETF!A1" xr:uid="{7F3E27B2-7A69-49FD-88B1-033C091E99D6}"/>
    <hyperlink ref="A33:C33" location="TIFNA!A1" display="TIFNA!A1" xr:uid="{0CAF8270-5AF8-4FAA-B5C8-CBF38AD3C322}"/>
    <hyperlink ref="A36:C36" location="TNIDFOF!A1" display="TNIDFOF!A1" xr:uid="{1A683541-C89F-48D4-B7A0-4A32BDDE9490}"/>
    <hyperlink ref="A37:C37" location="TNIDETF!A1" display="TNIDETF!A1" xr:uid="{09ACBF37-70BC-4F77-861E-BEED3C8A985B}"/>
    <hyperlink ref="A38:C38" location="TNMMIF!A1" display="TNMMIF!A1" xr:uid="{E219B07E-7A3B-41FE-82B9-E67D527ABAB4}"/>
    <hyperlink ref="A39:C39" location="TNPBETF!A1" display="TNPBETF!A1" xr:uid="{F82C452B-6F31-48C7-BF5B-B2A4EE35F2FD}"/>
    <hyperlink ref="A42:C42" location="TQNTF!A1" display="TQNTF!A1" xr:uid="{D045FC6F-E64C-4786-8C25-AEDF962A04DB}"/>
    <hyperlink ref="A43:C43" location="TREF!A1" display="TREF!A1" xr:uid="{1F477479-AA25-4BB5-A4CA-E4A96309DB7E}"/>
    <hyperlink ref="A45:C45" location="TRSFM!A1" display="TRSFM!A1" xr:uid="{0C79A96D-1F7A-487D-A667-504F701D9B21}"/>
    <hyperlink ref="A46:C46" location="TRSFP!A1" display="TRSFP!A1" xr:uid="{B0FE6744-6390-423A-B942-018F01826AF7}"/>
    <hyperlink ref="A47:C47" location="TIFSA!A1" display="TIFSA!A1" xr:uid="{B7D46F82-F826-4B8A-9C85-E45716172D99}"/>
    <hyperlink ref="A49:C49" location="TSCAPF!A1" display="TSCAPF!A1" xr:uid="{ACA8F7F7-707E-496D-A1FC-27F5F3FAD19D}"/>
    <hyperlink ref="A52:C52" location="TYCF!A1" display="TYCF!A1" xr:uid="{6CD2A788-5FDF-4FEB-BA99-8477B5284349}"/>
    <hyperlink ref="A27:C27" location="TFRSTF!A1" display="TFRSTF!A1" xr:uid="{5D1459FF-D87C-48B0-BC6A-8202C6EAE0DA}"/>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B355B-9FD1-4EBD-B9BB-937F286252FE}">
  <dimension ref="B1:E344"/>
  <sheetViews>
    <sheetView workbookViewId="0">
      <selection activeCell="D349" sqref="D349"/>
    </sheetView>
  </sheetViews>
  <sheetFormatPr defaultRowHeight="15" x14ac:dyDescent="0.25"/>
  <cols>
    <col min="1" max="1" width="9.140625" style="176"/>
    <col min="2" max="2" width="18.7109375" style="183" customWidth="1"/>
    <col min="3" max="3" width="21.85546875" style="176" customWidth="1"/>
    <col min="4" max="4" width="18.28515625" style="176" customWidth="1"/>
    <col min="5" max="5" width="16.7109375" style="176" customWidth="1"/>
    <col min="6" max="257" width="9.140625" style="176"/>
    <col min="258" max="258" width="18.7109375" style="176" customWidth="1"/>
    <col min="259" max="259" width="21.85546875" style="176" customWidth="1"/>
    <col min="260" max="260" width="18.28515625" style="176" customWidth="1"/>
    <col min="261" max="261" width="16.7109375" style="176" customWidth="1"/>
    <col min="262" max="513" width="9.140625" style="176"/>
    <col min="514" max="514" width="18.7109375" style="176" customWidth="1"/>
    <col min="515" max="515" width="21.85546875" style="176" customWidth="1"/>
    <col min="516" max="516" width="18.28515625" style="176" customWidth="1"/>
    <col min="517" max="517" width="16.7109375" style="176" customWidth="1"/>
    <col min="518" max="769" width="9.140625" style="176"/>
    <col min="770" max="770" width="18.7109375" style="176" customWidth="1"/>
    <col min="771" max="771" width="21.85546875" style="176" customWidth="1"/>
    <col min="772" max="772" width="18.28515625" style="176" customWidth="1"/>
    <col min="773" max="773" width="16.7109375" style="176" customWidth="1"/>
    <col min="774" max="1025" width="9.140625" style="176"/>
    <col min="1026" max="1026" width="18.7109375" style="176" customWidth="1"/>
    <col min="1027" max="1027" width="21.85546875" style="176" customWidth="1"/>
    <col min="1028" max="1028" width="18.28515625" style="176" customWidth="1"/>
    <col min="1029" max="1029" width="16.7109375" style="176" customWidth="1"/>
    <col min="1030" max="1281" width="9.140625" style="176"/>
    <col min="1282" max="1282" width="18.7109375" style="176" customWidth="1"/>
    <col min="1283" max="1283" width="21.85546875" style="176" customWidth="1"/>
    <col min="1284" max="1284" width="18.28515625" style="176" customWidth="1"/>
    <col min="1285" max="1285" width="16.7109375" style="176" customWidth="1"/>
    <col min="1286" max="1537" width="9.140625" style="176"/>
    <col min="1538" max="1538" width="18.7109375" style="176" customWidth="1"/>
    <col min="1539" max="1539" width="21.85546875" style="176" customWidth="1"/>
    <col min="1540" max="1540" width="18.28515625" style="176" customWidth="1"/>
    <col min="1541" max="1541" width="16.7109375" style="176" customWidth="1"/>
    <col min="1542" max="1793" width="9.140625" style="176"/>
    <col min="1794" max="1794" width="18.7109375" style="176" customWidth="1"/>
    <col min="1795" max="1795" width="21.85546875" style="176" customWidth="1"/>
    <col min="1796" max="1796" width="18.28515625" style="176" customWidth="1"/>
    <col min="1797" max="1797" width="16.7109375" style="176" customWidth="1"/>
    <col min="1798" max="2049" width="9.140625" style="176"/>
    <col min="2050" max="2050" width="18.7109375" style="176" customWidth="1"/>
    <col min="2051" max="2051" width="21.85546875" style="176" customWidth="1"/>
    <col min="2052" max="2052" width="18.28515625" style="176" customWidth="1"/>
    <col min="2053" max="2053" width="16.7109375" style="176" customWidth="1"/>
    <col min="2054" max="2305" width="9.140625" style="176"/>
    <col min="2306" max="2306" width="18.7109375" style="176" customWidth="1"/>
    <col min="2307" max="2307" width="21.85546875" style="176" customWidth="1"/>
    <col min="2308" max="2308" width="18.28515625" style="176" customWidth="1"/>
    <col min="2309" max="2309" width="16.7109375" style="176" customWidth="1"/>
    <col min="2310" max="2561" width="9.140625" style="176"/>
    <col min="2562" max="2562" width="18.7109375" style="176" customWidth="1"/>
    <col min="2563" max="2563" width="21.85546875" style="176" customWidth="1"/>
    <col min="2564" max="2564" width="18.28515625" style="176" customWidth="1"/>
    <col min="2565" max="2565" width="16.7109375" style="176" customWidth="1"/>
    <col min="2566" max="2817" width="9.140625" style="176"/>
    <col min="2818" max="2818" width="18.7109375" style="176" customWidth="1"/>
    <col min="2819" max="2819" width="21.85546875" style="176" customWidth="1"/>
    <col min="2820" max="2820" width="18.28515625" style="176" customWidth="1"/>
    <col min="2821" max="2821" width="16.7109375" style="176" customWidth="1"/>
    <col min="2822" max="3073" width="9.140625" style="176"/>
    <col min="3074" max="3074" width="18.7109375" style="176" customWidth="1"/>
    <col min="3075" max="3075" width="21.85546875" style="176" customWidth="1"/>
    <col min="3076" max="3076" width="18.28515625" style="176" customWidth="1"/>
    <col min="3077" max="3077" width="16.7109375" style="176" customWidth="1"/>
    <col min="3078" max="3329" width="9.140625" style="176"/>
    <col min="3330" max="3330" width="18.7109375" style="176" customWidth="1"/>
    <col min="3331" max="3331" width="21.85546875" style="176" customWidth="1"/>
    <col min="3332" max="3332" width="18.28515625" style="176" customWidth="1"/>
    <col min="3333" max="3333" width="16.7109375" style="176" customWidth="1"/>
    <col min="3334" max="3585" width="9.140625" style="176"/>
    <col min="3586" max="3586" width="18.7109375" style="176" customWidth="1"/>
    <col min="3587" max="3587" width="21.85546875" style="176" customWidth="1"/>
    <col min="3588" max="3588" width="18.28515625" style="176" customWidth="1"/>
    <col min="3589" max="3589" width="16.7109375" style="176" customWidth="1"/>
    <col min="3590" max="3841" width="9.140625" style="176"/>
    <col min="3842" max="3842" width="18.7109375" style="176" customWidth="1"/>
    <col min="3843" max="3843" width="21.85546875" style="176" customWidth="1"/>
    <col min="3844" max="3844" width="18.28515625" style="176" customWidth="1"/>
    <col min="3845" max="3845" width="16.7109375" style="176" customWidth="1"/>
    <col min="3846" max="4097" width="9.140625" style="176"/>
    <col min="4098" max="4098" width="18.7109375" style="176" customWidth="1"/>
    <col min="4099" max="4099" width="21.85546875" style="176" customWidth="1"/>
    <col min="4100" max="4100" width="18.28515625" style="176" customWidth="1"/>
    <col min="4101" max="4101" width="16.7109375" style="176" customWidth="1"/>
    <col min="4102" max="4353" width="9.140625" style="176"/>
    <col min="4354" max="4354" width="18.7109375" style="176" customWidth="1"/>
    <col min="4355" max="4355" width="21.85546875" style="176" customWidth="1"/>
    <col min="4356" max="4356" width="18.28515625" style="176" customWidth="1"/>
    <col min="4357" max="4357" width="16.7109375" style="176" customWidth="1"/>
    <col min="4358" max="4609" width="9.140625" style="176"/>
    <col min="4610" max="4610" width="18.7109375" style="176" customWidth="1"/>
    <col min="4611" max="4611" width="21.85546875" style="176" customWidth="1"/>
    <col min="4612" max="4612" width="18.28515625" style="176" customWidth="1"/>
    <col min="4613" max="4613" width="16.7109375" style="176" customWidth="1"/>
    <col min="4614" max="4865" width="9.140625" style="176"/>
    <col min="4866" max="4866" width="18.7109375" style="176" customWidth="1"/>
    <col min="4867" max="4867" width="21.85546875" style="176" customWidth="1"/>
    <col min="4868" max="4868" width="18.28515625" style="176" customWidth="1"/>
    <col min="4869" max="4869" width="16.7109375" style="176" customWidth="1"/>
    <col min="4870" max="5121" width="9.140625" style="176"/>
    <col min="5122" max="5122" width="18.7109375" style="176" customWidth="1"/>
    <col min="5123" max="5123" width="21.85546875" style="176" customWidth="1"/>
    <col min="5124" max="5124" width="18.28515625" style="176" customWidth="1"/>
    <col min="5125" max="5125" width="16.7109375" style="176" customWidth="1"/>
    <col min="5126" max="5377" width="9.140625" style="176"/>
    <col min="5378" max="5378" width="18.7109375" style="176" customWidth="1"/>
    <col min="5379" max="5379" width="21.85546875" style="176" customWidth="1"/>
    <col min="5380" max="5380" width="18.28515625" style="176" customWidth="1"/>
    <col min="5381" max="5381" width="16.7109375" style="176" customWidth="1"/>
    <col min="5382" max="5633" width="9.140625" style="176"/>
    <col min="5634" max="5634" width="18.7109375" style="176" customWidth="1"/>
    <col min="5635" max="5635" width="21.85546875" style="176" customWidth="1"/>
    <col min="5636" max="5636" width="18.28515625" style="176" customWidth="1"/>
    <col min="5637" max="5637" width="16.7109375" style="176" customWidth="1"/>
    <col min="5638" max="5889" width="9.140625" style="176"/>
    <col min="5890" max="5890" width="18.7109375" style="176" customWidth="1"/>
    <col min="5891" max="5891" width="21.85546875" style="176" customWidth="1"/>
    <col min="5892" max="5892" width="18.28515625" style="176" customWidth="1"/>
    <col min="5893" max="5893" width="16.7109375" style="176" customWidth="1"/>
    <col min="5894" max="6145" width="9.140625" style="176"/>
    <col min="6146" max="6146" width="18.7109375" style="176" customWidth="1"/>
    <col min="6147" max="6147" width="21.85546875" style="176" customWidth="1"/>
    <col min="6148" max="6148" width="18.28515625" style="176" customWidth="1"/>
    <col min="6149" max="6149" width="16.7109375" style="176" customWidth="1"/>
    <col min="6150" max="6401" width="9.140625" style="176"/>
    <col min="6402" max="6402" width="18.7109375" style="176" customWidth="1"/>
    <col min="6403" max="6403" width="21.85546875" style="176" customWidth="1"/>
    <col min="6404" max="6404" width="18.28515625" style="176" customWidth="1"/>
    <col min="6405" max="6405" width="16.7109375" style="176" customWidth="1"/>
    <col min="6406" max="6657" width="9.140625" style="176"/>
    <col min="6658" max="6658" width="18.7109375" style="176" customWidth="1"/>
    <col min="6659" max="6659" width="21.85546875" style="176" customWidth="1"/>
    <col min="6660" max="6660" width="18.28515625" style="176" customWidth="1"/>
    <col min="6661" max="6661" width="16.7109375" style="176" customWidth="1"/>
    <col min="6662" max="6913" width="9.140625" style="176"/>
    <col min="6914" max="6914" width="18.7109375" style="176" customWidth="1"/>
    <col min="6915" max="6915" width="21.85546875" style="176" customWidth="1"/>
    <col min="6916" max="6916" width="18.28515625" style="176" customWidth="1"/>
    <col min="6917" max="6917" width="16.7109375" style="176" customWidth="1"/>
    <col min="6918" max="7169" width="9.140625" style="176"/>
    <col min="7170" max="7170" width="18.7109375" style="176" customWidth="1"/>
    <col min="7171" max="7171" width="21.85546875" style="176" customWidth="1"/>
    <col min="7172" max="7172" width="18.28515625" style="176" customWidth="1"/>
    <col min="7173" max="7173" width="16.7109375" style="176" customWidth="1"/>
    <col min="7174" max="7425" width="9.140625" style="176"/>
    <col min="7426" max="7426" width="18.7109375" style="176" customWidth="1"/>
    <col min="7427" max="7427" width="21.85546875" style="176" customWidth="1"/>
    <col min="7428" max="7428" width="18.28515625" style="176" customWidth="1"/>
    <col min="7429" max="7429" width="16.7109375" style="176" customWidth="1"/>
    <col min="7430" max="7681" width="9.140625" style="176"/>
    <col min="7682" max="7682" width="18.7109375" style="176" customWidth="1"/>
    <col min="7683" max="7683" width="21.85546875" style="176" customWidth="1"/>
    <col min="7684" max="7684" width="18.28515625" style="176" customWidth="1"/>
    <col min="7685" max="7685" width="16.7109375" style="176" customWidth="1"/>
    <col min="7686" max="7937" width="9.140625" style="176"/>
    <col min="7938" max="7938" width="18.7109375" style="176" customWidth="1"/>
    <col min="7939" max="7939" width="21.85546875" style="176" customWidth="1"/>
    <col min="7940" max="7940" width="18.28515625" style="176" customWidth="1"/>
    <col min="7941" max="7941" width="16.7109375" style="176" customWidth="1"/>
    <col min="7942" max="8193" width="9.140625" style="176"/>
    <col min="8194" max="8194" width="18.7109375" style="176" customWidth="1"/>
    <col min="8195" max="8195" width="21.85546875" style="176" customWidth="1"/>
    <col min="8196" max="8196" width="18.28515625" style="176" customWidth="1"/>
    <col min="8197" max="8197" width="16.7109375" style="176" customWidth="1"/>
    <col min="8198" max="8449" width="9.140625" style="176"/>
    <col min="8450" max="8450" width="18.7109375" style="176" customWidth="1"/>
    <col min="8451" max="8451" width="21.85546875" style="176" customWidth="1"/>
    <col min="8452" max="8452" width="18.28515625" style="176" customWidth="1"/>
    <col min="8453" max="8453" width="16.7109375" style="176" customWidth="1"/>
    <col min="8454" max="8705" width="9.140625" style="176"/>
    <col min="8706" max="8706" width="18.7109375" style="176" customWidth="1"/>
    <col min="8707" max="8707" width="21.85546875" style="176" customWidth="1"/>
    <col min="8708" max="8708" width="18.28515625" style="176" customWidth="1"/>
    <col min="8709" max="8709" width="16.7109375" style="176" customWidth="1"/>
    <col min="8710" max="8961" width="9.140625" style="176"/>
    <col min="8962" max="8962" width="18.7109375" style="176" customWidth="1"/>
    <col min="8963" max="8963" width="21.85546875" style="176" customWidth="1"/>
    <col min="8964" max="8964" width="18.28515625" style="176" customWidth="1"/>
    <col min="8965" max="8965" width="16.7109375" style="176" customWidth="1"/>
    <col min="8966" max="9217" width="9.140625" style="176"/>
    <col min="9218" max="9218" width="18.7109375" style="176" customWidth="1"/>
    <col min="9219" max="9219" width="21.85546875" style="176" customWidth="1"/>
    <col min="9220" max="9220" width="18.28515625" style="176" customWidth="1"/>
    <col min="9221" max="9221" width="16.7109375" style="176" customWidth="1"/>
    <col min="9222" max="9473" width="9.140625" style="176"/>
    <col min="9474" max="9474" width="18.7109375" style="176" customWidth="1"/>
    <col min="9475" max="9475" width="21.85546875" style="176" customWidth="1"/>
    <col min="9476" max="9476" width="18.28515625" style="176" customWidth="1"/>
    <col min="9477" max="9477" width="16.7109375" style="176" customWidth="1"/>
    <col min="9478" max="9729" width="9.140625" style="176"/>
    <col min="9730" max="9730" width="18.7109375" style="176" customWidth="1"/>
    <col min="9731" max="9731" width="21.85546875" style="176" customWidth="1"/>
    <col min="9732" max="9732" width="18.28515625" style="176" customWidth="1"/>
    <col min="9733" max="9733" width="16.7109375" style="176" customWidth="1"/>
    <col min="9734" max="9985" width="9.140625" style="176"/>
    <col min="9986" max="9986" width="18.7109375" style="176" customWidth="1"/>
    <col min="9987" max="9987" width="21.85546875" style="176" customWidth="1"/>
    <col min="9988" max="9988" width="18.28515625" style="176" customWidth="1"/>
    <col min="9989" max="9989" width="16.7109375" style="176" customWidth="1"/>
    <col min="9990" max="10241" width="9.140625" style="176"/>
    <col min="10242" max="10242" width="18.7109375" style="176" customWidth="1"/>
    <col min="10243" max="10243" width="21.85546875" style="176" customWidth="1"/>
    <col min="10244" max="10244" width="18.28515625" style="176" customWidth="1"/>
    <col min="10245" max="10245" width="16.7109375" style="176" customWidth="1"/>
    <col min="10246" max="10497" width="9.140625" style="176"/>
    <col min="10498" max="10498" width="18.7109375" style="176" customWidth="1"/>
    <col min="10499" max="10499" width="21.85546875" style="176" customWidth="1"/>
    <col min="10500" max="10500" width="18.28515625" style="176" customWidth="1"/>
    <col min="10501" max="10501" width="16.7109375" style="176" customWidth="1"/>
    <col min="10502" max="10753" width="9.140625" style="176"/>
    <col min="10754" max="10754" width="18.7109375" style="176" customWidth="1"/>
    <col min="10755" max="10755" width="21.85546875" style="176" customWidth="1"/>
    <col min="10756" max="10756" width="18.28515625" style="176" customWidth="1"/>
    <col min="10757" max="10757" width="16.7109375" style="176" customWidth="1"/>
    <col min="10758" max="11009" width="9.140625" style="176"/>
    <col min="11010" max="11010" width="18.7109375" style="176" customWidth="1"/>
    <col min="11011" max="11011" width="21.85546875" style="176" customWidth="1"/>
    <col min="11012" max="11012" width="18.28515625" style="176" customWidth="1"/>
    <col min="11013" max="11013" width="16.7109375" style="176" customWidth="1"/>
    <col min="11014" max="11265" width="9.140625" style="176"/>
    <col min="11266" max="11266" width="18.7109375" style="176" customWidth="1"/>
    <col min="11267" max="11267" width="21.85546875" style="176" customWidth="1"/>
    <col min="11268" max="11268" width="18.28515625" style="176" customWidth="1"/>
    <col min="11269" max="11269" width="16.7109375" style="176" customWidth="1"/>
    <col min="11270" max="11521" width="9.140625" style="176"/>
    <col min="11522" max="11522" width="18.7109375" style="176" customWidth="1"/>
    <col min="11523" max="11523" width="21.85546875" style="176" customWidth="1"/>
    <col min="11524" max="11524" width="18.28515625" style="176" customWidth="1"/>
    <col min="11525" max="11525" width="16.7109375" style="176" customWidth="1"/>
    <col min="11526" max="11777" width="9.140625" style="176"/>
    <col min="11778" max="11778" width="18.7109375" style="176" customWidth="1"/>
    <col min="11779" max="11779" width="21.85546875" style="176" customWidth="1"/>
    <col min="11780" max="11780" width="18.28515625" style="176" customWidth="1"/>
    <col min="11781" max="11781" width="16.7109375" style="176" customWidth="1"/>
    <col min="11782" max="12033" width="9.140625" style="176"/>
    <col min="12034" max="12034" width="18.7109375" style="176" customWidth="1"/>
    <col min="12035" max="12035" width="21.85546875" style="176" customWidth="1"/>
    <col min="12036" max="12036" width="18.28515625" style="176" customWidth="1"/>
    <col min="12037" max="12037" width="16.7109375" style="176" customWidth="1"/>
    <col min="12038" max="12289" width="9.140625" style="176"/>
    <col min="12290" max="12290" width="18.7109375" style="176" customWidth="1"/>
    <col min="12291" max="12291" width="21.85546875" style="176" customWidth="1"/>
    <col min="12292" max="12292" width="18.28515625" style="176" customWidth="1"/>
    <col min="12293" max="12293" width="16.7109375" style="176" customWidth="1"/>
    <col min="12294" max="12545" width="9.140625" style="176"/>
    <col min="12546" max="12546" width="18.7109375" style="176" customWidth="1"/>
    <col min="12547" max="12547" width="21.85546875" style="176" customWidth="1"/>
    <col min="12548" max="12548" width="18.28515625" style="176" customWidth="1"/>
    <col min="12549" max="12549" width="16.7109375" style="176" customWidth="1"/>
    <col min="12550" max="12801" width="9.140625" style="176"/>
    <col min="12802" max="12802" width="18.7109375" style="176" customWidth="1"/>
    <col min="12803" max="12803" width="21.85546875" style="176" customWidth="1"/>
    <col min="12804" max="12804" width="18.28515625" style="176" customWidth="1"/>
    <col min="12805" max="12805" width="16.7109375" style="176" customWidth="1"/>
    <col min="12806" max="13057" width="9.140625" style="176"/>
    <col min="13058" max="13058" width="18.7109375" style="176" customWidth="1"/>
    <col min="13059" max="13059" width="21.85546875" style="176" customWidth="1"/>
    <col min="13060" max="13060" width="18.28515625" style="176" customWidth="1"/>
    <col min="13061" max="13061" width="16.7109375" style="176" customWidth="1"/>
    <col min="13062" max="13313" width="9.140625" style="176"/>
    <col min="13314" max="13314" width="18.7109375" style="176" customWidth="1"/>
    <col min="13315" max="13315" width="21.85546875" style="176" customWidth="1"/>
    <col min="13316" max="13316" width="18.28515625" style="176" customWidth="1"/>
    <col min="13317" max="13317" width="16.7109375" style="176" customWidth="1"/>
    <col min="13318" max="13569" width="9.140625" style="176"/>
    <col min="13570" max="13570" width="18.7109375" style="176" customWidth="1"/>
    <col min="13571" max="13571" width="21.85546875" style="176" customWidth="1"/>
    <col min="13572" max="13572" width="18.28515625" style="176" customWidth="1"/>
    <col min="13573" max="13573" width="16.7109375" style="176" customWidth="1"/>
    <col min="13574" max="13825" width="9.140625" style="176"/>
    <col min="13826" max="13826" width="18.7109375" style="176" customWidth="1"/>
    <col min="13827" max="13827" width="21.85546875" style="176" customWidth="1"/>
    <col min="13828" max="13828" width="18.28515625" style="176" customWidth="1"/>
    <col min="13829" max="13829" width="16.7109375" style="176" customWidth="1"/>
    <col min="13830" max="14081" width="9.140625" style="176"/>
    <col min="14082" max="14082" width="18.7109375" style="176" customWidth="1"/>
    <col min="14083" max="14083" width="21.85546875" style="176" customWidth="1"/>
    <col min="14084" max="14084" width="18.28515625" style="176" customWidth="1"/>
    <col min="14085" max="14085" width="16.7109375" style="176" customWidth="1"/>
    <col min="14086" max="14337" width="9.140625" style="176"/>
    <col min="14338" max="14338" width="18.7109375" style="176" customWidth="1"/>
    <col min="14339" max="14339" width="21.85546875" style="176" customWidth="1"/>
    <col min="14340" max="14340" width="18.28515625" style="176" customWidth="1"/>
    <col min="14341" max="14341" width="16.7109375" style="176" customWidth="1"/>
    <col min="14342" max="14593" width="9.140625" style="176"/>
    <col min="14594" max="14594" width="18.7109375" style="176" customWidth="1"/>
    <col min="14595" max="14595" width="21.85546875" style="176" customWidth="1"/>
    <col min="14596" max="14596" width="18.28515625" style="176" customWidth="1"/>
    <col min="14597" max="14597" width="16.7109375" style="176" customWidth="1"/>
    <col min="14598" max="14849" width="9.140625" style="176"/>
    <col min="14850" max="14850" width="18.7109375" style="176" customWidth="1"/>
    <col min="14851" max="14851" width="21.85546875" style="176" customWidth="1"/>
    <col min="14852" max="14852" width="18.28515625" style="176" customWidth="1"/>
    <col min="14853" max="14853" width="16.7109375" style="176" customWidth="1"/>
    <col min="14854" max="15105" width="9.140625" style="176"/>
    <col min="15106" max="15106" width="18.7109375" style="176" customWidth="1"/>
    <col min="15107" max="15107" width="21.85546875" style="176" customWidth="1"/>
    <col min="15108" max="15108" width="18.28515625" style="176" customWidth="1"/>
    <col min="15109" max="15109" width="16.7109375" style="176" customWidth="1"/>
    <col min="15110" max="15361" width="9.140625" style="176"/>
    <col min="15362" max="15362" width="18.7109375" style="176" customWidth="1"/>
    <col min="15363" max="15363" width="21.85546875" style="176" customWidth="1"/>
    <col min="15364" max="15364" width="18.28515625" style="176" customWidth="1"/>
    <col min="15365" max="15365" width="16.7109375" style="176" customWidth="1"/>
    <col min="15366" max="15617" width="9.140625" style="176"/>
    <col min="15618" max="15618" width="18.7109375" style="176" customWidth="1"/>
    <col min="15619" max="15619" width="21.85546875" style="176" customWidth="1"/>
    <col min="15620" max="15620" width="18.28515625" style="176" customWidth="1"/>
    <col min="15621" max="15621" width="16.7109375" style="176" customWidth="1"/>
    <col min="15622" max="15873" width="9.140625" style="176"/>
    <col min="15874" max="15874" width="18.7109375" style="176" customWidth="1"/>
    <col min="15875" max="15875" width="21.85546875" style="176" customWidth="1"/>
    <col min="15876" max="15876" width="18.28515625" style="176" customWidth="1"/>
    <col min="15877" max="15877" width="16.7109375" style="176" customWidth="1"/>
    <col min="15878" max="16129" width="9.140625" style="176"/>
    <col min="16130" max="16130" width="18.7109375" style="176" customWidth="1"/>
    <col min="16131" max="16131" width="21.85546875" style="176" customWidth="1"/>
    <col min="16132" max="16132" width="18.28515625" style="176" customWidth="1"/>
    <col min="16133" max="16133" width="16.7109375" style="176" customWidth="1"/>
    <col min="16134" max="16384" width="9.140625" style="176"/>
  </cols>
  <sheetData>
    <row r="1" spans="2:5" ht="15.75" x14ac:dyDescent="0.25">
      <c r="B1" s="220" t="s">
        <v>2298</v>
      </c>
      <c r="C1" s="220"/>
      <c r="D1" s="220"/>
      <c r="E1" s="220"/>
    </row>
    <row r="2" spans="2:5" s="177" customFormat="1" ht="38.25" x14ac:dyDescent="0.2">
      <c r="B2" s="178" t="s">
        <v>2299</v>
      </c>
      <c r="C2" s="179" t="s">
        <v>2300</v>
      </c>
      <c r="D2" s="180" t="s">
        <v>2301</v>
      </c>
      <c r="E2" s="180" t="s">
        <v>2302</v>
      </c>
    </row>
    <row r="3" spans="2:5" x14ac:dyDescent="0.25">
      <c r="B3" s="181">
        <v>45082</v>
      </c>
      <c r="C3" s="182">
        <v>74.762200000000007</v>
      </c>
      <c r="D3" s="182">
        <v>0.31</v>
      </c>
      <c r="E3" s="182">
        <v>0.31</v>
      </c>
    </row>
    <row r="4" spans="2:5" x14ac:dyDescent="0.25">
      <c r="B4" s="181">
        <v>45112</v>
      </c>
      <c r="C4" s="182">
        <v>76.492099999999994</v>
      </c>
      <c r="D4" s="182">
        <v>0.32</v>
      </c>
      <c r="E4" s="182">
        <v>0.32</v>
      </c>
    </row>
    <row r="5" spans="2:5" x14ac:dyDescent="0.25">
      <c r="B5" s="181">
        <v>45142</v>
      </c>
      <c r="C5" s="182">
        <v>76.747699999999995</v>
      </c>
      <c r="D5" s="182">
        <v>0.32</v>
      </c>
      <c r="E5" s="182">
        <v>0.32</v>
      </c>
    </row>
    <row r="6" spans="2:5" x14ac:dyDescent="0.25">
      <c r="B6" s="181">
        <v>45173</v>
      </c>
      <c r="C6" s="182">
        <v>76.992099999999994</v>
      </c>
      <c r="D6" s="182">
        <v>0.32</v>
      </c>
      <c r="E6" s="182">
        <v>0.32</v>
      </c>
    </row>
    <row r="7" spans="2:5" x14ac:dyDescent="0.25">
      <c r="B7" s="181">
        <v>45203</v>
      </c>
      <c r="C7" s="182">
        <v>76.274900000000002</v>
      </c>
      <c r="D7" s="182">
        <v>0.33</v>
      </c>
      <c r="E7" s="182">
        <v>0.33</v>
      </c>
    </row>
    <row r="8" spans="2:5" x14ac:dyDescent="0.25">
      <c r="B8" s="181">
        <v>45231</v>
      </c>
      <c r="C8" s="182">
        <v>74.2714</v>
      </c>
      <c r="D8" s="182">
        <v>0.31</v>
      </c>
      <c r="E8" s="182">
        <v>0.31</v>
      </c>
    </row>
    <row r="10" spans="2:5" ht="15.75" x14ac:dyDescent="0.25">
      <c r="B10" s="220" t="s">
        <v>2303</v>
      </c>
      <c r="C10" s="220"/>
      <c r="D10" s="220"/>
      <c r="E10" s="220"/>
    </row>
    <row r="11" spans="2:5" s="177" customFormat="1" ht="38.25" x14ac:dyDescent="0.2">
      <c r="B11" s="178" t="s">
        <v>2299</v>
      </c>
      <c r="C11" s="179" t="s">
        <v>2300</v>
      </c>
      <c r="D11" s="180" t="s">
        <v>2301</v>
      </c>
      <c r="E11" s="180" t="s">
        <v>2302</v>
      </c>
    </row>
    <row r="12" spans="2:5" x14ac:dyDescent="0.25">
      <c r="B12" s="181">
        <v>45082</v>
      </c>
      <c r="C12" s="182">
        <v>85.357900000000001</v>
      </c>
      <c r="D12" s="182">
        <v>0.31</v>
      </c>
      <c r="E12" s="182">
        <v>0.31</v>
      </c>
    </row>
    <row r="13" spans="2:5" x14ac:dyDescent="0.25">
      <c r="B13" s="181">
        <v>45112</v>
      </c>
      <c r="C13" s="182">
        <v>87.447699999999998</v>
      </c>
      <c r="D13" s="182">
        <v>0.32</v>
      </c>
      <c r="E13" s="182">
        <v>0.32</v>
      </c>
    </row>
    <row r="14" spans="2:5" x14ac:dyDescent="0.25">
      <c r="B14" s="181">
        <v>45142</v>
      </c>
      <c r="C14" s="182">
        <v>87.855599999999995</v>
      </c>
      <c r="D14" s="182">
        <v>0.32</v>
      </c>
      <c r="E14" s="182">
        <v>0.32</v>
      </c>
    </row>
    <row r="15" spans="2:5" x14ac:dyDescent="0.25">
      <c r="B15" s="181">
        <v>45173</v>
      </c>
      <c r="C15" s="182">
        <v>88.254599999999996</v>
      </c>
      <c r="D15" s="182">
        <v>0.32</v>
      </c>
      <c r="E15" s="182">
        <v>0.32</v>
      </c>
    </row>
    <row r="16" spans="2:5" x14ac:dyDescent="0.25">
      <c r="B16" s="181">
        <v>45203</v>
      </c>
      <c r="C16" s="182">
        <v>87.548500000000004</v>
      </c>
      <c r="D16" s="182">
        <v>0.33</v>
      </c>
      <c r="E16" s="182">
        <v>0.33</v>
      </c>
    </row>
    <row r="17" spans="2:5" x14ac:dyDescent="0.25">
      <c r="B17" s="181">
        <v>45231</v>
      </c>
      <c r="C17" s="182">
        <v>85.359800000000007</v>
      </c>
      <c r="D17" s="182">
        <v>0.31</v>
      </c>
      <c r="E17" s="182">
        <v>0.31</v>
      </c>
    </row>
    <row r="19" spans="2:5" ht="15.75" x14ac:dyDescent="0.25">
      <c r="B19" s="222" t="s">
        <v>2304</v>
      </c>
      <c r="C19" s="222"/>
      <c r="D19" s="222"/>
      <c r="E19" s="222"/>
    </row>
    <row r="20" spans="2:5" s="177" customFormat="1" ht="38.25" x14ac:dyDescent="0.2">
      <c r="B20" s="178" t="s">
        <v>2299</v>
      </c>
      <c r="C20" s="179" t="s">
        <v>2300</v>
      </c>
      <c r="D20" s="180" t="s">
        <v>2301</v>
      </c>
      <c r="E20" s="180" t="s">
        <v>2302</v>
      </c>
    </row>
    <row r="21" spans="2:5" s="184" customFormat="1" x14ac:dyDescent="0.25">
      <c r="B21" s="185" t="s">
        <v>2305</v>
      </c>
      <c r="C21" s="186">
        <v>1003.5288</v>
      </c>
      <c r="D21" s="187">
        <v>4.8222000000000005</v>
      </c>
      <c r="E21" s="187">
        <v>4.8222000000000005</v>
      </c>
    </row>
    <row r="22" spans="2:5" s="184" customFormat="1" x14ac:dyDescent="0.25">
      <c r="B22" s="185" t="s">
        <v>2306</v>
      </c>
      <c r="C22" s="186">
        <v>1003.5288</v>
      </c>
      <c r="D22" s="187">
        <v>5.9622000000000002</v>
      </c>
      <c r="E22" s="187">
        <v>5.9622000000000002</v>
      </c>
    </row>
    <row r="23" spans="2:5" s="184" customFormat="1" x14ac:dyDescent="0.25">
      <c r="B23" s="185" t="s">
        <v>2307</v>
      </c>
      <c r="C23" s="186">
        <v>1003.5288</v>
      </c>
      <c r="D23" s="187">
        <v>5.2655000000000003</v>
      </c>
      <c r="E23" s="187">
        <v>5.2655000000000003</v>
      </c>
    </row>
    <row r="24" spans="2:5" s="184" customFormat="1" x14ac:dyDescent="0.25">
      <c r="B24" s="185" t="s">
        <v>2308</v>
      </c>
      <c r="C24" s="186">
        <v>1003.5288</v>
      </c>
      <c r="D24" s="187">
        <v>4.8173000000000004</v>
      </c>
      <c r="E24" s="187">
        <v>4.8173000000000004</v>
      </c>
    </row>
    <row r="25" spans="2:5" s="184" customFormat="1" x14ac:dyDescent="0.25">
      <c r="B25" s="185" t="s">
        <v>2309</v>
      </c>
      <c r="C25" s="186">
        <v>1003.5288</v>
      </c>
      <c r="D25" s="187">
        <v>4.8008999999999995</v>
      </c>
      <c r="E25" s="187">
        <v>4.8008999999999995</v>
      </c>
    </row>
    <row r="26" spans="2:5" s="184" customFormat="1" x14ac:dyDescent="0.25">
      <c r="B26" s="185" t="s">
        <v>2310</v>
      </c>
      <c r="C26" s="186">
        <v>1003.5288</v>
      </c>
      <c r="D26" s="187">
        <v>5.4249999999999998</v>
      </c>
      <c r="E26" s="187">
        <v>5.4249999999999998</v>
      </c>
    </row>
    <row r="28" spans="2:5" ht="15.75" x14ac:dyDescent="0.25">
      <c r="B28" s="222" t="s">
        <v>2311</v>
      </c>
      <c r="C28" s="222"/>
      <c r="D28" s="222"/>
      <c r="E28" s="222"/>
    </row>
    <row r="29" spans="2:5" s="177" customFormat="1" ht="38.25" x14ac:dyDescent="0.2">
      <c r="B29" s="178" t="s">
        <v>2299</v>
      </c>
      <c r="C29" s="179" t="s">
        <v>2300</v>
      </c>
      <c r="D29" s="180" t="s">
        <v>2301</v>
      </c>
      <c r="E29" s="180" t="s">
        <v>2302</v>
      </c>
    </row>
    <row r="30" spans="2:5" s="184" customFormat="1" x14ac:dyDescent="0.25">
      <c r="B30" s="185" t="s">
        <v>2305</v>
      </c>
      <c r="C30" s="186">
        <v>1003.5316</v>
      </c>
      <c r="D30" s="187">
        <v>5.0588999999999995</v>
      </c>
      <c r="E30" s="187">
        <v>5.0588999999999995</v>
      </c>
    </row>
    <row r="31" spans="2:5" s="184" customFormat="1" x14ac:dyDescent="0.25">
      <c r="B31" s="185" t="s">
        <v>2306</v>
      </c>
      <c r="C31" s="186">
        <v>1003.5316</v>
      </c>
      <c r="D31" s="187">
        <v>6.192899999999999</v>
      </c>
      <c r="E31" s="187">
        <v>6.192899999999999</v>
      </c>
    </row>
    <row r="32" spans="2:5" s="184" customFormat="1" x14ac:dyDescent="0.25">
      <c r="B32" s="185" t="s">
        <v>2307</v>
      </c>
      <c r="C32" s="186">
        <v>1003.5316</v>
      </c>
      <c r="D32" s="187">
        <v>5.5038000000000009</v>
      </c>
      <c r="E32" s="187">
        <v>5.5038000000000009</v>
      </c>
    </row>
    <row r="33" spans="2:5" s="184" customFormat="1" x14ac:dyDescent="0.25">
      <c r="B33" s="185" t="s">
        <v>2308</v>
      </c>
      <c r="C33" s="186">
        <v>1003.5316</v>
      </c>
      <c r="D33" s="187">
        <v>5.0519000000000007</v>
      </c>
      <c r="E33" s="187">
        <v>5.0519000000000007</v>
      </c>
    </row>
    <row r="34" spans="2:5" s="184" customFormat="1" x14ac:dyDescent="0.25">
      <c r="B34" s="185" t="s">
        <v>2309</v>
      </c>
      <c r="C34" s="186">
        <v>1003.5316</v>
      </c>
      <c r="D34" s="187">
        <v>5.0913000000000004</v>
      </c>
      <c r="E34" s="187">
        <v>5.0913000000000004</v>
      </c>
    </row>
    <row r="35" spans="2:5" s="184" customFormat="1" x14ac:dyDescent="0.25">
      <c r="B35" s="185" t="s">
        <v>2310</v>
      </c>
      <c r="C35" s="186">
        <v>1003.5316</v>
      </c>
      <c r="D35" s="187">
        <v>5.6368999999999989</v>
      </c>
      <c r="E35" s="187">
        <v>5.6368999999999989</v>
      </c>
    </row>
    <row r="36" spans="2:5" x14ac:dyDescent="0.25">
      <c r="C36" s="188"/>
      <c r="D36" s="189"/>
      <c r="E36" s="189"/>
    </row>
    <row r="37" spans="2:5" ht="15.75" x14ac:dyDescent="0.25">
      <c r="B37" s="220" t="s">
        <v>2312</v>
      </c>
      <c r="C37" s="220"/>
      <c r="D37" s="220"/>
      <c r="E37" s="220"/>
    </row>
    <row r="38" spans="2:5" s="177" customFormat="1" ht="38.25" x14ac:dyDescent="0.2">
      <c r="B38" s="178" t="s">
        <v>2299</v>
      </c>
      <c r="C38" s="179" t="s">
        <v>2300</v>
      </c>
      <c r="D38" s="180" t="s">
        <v>2301</v>
      </c>
      <c r="E38" s="180" t="s">
        <v>2302</v>
      </c>
    </row>
    <row r="39" spans="2:5" x14ac:dyDescent="0.25">
      <c r="B39" s="181">
        <v>45083</v>
      </c>
      <c r="C39" s="182">
        <v>1008.0658</v>
      </c>
      <c r="D39" s="182">
        <v>1.5412999999999999</v>
      </c>
      <c r="E39" s="182">
        <v>1.5412999999999999</v>
      </c>
    </row>
    <row r="40" spans="2:5" x14ac:dyDescent="0.25">
      <c r="B40" s="181">
        <v>45090</v>
      </c>
      <c r="C40" s="182">
        <v>1008.0658</v>
      </c>
      <c r="D40" s="182">
        <v>0.88560000000000005</v>
      </c>
      <c r="E40" s="182">
        <v>0.88560000000000005</v>
      </c>
    </row>
    <row r="41" spans="2:5" x14ac:dyDescent="0.25">
      <c r="B41" s="181">
        <v>45097</v>
      </c>
      <c r="C41" s="182">
        <v>1008.0658</v>
      </c>
      <c r="D41" s="182">
        <v>1.2201</v>
      </c>
      <c r="E41" s="182">
        <v>1.2201</v>
      </c>
    </row>
    <row r="42" spans="2:5" x14ac:dyDescent="0.25">
      <c r="B42" s="181">
        <v>45104</v>
      </c>
      <c r="C42" s="182">
        <v>1008.0658</v>
      </c>
      <c r="D42" s="182">
        <v>0.87150000000000005</v>
      </c>
      <c r="E42" s="182">
        <v>0.87150000000000005</v>
      </c>
    </row>
    <row r="43" spans="2:5" x14ac:dyDescent="0.25">
      <c r="B43" s="181">
        <v>45111</v>
      </c>
      <c r="C43" s="182">
        <v>1008.0658</v>
      </c>
      <c r="D43" s="182">
        <v>1.3604000000000001</v>
      </c>
      <c r="E43" s="182">
        <v>1.3604000000000001</v>
      </c>
    </row>
    <row r="44" spans="2:5" x14ac:dyDescent="0.25">
      <c r="B44" s="181">
        <v>45118</v>
      </c>
      <c r="C44" s="182">
        <v>1008.0658</v>
      </c>
      <c r="D44" s="182">
        <v>1.3556999999999999</v>
      </c>
      <c r="E44" s="182">
        <v>1.3556999999999999</v>
      </c>
    </row>
    <row r="45" spans="2:5" x14ac:dyDescent="0.25">
      <c r="B45" s="181">
        <v>45125</v>
      </c>
      <c r="C45" s="182">
        <v>1008.0658</v>
      </c>
      <c r="D45" s="182">
        <v>1.6554</v>
      </c>
      <c r="E45" s="182">
        <v>1.6554</v>
      </c>
    </row>
    <row r="46" spans="2:5" x14ac:dyDescent="0.25">
      <c r="B46" s="181">
        <v>45132</v>
      </c>
      <c r="C46" s="182">
        <v>1008.0658</v>
      </c>
      <c r="D46" s="182">
        <v>1.1096999999999999</v>
      </c>
      <c r="E46" s="182">
        <v>1.1096999999999999</v>
      </c>
    </row>
    <row r="47" spans="2:5" x14ac:dyDescent="0.25">
      <c r="B47" s="181">
        <v>45139</v>
      </c>
      <c r="C47" s="182">
        <v>1008.0658</v>
      </c>
      <c r="D47" s="182">
        <v>1.248</v>
      </c>
      <c r="E47" s="182">
        <v>1.248</v>
      </c>
    </row>
    <row r="48" spans="2:5" x14ac:dyDescent="0.25">
      <c r="B48" s="181">
        <v>45146</v>
      </c>
      <c r="C48" s="182">
        <v>1008.0658</v>
      </c>
      <c r="D48" s="182">
        <v>0.90410000000000001</v>
      </c>
      <c r="E48" s="182">
        <v>0.90410000000000001</v>
      </c>
    </row>
    <row r="49" spans="2:5" x14ac:dyDescent="0.25">
      <c r="B49" s="181">
        <v>45155</v>
      </c>
      <c r="C49" s="182">
        <v>1008.0658</v>
      </c>
      <c r="D49" s="182">
        <v>1.0622</v>
      </c>
      <c r="E49" s="182">
        <v>1.0622</v>
      </c>
    </row>
    <row r="50" spans="2:5" x14ac:dyDescent="0.25">
      <c r="B50" s="181">
        <v>45160</v>
      </c>
      <c r="C50" s="182">
        <v>1008.0658</v>
      </c>
      <c r="D50" s="182">
        <v>0.91059999999999997</v>
      </c>
      <c r="E50" s="182">
        <v>0.91059999999999997</v>
      </c>
    </row>
    <row r="51" spans="2:5" x14ac:dyDescent="0.25">
      <c r="B51" s="181">
        <v>45167</v>
      </c>
      <c r="C51" s="182">
        <v>1008.0658</v>
      </c>
      <c r="D51" s="182">
        <v>1.6823999999999999</v>
      </c>
      <c r="E51" s="182">
        <v>1.6823999999999999</v>
      </c>
    </row>
    <row r="52" spans="2:5" x14ac:dyDescent="0.25">
      <c r="B52" s="181">
        <v>45174</v>
      </c>
      <c r="C52" s="182">
        <v>1008.0658</v>
      </c>
      <c r="D52" s="182">
        <v>1.3647</v>
      </c>
      <c r="E52" s="182">
        <v>1.3647</v>
      </c>
    </row>
    <row r="53" spans="2:5" x14ac:dyDescent="0.25">
      <c r="B53" s="181">
        <v>45181</v>
      </c>
      <c r="C53" s="182">
        <v>1008.0658</v>
      </c>
      <c r="D53" s="182">
        <v>0.92390000000000005</v>
      </c>
      <c r="E53" s="182">
        <v>0.92390000000000005</v>
      </c>
    </row>
    <row r="54" spans="2:5" x14ac:dyDescent="0.25">
      <c r="B54" s="181">
        <v>45189</v>
      </c>
      <c r="C54" s="182">
        <v>1008.0658</v>
      </c>
      <c r="D54" s="182">
        <v>1.5494000000000001</v>
      </c>
      <c r="E54" s="182">
        <v>1.5494000000000001</v>
      </c>
    </row>
    <row r="55" spans="2:5" x14ac:dyDescent="0.25">
      <c r="B55" s="181">
        <v>45195</v>
      </c>
      <c r="C55" s="182">
        <v>1008.0658</v>
      </c>
      <c r="D55" s="182">
        <v>0.89439999999999997</v>
      </c>
      <c r="E55" s="182">
        <v>0.89439999999999997</v>
      </c>
    </row>
    <row r="56" spans="2:5" x14ac:dyDescent="0.25">
      <c r="B56" s="181">
        <v>45202</v>
      </c>
      <c r="C56" s="182">
        <v>1008.0658</v>
      </c>
      <c r="D56" s="182">
        <v>1.2613000000000001</v>
      </c>
      <c r="E56" s="182">
        <v>1.2613000000000001</v>
      </c>
    </row>
    <row r="57" spans="2:5" x14ac:dyDescent="0.25">
      <c r="B57" s="181">
        <v>45209</v>
      </c>
      <c r="C57" s="182">
        <v>1008.0658</v>
      </c>
      <c r="D57" s="182">
        <v>0.57850000000000001</v>
      </c>
      <c r="E57" s="182">
        <v>0.57850000000000001</v>
      </c>
    </row>
    <row r="58" spans="2:5" x14ac:dyDescent="0.25">
      <c r="B58" s="181">
        <v>45216</v>
      </c>
      <c r="C58" s="182">
        <v>1008.0658</v>
      </c>
      <c r="D58" s="182">
        <v>1.4746999999999999</v>
      </c>
      <c r="E58" s="182">
        <v>1.4746999999999999</v>
      </c>
    </row>
    <row r="59" spans="2:5" x14ac:dyDescent="0.25">
      <c r="B59" s="181">
        <v>45224</v>
      </c>
      <c r="C59" s="182">
        <v>1008.0658</v>
      </c>
      <c r="D59" s="182">
        <v>1.2473000000000001</v>
      </c>
      <c r="E59" s="182">
        <v>1.2473000000000001</v>
      </c>
    </row>
    <row r="60" spans="2:5" x14ac:dyDescent="0.25">
      <c r="B60" s="181">
        <v>45230</v>
      </c>
      <c r="C60" s="182">
        <v>1008.0658</v>
      </c>
      <c r="D60" s="182">
        <v>0.78720000000000001</v>
      </c>
      <c r="E60" s="182">
        <v>0.78720000000000001</v>
      </c>
    </row>
    <row r="61" spans="2:5" x14ac:dyDescent="0.25">
      <c r="B61" s="181">
        <v>45237</v>
      </c>
      <c r="C61" s="182">
        <v>1008.0658</v>
      </c>
      <c r="D61" s="182">
        <v>1.6194999999999999</v>
      </c>
      <c r="E61" s="182">
        <v>1.6194999999999999</v>
      </c>
    </row>
    <row r="62" spans="2:5" x14ac:dyDescent="0.25">
      <c r="B62" s="181">
        <v>45245</v>
      </c>
      <c r="C62" s="182">
        <v>1008.0658</v>
      </c>
      <c r="D62" s="182">
        <v>1.4218999999999999</v>
      </c>
      <c r="E62" s="182">
        <v>1.4218999999999999</v>
      </c>
    </row>
    <row r="63" spans="2:5" x14ac:dyDescent="0.25">
      <c r="B63" s="181">
        <v>45251</v>
      </c>
      <c r="C63" s="182">
        <v>1008.0658</v>
      </c>
      <c r="D63" s="182">
        <v>0.79279999999999995</v>
      </c>
      <c r="E63" s="182">
        <v>0.79279999999999995</v>
      </c>
    </row>
    <row r="64" spans="2:5" x14ac:dyDescent="0.25">
      <c r="B64" s="181">
        <v>45258</v>
      </c>
      <c r="C64" s="182">
        <v>1008.0658</v>
      </c>
      <c r="D64" s="182">
        <v>1.2838000000000001</v>
      </c>
      <c r="E64" s="182">
        <v>1.2838000000000001</v>
      </c>
    </row>
    <row r="65" spans="2:5" x14ac:dyDescent="0.25">
      <c r="B65" s="190"/>
      <c r="C65" s="191"/>
      <c r="D65" s="191"/>
      <c r="E65" s="191"/>
    </row>
    <row r="66" spans="2:5" x14ac:dyDescent="0.25">
      <c r="B66" s="190"/>
      <c r="C66" s="191"/>
      <c r="D66" s="191"/>
      <c r="E66" s="191"/>
    </row>
    <row r="67" spans="2:5" ht="15.75" x14ac:dyDescent="0.25">
      <c r="B67" s="220" t="s">
        <v>2313</v>
      </c>
      <c r="C67" s="220"/>
      <c r="D67" s="220"/>
      <c r="E67" s="220"/>
    </row>
    <row r="68" spans="2:5" s="177" customFormat="1" ht="38.25" x14ac:dyDescent="0.2">
      <c r="B68" s="178" t="s">
        <v>2299</v>
      </c>
      <c r="C68" s="179" t="s">
        <v>2300</v>
      </c>
      <c r="D68" s="180" t="s">
        <v>2301</v>
      </c>
      <c r="E68" s="180" t="s">
        <v>2302</v>
      </c>
    </row>
    <row r="69" spans="2:5" x14ac:dyDescent="0.25">
      <c r="B69" s="181">
        <v>45083</v>
      </c>
      <c r="C69" s="182">
        <v>1008.0658</v>
      </c>
      <c r="D69" s="182">
        <v>1.5987</v>
      </c>
      <c r="E69" s="182">
        <v>1.5987</v>
      </c>
    </row>
    <row r="70" spans="2:5" x14ac:dyDescent="0.25">
      <c r="B70" s="181">
        <v>45090</v>
      </c>
      <c r="C70" s="182">
        <v>1008.0658</v>
      </c>
      <c r="D70" s="182">
        <v>0.9425</v>
      </c>
      <c r="E70" s="182">
        <v>0.9425</v>
      </c>
    </row>
    <row r="71" spans="2:5" x14ac:dyDescent="0.25">
      <c r="B71" s="181">
        <v>45097</v>
      </c>
      <c r="C71" s="182">
        <v>1008.0658</v>
      </c>
      <c r="D71" s="182">
        <v>1.2770999999999999</v>
      </c>
      <c r="E71" s="182">
        <v>1.2770999999999999</v>
      </c>
    </row>
    <row r="72" spans="2:5" x14ac:dyDescent="0.25">
      <c r="B72" s="181">
        <v>45104</v>
      </c>
      <c r="C72" s="182">
        <v>1008.0658</v>
      </c>
      <c r="D72" s="182">
        <v>0.9274</v>
      </c>
      <c r="E72" s="182">
        <v>0.9274</v>
      </c>
    </row>
    <row r="73" spans="2:5" x14ac:dyDescent="0.25">
      <c r="B73" s="181">
        <v>45111</v>
      </c>
      <c r="C73" s="182">
        <v>1008.0658</v>
      </c>
      <c r="D73" s="182">
        <v>1.4187000000000001</v>
      </c>
      <c r="E73" s="182">
        <v>1.4187000000000001</v>
      </c>
    </row>
    <row r="74" spans="2:5" x14ac:dyDescent="0.25">
      <c r="B74" s="181">
        <v>45118</v>
      </c>
      <c r="C74" s="182">
        <v>1008.0658</v>
      </c>
      <c r="D74" s="182">
        <v>1.4135</v>
      </c>
      <c r="E74" s="182">
        <v>1.4135</v>
      </c>
    </row>
    <row r="75" spans="2:5" x14ac:dyDescent="0.25">
      <c r="B75" s="181">
        <v>45125</v>
      </c>
      <c r="C75" s="182">
        <v>1008.0658</v>
      </c>
      <c r="D75" s="182">
        <v>1.7129000000000001</v>
      </c>
      <c r="E75" s="182">
        <v>1.7129000000000001</v>
      </c>
    </row>
    <row r="76" spans="2:5" x14ac:dyDescent="0.25">
      <c r="B76" s="181">
        <v>45132</v>
      </c>
      <c r="C76" s="182">
        <v>1008.0658</v>
      </c>
      <c r="D76" s="182">
        <v>1.1676</v>
      </c>
      <c r="E76" s="182">
        <v>1.1676</v>
      </c>
    </row>
    <row r="77" spans="2:5" x14ac:dyDescent="0.25">
      <c r="B77" s="181">
        <v>45139</v>
      </c>
      <c r="C77" s="182">
        <v>1008.0658</v>
      </c>
      <c r="D77" s="182">
        <v>1.3062</v>
      </c>
      <c r="E77" s="182">
        <v>1.3062</v>
      </c>
    </row>
    <row r="78" spans="2:5" x14ac:dyDescent="0.25">
      <c r="B78" s="181">
        <v>45146</v>
      </c>
      <c r="C78" s="182">
        <v>1008.0658</v>
      </c>
      <c r="D78" s="182">
        <v>0.96179999999999999</v>
      </c>
      <c r="E78" s="182">
        <v>0.96179999999999999</v>
      </c>
    </row>
    <row r="79" spans="2:5" x14ac:dyDescent="0.25">
      <c r="B79" s="181">
        <v>45155</v>
      </c>
      <c r="C79" s="182">
        <v>1008.0658</v>
      </c>
      <c r="D79" s="182">
        <v>1.1353</v>
      </c>
      <c r="E79" s="182">
        <v>1.1353</v>
      </c>
    </row>
    <row r="80" spans="2:5" x14ac:dyDescent="0.25">
      <c r="B80" s="181">
        <v>45160</v>
      </c>
      <c r="C80" s="182">
        <v>1008.0658</v>
      </c>
      <c r="D80" s="182">
        <v>0.9526</v>
      </c>
      <c r="E80" s="182">
        <v>0.9526</v>
      </c>
    </row>
    <row r="81" spans="2:5" x14ac:dyDescent="0.25">
      <c r="B81" s="181">
        <v>45167</v>
      </c>
      <c r="C81" s="182">
        <v>1008.0658</v>
      </c>
      <c r="D81" s="182">
        <v>1.7393000000000001</v>
      </c>
      <c r="E81" s="182">
        <v>1.7393000000000001</v>
      </c>
    </row>
    <row r="82" spans="2:5" x14ac:dyDescent="0.25">
      <c r="B82" s="181">
        <v>45174</v>
      </c>
      <c r="C82" s="182">
        <v>1008.0658</v>
      </c>
      <c r="D82" s="182">
        <v>1.3258000000000001</v>
      </c>
      <c r="E82" s="182">
        <v>1.3258000000000001</v>
      </c>
    </row>
    <row r="83" spans="2:5" x14ac:dyDescent="0.25">
      <c r="B83" s="181">
        <v>45181</v>
      </c>
      <c r="C83" s="182">
        <v>1008.0658</v>
      </c>
      <c r="D83" s="182">
        <v>0.98180000000000001</v>
      </c>
      <c r="E83" s="182">
        <v>0.98180000000000001</v>
      </c>
    </row>
    <row r="84" spans="2:5" x14ac:dyDescent="0.25">
      <c r="B84" s="181">
        <v>45189</v>
      </c>
      <c r="C84" s="182">
        <v>1008.0658</v>
      </c>
      <c r="D84" s="182">
        <v>1.6148</v>
      </c>
      <c r="E84" s="182">
        <v>1.6148</v>
      </c>
    </row>
    <row r="85" spans="2:5" x14ac:dyDescent="0.25">
      <c r="B85" s="181">
        <v>45195</v>
      </c>
      <c r="C85" s="182">
        <v>1008.0658</v>
      </c>
      <c r="D85" s="182">
        <v>0.94379999999999997</v>
      </c>
      <c r="E85" s="182">
        <v>0.94379999999999997</v>
      </c>
    </row>
    <row r="86" spans="2:5" x14ac:dyDescent="0.25">
      <c r="B86" s="181">
        <v>45202</v>
      </c>
      <c r="C86" s="182">
        <v>1008.0658</v>
      </c>
      <c r="D86" s="182">
        <v>1.3177000000000001</v>
      </c>
      <c r="E86" s="182">
        <v>1.3177000000000001</v>
      </c>
    </row>
    <row r="87" spans="2:5" x14ac:dyDescent="0.25">
      <c r="B87" s="181">
        <v>45209</v>
      </c>
      <c r="C87" s="182">
        <v>1008.0658</v>
      </c>
      <c r="D87" s="182">
        <v>0.63649999999999995</v>
      </c>
      <c r="E87" s="182">
        <v>0.63649999999999995</v>
      </c>
    </row>
    <row r="88" spans="2:5" x14ac:dyDescent="0.25">
      <c r="B88" s="181">
        <v>45216</v>
      </c>
      <c r="C88" s="182">
        <v>1008.0658</v>
      </c>
      <c r="D88" s="182">
        <v>1.5325</v>
      </c>
      <c r="E88" s="182">
        <v>1.5325</v>
      </c>
    </row>
    <row r="89" spans="2:5" x14ac:dyDescent="0.25">
      <c r="B89" s="181">
        <v>45224</v>
      </c>
      <c r="C89" s="182">
        <v>1008.0658</v>
      </c>
      <c r="D89" s="182">
        <v>1.3138000000000001</v>
      </c>
      <c r="E89" s="182">
        <v>1.3138000000000001</v>
      </c>
    </row>
    <row r="90" spans="2:5" x14ac:dyDescent="0.25">
      <c r="B90" s="181">
        <v>45230</v>
      </c>
      <c r="C90" s="182">
        <v>1008.0658</v>
      </c>
      <c r="D90" s="182">
        <v>0.8367</v>
      </c>
      <c r="E90" s="182">
        <v>0.8367</v>
      </c>
    </row>
    <row r="91" spans="2:5" x14ac:dyDescent="0.25">
      <c r="B91" s="181">
        <v>45237</v>
      </c>
      <c r="C91" s="182">
        <v>1008.0658</v>
      </c>
      <c r="D91" s="182">
        <v>1.6645000000000001</v>
      </c>
      <c r="E91" s="182">
        <v>1.6645000000000001</v>
      </c>
    </row>
    <row r="92" spans="2:5" x14ac:dyDescent="0.25">
      <c r="B92" s="181">
        <v>45245</v>
      </c>
      <c r="C92" s="182">
        <v>1008.0658</v>
      </c>
      <c r="D92" s="182">
        <v>1.4875</v>
      </c>
      <c r="E92" s="182">
        <v>1.4875</v>
      </c>
    </row>
    <row r="93" spans="2:5" x14ac:dyDescent="0.25">
      <c r="B93" s="181">
        <v>45251</v>
      </c>
      <c r="C93" s="182">
        <v>1008.0658</v>
      </c>
      <c r="D93" s="182">
        <v>0.84179999999999999</v>
      </c>
      <c r="E93" s="182">
        <v>0.84179999999999999</v>
      </c>
    </row>
    <row r="94" spans="2:5" x14ac:dyDescent="0.25">
      <c r="B94" s="181">
        <v>45258</v>
      </c>
      <c r="C94" s="182">
        <v>1008.0658</v>
      </c>
      <c r="D94" s="182">
        <v>1.3406</v>
      </c>
      <c r="E94" s="182">
        <v>1.3406</v>
      </c>
    </row>
    <row r="95" spans="2:5" x14ac:dyDescent="0.25">
      <c r="B95" s="190"/>
      <c r="C95" s="191"/>
      <c r="D95" s="191"/>
      <c r="E95" s="191"/>
    </row>
    <row r="96" spans="2:5" ht="15.75" x14ac:dyDescent="0.25">
      <c r="B96" s="220" t="s">
        <v>2314</v>
      </c>
      <c r="C96" s="220"/>
      <c r="D96" s="220"/>
      <c r="E96" s="220"/>
    </row>
    <row r="97" spans="2:5" s="177" customFormat="1" ht="38.25" x14ac:dyDescent="0.2">
      <c r="B97" s="178" t="s">
        <v>2299</v>
      </c>
      <c r="C97" s="179" t="s">
        <v>2300</v>
      </c>
      <c r="D97" s="180" t="s">
        <v>2301</v>
      </c>
      <c r="E97" s="180" t="s">
        <v>2302</v>
      </c>
    </row>
    <row r="98" spans="2:5" x14ac:dyDescent="0.25">
      <c r="B98" s="181">
        <v>45082</v>
      </c>
      <c r="C98" s="182">
        <v>15.2508</v>
      </c>
      <c r="D98" s="182">
        <v>5.0999999999999997E-2</v>
      </c>
      <c r="E98" s="182">
        <v>5.0999999999999997E-2</v>
      </c>
    </row>
    <row r="99" spans="2:5" x14ac:dyDescent="0.25">
      <c r="B99" s="181">
        <v>45112</v>
      </c>
      <c r="C99" s="182">
        <v>15.4285</v>
      </c>
      <c r="D99" s="182">
        <v>5.1999999999999998E-2</v>
      </c>
      <c r="E99" s="182">
        <v>5.1999999999999998E-2</v>
      </c>
    </row>
    <row r="100" spans="2:5" x14ac:dyDescent="0.25">
      <c r="B100" s="181">
        <v>45142</v>
      </c>
      <c r="C100" s="182">
        <v>15.5158</v>
      </c>
      <c r="D100" s="182">
        <v>5.1999999999999998E-2</v>
      </c>
      <c r="E100" s="182">
        <v>5.1999999999999998E-2</v>
      </c>
    </row>
    <row r="101" spans="2:5" x14ac:dyDescent="0.25">
      <c r="B101" s="181">
        <v>45173</v>
      </c>
      <c r="C101" s="182">
        <v>15.552899999999999</v>
      </c>
      <c r="D101" s="182">
        <v>5.1999999999999998E-2</v>
      </c>
      <c r="E101" s="182">
        <v>5.1999999999999998E-2</v>
      </c>
    </row>
    <row r="102" spans="2:5" x14ac:dyDescent="0.25">
      <c r="B102" s="181">
        <v>45203</v>
      </c>
      <c r="C102" s="182">
        <v>15.5219</v>
      </c>
      <c r="D102" s="182">
        <v>5.1999999999999998E-2</v>
      </c>
      <c r="E102" s="182">
        <v>5.1999999999999998E-2</v>
      </c>
    </row>
    <row r="103" spans="2:5" x14ac:dyDescent="0.25">
      <c r="B103" s="181">
        <v>45231</v>
      </c>
      <c r="C103" s="182">
        <v>15.4552</v>
      </c>
      <c r="D103" s="182">
        <v>5.1999999999999998E-2</v>
      </c>
      <c r="E103" s="182">
        <v>5.1999999999999998E-2</v>
      </c>
    </row>
    <row r="104" spans="2:5" x14ac:dyDescent="0.25">
      <c r="B104" s="190"/>
      <c r="C104" s="191"/>
      <c r="D104" s="191"/>
      <c r="E104" s="191"/>
    </row>
    <row r="105" spans="2:5" ht="15.75" x14ac:dyDescent="0.25">
      <c r="B105" s="220" t="s">
        <v>2315</v>
      </c>
      <c r="C105" s="220"/>
      <c r="D105" s="220"/>
      <c r="E105" s="220"/>
    </row>
    <row r="106" spans="2:5" s="177" customFormat="1" ht="38.25" x14ac:dyDescent="0.2">
      <c r="B106" s="178" t="s">
        <v>2299</v>
      </c>
      <c r="C106" s="179" t="s">
        <v>2300</v>
      </c>
      <c r="D106" s="180" t="s">
        <v>2301</v>
      </c>
      <c r="E106" s="180" t="s">
        <v>2302</v>
      </c>
    </row>
    <row r="107" spans="2:5" x14ac:dyDescent="0.25">
      <c r="B107" s="181">
        <v>45082</v>
      </c>
      <c r="C107" s="182">
        <v>18.142199999999999</v>
      </c>
      <c r="D107" s="182">
        <v>5.0999999999999997E-2</v>
      </c>
      <c r="E107" s="182">
        <v>5.0999999999999997E-2</v>
      </c>
    </row>
    <row r="108" spans="2:5" x14ac:dyDescent="0.25">
      <c r="B108" s="181">
        <v>45112</v>
      </c>
      <c r="C108" s="182">
        <v>18.374099999999999</v>
      </c>
      <c r="D108" s="182">
        <v>5.1999999999999998E-2</v>
      </c>
      <c r="E108" s="182">
        <v>5.1999999999999998E-2</v>
      </c>
    </row>
    <row r="109" spans="2:5" x14ac:dyDescent="0.25">
      <c r="B109" s="181">
        <v>45142</v>
      </c>
      <c r="C109" s="182">
        <v>18.4986</v>
      </c>
      <c r="D109" s="182">
        <v>5.1999999999999998E-2</v>
      </c>
      <c r="E109" s="182">
        <v>5.1999999999999998E-2</v>
      </c>
    </row>
    <row r="110" spans="2:5" x14ac:dyDescent="0.25">
      <c r="B110" s="181">
        <v>45173</v>
      </c>
      <c r="C110" s="182">
        <v>18.563800000000001</v>
      </c>
      <c r="D110" s="182">
        <v>5.1999999999999998E-2</v>
      </c>
      <c r="E110" s="182">
        <v>5.1999999999999998E-2</v>
      </c>
    </row>
    <row r="111" spans="2:5" x14ac:dyDescent="0.25">
      <c r="B111" s="181">
        <v>45203</v>
      </c>
      <c r="C111" s="182">
        <v>18.547599999999999</v>
      </c>
      <c r="D111" s="182">
        <v>5.1999999999999998E-2</v>
      </c>
      <c r="E111" s="182">
        <v>5.1999999999999998E-2</v>
      </c>
    </row>
    <row r="112" spans="2:5" x14ac:dyDescent="0.25">
      <c r="B112" s="181">
        <v>45231</v>
      </c>
      <c r="C112" s="182">
        <v>18.4878</v>
      </c>
      <c r="D112" s="182">
        <v>5.1999999999999998E-2</v>
      </c>
      <c r="E112" s="182">
        <v>5.1999999999999998E-2</v>
      </c>
    </row>
    <row r="114" spans="2:5" ht="15.75" x14ac:dyDescent="0.25">
      <c r="B114" s="220" t="s">
        <v>2316</v>
      </c>
      <c r="C114" s="220"/>
      <c r="D114" s="220"/>
      <c r="E114" s="220"/>
    </row>
    <row r="115" spans="2:5" s="177" customFormat="1" ht="38.25" x14ac:dyDescent="0.2">
      <c r="B115" s="178" t="s">
        <v>2299</v>
      </c>
      <c r="C115" s="179" t="s">
        <v>2300</v>
      </c>
      <c r="D115" s="180" t="s">
        <v>2301</v>
      </c>
      <c r="E115" s="180" t="s">
        <v>2302</v>
      </c>
    </row>
    <row r="116" spans="2:5" s="184" customFormat="1" x14ac:dyDescent="0.25">
      <c r="B116" s="185" t="s">
        <v>2305</v>
      </c>
      <c r="C116" s="192">
        <v>1114.52</v>
      </c>
      <c r="D116" s="182">
        <v>6.2793000000000019</v>
      </c>
      <c r="E116" s="182">
        <v>6.2793000000000019</v>
      </c>
    </row>
    <row r="117" spans="2:5" s="184" customFormat="1" x14ac:dyDescent="0.25">
      <c r="B117" s="185" t="s">
        <v>2306</v>
      </c>
      <c r="C117" s="192">
        <v>1114.52</v>
      </c>
      <c r="D117" s="182">
        <v>7.4375999999999998</v>
      </c>
      <c r="E117" s="182">
        <v>7.4375999999999998</v>
      </c>
    </row>
    <row r="118" spans="2:5" s="184" customFormat="1" x14ac:dyDescent="0.25">
      <c r="B118" s="185" t="s">
        <v>2307</v>
      </c>
      <c r="C118" s="192">
        <v>1114.52</v>
      </c>
      <c r="D118" s="182">
        <v>6.1096999999999992</v>
      </c>
      <c r="E118" s="182">
        <v>6.1096999999999992</v>
      </c>
    </row>
    <row r="119" spans="2:5" s="184" customFormat="1" x14ac:dyDescent="0.25">
      <c r="B119" s="185" t="s">
        <v>2308</v>
      </c>
      <c r="C119" s="192">
        <v>1114.52</v>
      </c>
      <c r="D119" s="182">
        <v>6.0872999999999999</v>
      </c>
      <c r="E119" s="182">
        <v>6.0872999999999999</v>
      </c>
    </row>
    <row r="120" spans="2:5" s="184" customFormat="1" x14ac:dyDescent="0.25">
      <c r="B120" s="185" t="s">
        <v>2309</v>
      </c>
      <c r="C120" s="192">
        <v>1114.52</v>
      </c>
      <c r="D120" s="182">
        <v>6.5017999999999994</v>
      </c>
      <c r="E120" s="182">
        <v>6.5017999999999994</v>
      </c>
    </row>
    <row r="121" spans="2:5" s="184" customFormat="1" x14ac:dyDescent="0.25">
      <c r="B121" s="185" t="s">
        <v>2310</v>
      </c>
      <c r="C121" s="192">
        <v>1114.52</v>
      </c>
      <c r="D121" s="182">
        <v>6.4190000000000005</v>
      </c>
      <c r="E121" s="182">
        <v>6.4190000000000005</v>
      </c>
    </row>
    <row r="123" spans="2:5" ht="15.75" x14ac:dyDescent="0.25">
      <c r="B123" s="220" t="s">
        <v>2317</v>
      </c>
      <c r="C123" s="220"/>
      <c r="D123" s="220"/>
      <c r="E123" s="220"/>
    </row>
    <row r="124" spans="2:5" s="177" customFormat="1" ht="38.25" x14ac:dyDescent="0.2">
      <c r="B124" s="178" t="s">
        <v>2299</v>
      </c>
      <c r="C124" s="179" t="s">
        <v>2300</v>
      </c>
      <c r="D124" s="180" t="s">
        <v>2301</v>
      </c>
      <c r="E124" s="180" t="s">
        <v>2302</v>
      </c>
    </row>
    <row r="125" spans="2:5" x14ac:dyDescent="0.25">
      <c r="B125" s="185" t="s">
        <v>2305</v>
      </c>
      <c r="C125" s="192">
        <v>1114.52</v>
      </c>
      <c r="D125" s="182">
        <v>6.5062000000000006</v>
      </c>
      <c r="E125" s="182">
        <v>6.5062000000000006</v>
      </c>
    </row>
    <row r="126" spans="2:5" x14ac:dyDescent="0.25">
      <c r="B126" s="185" t="s">
        <v>2306</v>
      </c>
      <c r="C126" s="192">
        <v>1114.52</v>
      </c>
      <c r="D126" s="182">
        <v>7.1272999999999991</v>
      </c>
      <c r="E126" s="182">
        <v>7.1272999999999991</v>
      </c>
    </row>
    <row r="127" spans="2:5" x14ac:dyDescent="0.25">
      <c r="B127" s="185" t="s">
        <v>2307</v>
      </c>
      <c r="C127" s="192">
        <v>1114.52</v>
      </c>
      <c r="D127" s="182">
        <v>6.3439000000000005</v>
      </c>
      <c r="E127" s="182">
        <v>6.3439000000000005</v>
      </c>
    </row>
    <row r="128" spans="2:5" x14ac:dyDescent="0.25">
      <c r="B128" s="185" t="s">
        <v>2308</v>
      </c>
      <c r="C128" s="192">
        <v>1114.52</v>
      </c>
      <c r="D128" s="182">
        <v>6.3102999999999998</v>
      </c>
      <c r="E128" s="182">
        <v>6.3102999999999998</v>
      </c>
    </row>
    <row r="129" spans="2:5" x14ac:dyDescent="0.25">
      <c r="B129" s="185" t="s">
        <v>2309</v>
      </c>
      <c r="C129" s="192">
        <v>1114.52</v>
      </c>
      <c r="D129" s="182">
        <v>6.7502999999999993</v>
      </c>
      <c r="E129" s="182">
        <v>6.7502999999999993</v>
      </c>
    </row>
    <row r="130" spans="2:5" x14ac:dyDescent="0.25">
      <c r="B130" s="185" t="s">
        <v>2310</v>
      </c>
      <c r="C130" s="192">
        <v>1114.52</v>
      </c>
      <c r="D130" s="182">
        <v>6.6415999999999986</v>
      </c>
      <c r="E130" s="182">
        <v>6.6415999999999986</v>
      </c>
    </row>
    <row r="131" spans="2:5" x14ac:dyDescent="0.25">
      <c r="B131" s="193"/>
      <c r="C131" s="188"/>
    </row>
    <row r="132" spans="2:5" ht="15.75" x14ac:dyDescent="0.25">
      <c r="B132" s="220" t="s">
        <v>2318</v>
      </c>
      <c r="C132" s="220"/>
      <c r="D132" s="220"/>
      <c r="E132" s="220"/>
    </row>
    <row r="133" spans="2:5" s="177" customFormat="1" ht="38.25" x14ac:dyDescent="0.2">
      <c r="B133" s="178" t="s">
        <v>2299</v>
      </c>
      <c r="C133" s="179" t="s">
        <v>2300</v>
      </c>
      <c r="D133" s="180" t="s">
        <v>2301</v>
      </c>
      <c r="E133" s="180" t="s">
        <v>2302</v>
      </c>
    </row>
    <row r="134" spans="2:5" x14ac:dyDescent="0.25">
      <c r="B134" s="185" t="s">
        <v>2305</v>
      </c>
      <c r="C134" s="192">
        <v>1001.5157</v>
      </c>
      <c r="D134" s="182">
        <v>5.3590999999999998</v>
      </c>
      <c r="E134" s="182">
        <v>5.3590999999999998</v>
      </c>
    </row>
    <row r="135" spans="2:5" x14ac:dyDescent="0.25">
      <c r="B135" s="185" t="s">
        <v>2306</v>
      </c>
      <c r="C135" s="192">
        <v>1001.5157</v>
      </c>
      <c r="D135" s="182">
        <v>5.7147000000000006</v>
      </c>
      <c r="E135" s="182">
        <v>5.7147000000000006</v>
      </c>
    </row>
    <row r="136" spans="2:5" x14ac:dyDescent="0.25">
      <c r="B136" s="185" t="s">
        <v>2307</v>
      </c>
      <c r="C136" s="192">
        <v>1001.5157</v>
      </c>
      <c r="D136" s="182">
        <v>5.5910000000000002</v>
      </c>
      <c r="E136" s="182">
        <v>5.5910000000000002</v>
      </c>
    </row>
    <row r="137" spans="2:5" x14ac:dyDescent="0.25">
      <c r="B137" s="185" t="s">
        <v>2308</v>
      </c>
      <c r="C137" s="192">
        <v>1001.5157</v>
      </c>
      <c r="D137" s="182">
        <v>5.5720000000000001</v>
      </c>
      <c r="E137" s="182">
        <v>5.5720000000000001</v>
      </c>
    </row>
    <row r="138" spans="2:5" x14ac:dyDescent="0.25">
      <c r="B138" s="185" t="s">
        <v>2309</v>
      </c>
      <c r="C138" s="192">
        <v>1001.5157</v>
      </c>
      <c r="D138" s="182">
        <v>5.6838000000000024</v>
      </c>
      <c r="E138" s="182">
        <v>5.6838000000000024</v>
      </c>
    </row>
    <row r="139" spans="2:5" x14ac:dyDescent="0.25">
      <c r="B139" s="185" t="s">
        <v>2310</v>
      </c>
      <c r="C139" s="192">
        <v>1001.5157</v>
      </c>
      <c r="D139" s="182">
        <v>5.6545999999999994</v>
      </c>
      <c r="E139" s="182">
        <v>5.6545999999999994</v>
      </c>
    </row>
    <row r="140" spans="2:5" x14ac:dyDescent="0.25">
      <c r="B140" s="194"/>
      <c r="C140" s="189"/>
      <c r="D140" s="189"/>
      <c r="E140" s="189"/>
    </row>
    <row r="141" spans="2:5" ht="15.75" x14ac:dyDescent="0.25">
      <c r="B141" s="220" t="s">
        <v>2319</v>
      </c>
      <c r="C141" s="220"/>
      <c r="D141" s="220"/>
      <c r="E141" s="220"/>
    </row>
    <row r="142" spans="2:5" s="177" customFormat="1" ht="38.25" x14ac:dyDescent="0.2">
      <c r="B142" s="178" t="s">
        <v>2299</v>
      </c>
      <c r="C142" s="179" t="s">
        <v>2300</v>
      </c>
      <c r="D142" s="180" t="s">
        <v>2301</v>
      </c>
      <c r="E142" s="180" t="s">
        <v>2302</v>
      </c>
    </row>
    <row r="143" spans="2:5" x14ac:dyDescent="0.25">
      <c r="B143" s="185" t="s">
        <v>2305</v>
      </c>
      <c r="C143" s="192">
        <v>1001.5187</v>
      </c>
      <c r="D143" s="182">
        <v>5.4542999999999999</v>
      </c>
      <c r="E143" s="182">
        <v>5.4542999999999999</v>
      </c>
    </row>
    <row r="144" spans="2:5" x14ac:dyDescent="0.25">
      <c r="B144" s="185" t="s">
        <v>2306</v>
      </c>
      <c r="C144" s="192">
        <v>1001.5187</v>
      </c>
      <c r="D144" s="182">
        <v>5.8134999999999994</v>
      </c>
      <c r="E144" s="182">
        <v>5.8134999999999994</v>
      </c>
    </row>
    <row r="145" spans="2:5" x14ac:dyDescent="0.25">
      <c r="B145" s="185" t="s">
        <v>2307</v>
      </c>
      <c r="C145" s="192">
        <v>1001.5187</v>
      </c>
      <c r="D145" s="182">
        <v>5.6892000000000014</v>
      </c>
      <c r="E145" s="182">
        <v>5.6892000000000014</v>
      </c>
    </row>
    <row r="146" spans="2:5" x14ac:dyDescent="0.25">
      <c r="B146" s="185" t="s">
        <v>2308</v>
      </c>
      <c r="C146" s="192">
        <v>1001.5187</v>
      </c>
      <c r="D146" s="182">
        <v>5.6674999999999995</v>
      </c>
      <c r="E146" s="182">
        <v>5.6674999999999995</v>
      </c>
    </row>
    <row r="147" spans="2:5" x14ac:dyDescent="0.25">
      <c r="B147" s="185" t="s">
        <v>2309</v>
      </c>
      <c r="C147" s="192">
        <v>1001.5187</v>
      </c>
      <c r="D147" s="182">
        <v>5.7826999999999984</v>
      </c>
      <c r="E147" s="182">
        <v>5.7826999999999984</v>
      </c>
    </row>
    <row r="148" spans="2:5" x14ac:dyDescent="0.25">
      <c r="B148" s="185" t="s">
        <v>2310</v>
      </c>
      <c r="C148" s="192">
        <v>1001.5187</v>
      </c>
      <c r="D148" s="182">
        <v>5.7504000000000008</v>
      </c>
      <c r="E148" s="182">
        <v>5.7504000000000008</v>
      </c>
    </row>
    <row r="149" spans="2:5" x14ac:dyDescent="0.25">
      <c r="B149" s="195"/>
      <c r="C149" s="189"/>
      <c r="D149" s="189"/>
      <c r="E149" s="189"/>
    </row>
    <row r="150" spans="2:5" ht="15.75" x14ac:dyDescent="0.25">
      <c r="B150" s="220" t="s">
        <v>2320</v>
      </c>
      <c r="C150" s="220"/>
      <c r="D150" s="220"/>
      <c r="E150" s="220"/>
    </row>
    <row r="151" spans="2:5" s="177" customFormat="1" ht="38.25" x14ac:dyDescent="0.2">
      <c r="B151" s="178" t="s">
        <v>2299</v>
      </c>
      <c r="C151" s="179" t="s">
        <v>2300</v>
      </c>
      <c r="D151" s="180" t="s">
        <v>2301</v>
      </c>
      <c r="E151" s="180" t="s">
        <v>2302</v>
      </c>
    </row>
    <row r="152" spans="2:5" ht="15" customHeight="1" x14ac:dyDescent="0.25">
      <c r="B152" s="185" t="s">
        <v>2305</v>
      </c>
      <c r="C152" s="192">
        <v>1000</v>
      </c>
      <c r="D152" s="182">
        <v>5.1665999999999999</v>
      </c>
      <c r="E152" s="182">
        <v>5.1665999999999999</v>
      </c>
    </row>
    <row r="153" spans="2:5" ht="15" customHeight="1" x14ac:dyDescent="0.25">
      <c r="B153" s="185" t="s">
        <v>2306</v>
      </c>
      <c r="C153" s="192">
        <v>1000</v>
      </c>
      <c r="D153" s="182">
        <v>5.3122999999999996</v>
      </c>
      <c r="E153" s="182">
        <v>5.3122999999999996</v>
      </c>
    </row>
    <row r="154" spans="2:5" ht="15" customHeight="1" x14ac:dyDescent="0.25">
      <c r="B154" s="185" t="s">
        <v>2307</v>
      </c>
      <c r="C154" s="192">
        <v>1000</v>
      </c>
      <c r="D154" s="182">
        <v>5.3919999999999986</v>
      </c>
      <c r="E154" s="182">
        <v>5.3919999999999986</v>
      </c>
    </row>
    <row r="155" spans="2:5" ht="15" customHeight="1" x14ac:dyDescent="0.25">
      <c r="B155" s="185" t="s">
        <v>2308</v>
      </c>
      <c r="C155" s="192">
        <v>1000</v>
      </c>
      <c r="D155" s="182">
        <v>5.3425999999999991</v>
      </c>
      <c r="E155" s="182">
        <v>5.3425999999999991</v>
      </c>
    </row>
    <row r="156" spans="2:5" ht="15" customHeight="1" x14ac:dyDescent="0.25">
      <c r="B156" s="196">
        <v>45200</v>
      </c>
      <c r="C156" s="192">
        <v>1000.0029</v>
      </c>
      <c r="D156" s="182">
        <v>0.182</v>
      </c>
      <c r="E156" s="182">
        <v>0.182</v>
      </c>
    </row>
    <row r="157" spans="2:5" ht="15" customHeight="1" x14ac:dyDescent="0.25">
      <c r="B157" s="196">
        <v>45201</v>
      </c>
      <c r="C157" s="192">
        <v>1000.0027</v>
      </c>
      <c r="D157" s="182">
        <v>0.18190000000000001</v>
      </c>
      <c r="E157" s="182">
        <v>0.18190000000000001</v>
      </c>
    </row>
    <row r="158" spans="2:5" ht="15" customHeight="1" x14ac:dyDescent="0.25">
      <c r="B158" s="196">
        <v>45202</v>
      </c>
      <c r="C158" s="192">
        <v>1000.0025000000001</v>
      </c>
      <c r="D158" s="182">
        <v>0.186</v>
      </c>
      <c r="E158" s="182">
        <v>0.186</v>
      </c>
    </row>
    <row r="159" spans="2:5" ht="15" customHeight="1" x14ac:dyDescent="0.25">
      <c r="B159" s="196">
        <v>45203</v>
      </c>
      <c r="C159" s="192">
        <v>1000.0025000000001</v>
      </c>
      <c r="D159" s="182">
        <v>0.1797</v>
      </c>
      <c r="E159" s="182">
        <v>0.1797</v>
      </c>
    </row>
    <row r="160" spans="2:5" ht="15" customHeight="1" x14ac:dyDescent="0.25">
      <c r="B160" s="196">
        <v>45204</v>
      </c>
      <c r="C160" s="192">
        <v>1000.0021</v>
      </c>
      <c r="D160" s="182">
        <v>0.17899999999999999</v>
      </c>
      <c r="E160" s="182">
        <v>0.17899999999999999</v>
      </c>
    </row>
    <row r="161" spans="2:5" ht="15" customHeight="1" x14ac:dyDescent="0.25">
      <c r="B161" s="196">
        <v>45205</v>
      </c>
      <c r="C161" s="192">
        <v>1000.0019</v>
      </c>
      <c r="D161" s="182">
        <v>0.1799</v>
      </c>
      <c r="E161" s="182">
        <v>0.1799</v>
      </c>
    </row>
    <row r="162" spans="2:5" ht="15" customHeight="1" x14ac:dyDescent="0.25">
      <c r="B162" s="196">
        <v>45206</v>
      </c>
      <c r="C162" s="192">
        <v>1000.0017</v>
      </c>
      <c r="D162" s="182">
        <v>0.18049999999999999</v>
      </c>
      <c r="E162" s="182">
        <v>0.18049999999999999</v>
      </c>
    </row>
    <row r="163" spans="2:5" ht="15" customHeight="1" x14ac:dyDescent="0.25">
      <c r="B163" s="196">
        <v>45207</v>
      </c>
      <c r="C163" s="192">
        <v>1000.0016000000001</v>
      </c>
      <c r="D163" s="182">
        <v>0.1804</v>
      </c>
      <c r="E163" s="182">
        <v>0.1804</v>
      </c>
    </row>
    <row r="164" spans="2:5" ht="15" customHeight="1" x14ac:dyDescent="0.25">
      <c r="B164" s="196">
        <v>45208</v>
      </c>
      <c r="C164" s="192">
        <v>1000.0016000000001</v>
      </c>
      <c r="D164" s="182">
        <v>0.19650000000000001</v>
      </c>
      <c r="E164" s="182">
        <v>0.19650000000000001</v>
      </c>
    </row>
    <row r="165" spans="2:5" ht="15" customHeight="1" x14ac:dyDescent="0.25">
      <c r="B165" s="196">
        <v>45209</v>
      </c>
      <c r="C165" s="192">
        <v>1000.0013</v>
      </c>
      <c r="D165" s="182">
        <v>0.1799</v>
      </c>
      <c r="E165" s="182">
        <v>0.1799</v>
      </c>
    </row>
    <row r="166" spans="2:5" ht="15" customHeight="1" x14ac:dyDescent="0.25">
      <c r="B166" s="196">
        <v>45210</v>
      </c>
      <c r="C166" s="192">
        <v>1000.0012</v>
      </c>
      <c r="D166" s="182">
        <v>0.1792</v>
      </c>
      <c r="E166" s="182">
        <v>0.1792</v>
      </c>
    </row>
    <row r="167" spans="2:5" ht="15" customHeight="1" x14ac:dyDescent="0.25">
      <c r="B167" s="196">
        <v>45211</v>
      </c>
      <c r="C167" s="192">
        <v>1000.0011</v>
      </c>
      <c r="D167" s="182">
        <v>0.17929999999999999</v>
      </c>
      <c r="E167" s="182">
        <v>0.17929999999999999</v>
      </c>
    </row>
    <row r="168" spans="2:5" ht="15" customHeight="1" x14ac:dyDescent="0.25">
      <c r="B168" s="196">
        <v>45212</v>
      </c>
      <c r="C168" s="192">
        <v>1000.0009</v>
      </c>
      <c r="D168" s="182">
        <v>0.1792</v>
      </c>
      <c r="E168" s="182">
        <v>0.1792</v>
      </c>
    </row>
    <row r="169" spans="2:5" ht="15" customHeight="1" x14ac:dyDescent="0.25">
      <c r="B169" s="196">
        <v>45213</v>
      </c>
      <c r="C169" s="192">
        <v>1000.0008</v>
      </c>
      <c r="D169" s="182">
        <v>0.17949999999999999</v>
      </c>
      <c r="E169" s="182">
        <v>0.17949999999999999</v>
      </c>
    </row>
    <row r="170" spans="2:5" ht="15" customHeight="1" x14ac:dyDescent="0.25">
      <c r="B170" s="196">
        <v>45214</v>
      </c>
      <c r="C170" s="192">
        <v>1000.0007000000001</v>
      </c>
      <c r="D170" s="182">
        <v>0.17949999999999999</v>
      </c>
      <c r="E170" s="182">
        <v>0.17949999999999999</v>
      </c>
    </row>
    <row r="171" spans="2:5" ht="15" customHeight="1" x14ac:dyDescent="0.25">
      <c r="B171" s="196">
        <v>45215</v>
      </c>
      <c r="C171" s="192">
        <v>1000.0001</v>
      </c>
      <c r="D171" s="182">
        <v>0.17910000000000001</v>
      </c>
      <c r="E171" s="182">
        <v>0.17910000000000001</v>
      </c>
    </row>
    <row r="172" spans="2:5" ht="15" customHeight="1" x14ac:dyDescent="0.25">
      <c r="B172" s="196">
        <v>45216</v>
      </c>
      <c r="C172" s="192">
        <v>1000.0004</v>
      </c>
      <c r="D172" s="182">
        <v>0.17910000000000001</v>
      </c>
      <c r="E172" s="182">
        <v>0.17910000000000001</v>
      </c>
    </row>
    <row r="173" spans="2:5" ht="15" customHeight="1" x14ac:dyDescent="0.25">
      <c r="B173" s="196">
        <v>45217</v>
      </c>
      <c r="C173" s="192">
        <v>1000.0003</v>
      </c>
      <c r="D173" s="182">
        <v>0.1787</v>
      </c>
      <c r="E173" s="182">
        <v>0.1787</v>
      </c>
    </row>
    <row r="174" spans="2:5" ht="15" customHeight="1" x14ac:dyDescent="0.25">
      <c r="B174" s="196">
        <v>45218</v>
      </c>
      <c r="C174" s="192">
        <v>1000</v>
      </c>
      <c r="D174" s="182">
        <v>0.1789</v>
      </c>
      <c r="E174" s="182">
        <v>0.1789</v>
      </c>
    </row>
    <row r="175" spans="2:5" ht="15" customHeight="1" x14ac:dyDescent="0.25">
      <c r="B175" s="196">
        <v>45219</v>
      </c>
      <c r="C175" s="192">
        <v>1000</v>
      </c>
      <c r="D175" s="182">
        <v>0.17899999999999999</v>
      </c>
      <c r="E175" s="182">
        <v>0.17899999999999999</v>
      </c>
    </row>
    <row r="176" spans="2:5" ht="15" customHeight="1" x14ac:dyDescent="0.25">
      <c r="B176" s="196">
        <v>45220</v>
      </c>
      <c r="C176" s="192">
        <v>1000</v>
      </c>
      <c r="D176" s="182">
        <v>0.1797</v>
      </c>
      <c r="E176" s="182">
        <v>0.1797</v>
      </c>
    </row>
    <row r="177" spans="2:5" ht="15" customHeight="1" x14ac:dyDescent="0.25">
      <c r="B177" s="196">
        <v>45221</v>
      </c>
      <c r="C177" s="192">
        <v>1000</v>
      </c>
      <c r="D177" s="182">
        <v>0.1797</v>
      </c>
      <c r="E177" s="182">
        <v>0.1797</v>
      </c>
    </row>
    <row r="178" spans="2:5" ht="15" customHeight="1" x14ac:dyDescent="0.25">
      <c r="B178" s="196">
        <v>45222</v>
      </c>
      <c r="C178" s="192">
        <v>1000</v>
      </c>
      <c r="D178" s="182">
        <v>0.18779999999999999</v>
      </c>
      <c r="E178" s="182">
        <v>0.18779999999999999</v>
      </c>
    </row>
    <row r="179" spans="2:5" ht="15" customHeight="1" x14ac:dyDescent="0.25">
      <c r="B179" s="196">
        <v>45223</v>
      </c>
      <c r="C179" s="192">
        <v>1000</v>
      </c>
      <c r="D179" s="182">
        <v>0.1804</v>
      </c>
      <c r="E179" s="182">
        <v>0.1804</v>
      </c>
    </row>
    <row r="180" spans="2:5" ht="15" customHeight="1" x14ac:dyDescent="0.25">
      <c r="B180" s="196">
        <v>45224</v>
      </c>
      <c r="C180" s="192">
        <v>1000</v>
      </c>
      <c r="D180" s="182">
        <v>0.18</v>
      </c>
      <c r="E180" s="182">
        <v>0.18</v>
      </c>
    </row>
    <row r="181" spans="2:5" ht="15" customHeight="1" x14ac:dyDescent="0.25">
      <c r="B181" s="196">
        <v>45225</v>
      </c>
      <c r="C181" s="192">
        <v>1000</v>
      </c>
      <c r="D181" s="182">
        <v>0.17960000000000001</v>
      </c>
      <c r="E181" s="182">
        <v>0.17960000000000001</v>
      </c>
    </row>
    <row r="182" spans="2:5" ht="15" customHeight="1" x14ac:dyDescent="0.25">
      <c r="B182" s="196">
        <v>45226</v>
      </c>
      <c r="C182" s="192">
        <v>1000</v>
      </c>
      <c r="D182" s="182">
        <v>0.1797</v>
      </c>
      <c r="E182" s="182">
        <v>0.1797</v>
      </c>
    </row>
    <row r="183" spans="2:5" ht="15" customHeight="1" x14ac:dyDescent="0.25">
      <c r="B183" s="196">
        <v>45227</v>
      </c>
      <c r="C183" s="192">
        <v>1000</v>
      </c>
      <c r="D183" s="182">
        <v>0.18029999999999999</v>
      </c>
      <c r="E183" s="182">
        <v>0.18029999999999999</v>
      </c>
    </row>
    <row r="184" spans="2:5" ht="15" customHeight="1" x14ac:dyDescent="0.25">
      <c r="B184" s="196">
        <v>45228</v>
      </c>
      <c r="C184" s="192">
        <v>1000</v>
      </c>
      <c r="D184" s="182">
        <v>0.1802</v>
      </c>
      <c r="E184" s="182">
        <v>0.1802</v>
      </c>
    </row>
    <row r="185" spans="2:5" ht="15" customHeight="1" x14ac:dyDescent="0.25">
      <c r="B185" s="196">
        <v>45229</v>
      </c>
      <c r="C185" s="192">
        <v>1000</v>
      </c>
      <c r="D185" s="182">
        <v>0.17960000000000001</v>
      </c>
      <c r="E185" s="182">
        <v>0.17960000000000001</v>
      </c>
    </row>
    <row r="186" spans="2:5" ht="15" customHeight="1" x14ac:dyDescent="0.25">
      <c r="B186" s="196">
        <v>45230</v>
      </c>
      <c r="C186" s="192">
        <v>1000</v>
      </c>
      <c r="D186" s="182">
        <v>0.1799</v>
      </c>
      <c r="E186" s="182">
        <v>0.1799</v>
      </c>
    </row>
    <row r="187" spans="2:5" ht="15" customHeight="1" x14ac:dyDescent="0.25">
      <c r="B187" s="196">
        <v>45231</v>
      </c>
      <c r="C187" s="192">
        <v>1000</v>
      </c>
      <c r="D187" s="182">
        <v>0.18</v>
      </c>
      <c r="E187" s="182">
        <v>0.18</v>
      </c>
    </row>
    <row r="188" spans="2:5" ht="15" customHeight="1" x14ac:dyDescent="0.25">
      <c r="B188" s="196">
        <v>45232</v>
      </c>
      <c r="C188" s="192">
        <v>1000.0001</v>
      </c>
      <c r="D188" s="182">
        <v>0.1789</v>
      </c>
      <c r="E188" s="182">
        <v>0.1789</v>
      </c>
    </row>
    <row r="189" spans="2:5" ht="15" customHeight="1" x14ac:dyDescent="0.25">
      <c r="B189" s="196">
        <v>45233</v>
      </c>
      <c r="C189" s="192">
        <v>1000</v>
      </c>
      <c r="D189" s="182">
        <v>0.17180000000000001</v>
      </c>
      <c r="E189" s="182">
        <v>0.17180000000000001</v>
      </c>
    </row>
    <row r="190" spans="2:5" ht="15" customHeight="1" x14ac:dyDescent="0.25">
      <c r="B190" s="196">
        <v>45234</v>
      </c>
      <c r="C190" s="192">
        <v>1000</v>
      </c>
      <c r="D190" s="182">
        <v>0.18260000000000001</v>
      </c>
      <c r="E190" s="182">
        <v>0.18260000000000001</v>
      </c>
    </row>
    <row r="191" spans="2:5" ht="15" customHeight="1" x14ac:dyDescent="0.25">
      <c r="B191" s="196">
        <v>45235</v>
      </c>
      <c r="C191" s="192">
        <v>1000</v>
      </c>
      <c r="D191" s="182">
        <v>0.18260000000000001</v>
      </c>
      <c r="E191" s="182">
        <v>0.18260000000000001</v>
      </c>
    </row>
    <row r="192" spans="2:5" ht="15" customHeight="1" x14ac:dyDescent="0.25">
      <c r="B192" s="196">
        <v>45236</v>
      </c>
      <c r="C192" s="192">
        <v>1000</v>
      </c>
      <c r="D192" s="182">
        <v>0.17949999999999999</v>
      </c>
      <c r="E192" s="182">
        <v>0.17949999999999999</v>
      </c>
    </row>
    <row r="193" spans="2:5" ht="15" customHeight="1" x14ac:dyDescent="0.25">
      <c r="B193" s="196">
        <v>45237</v>
      </c>
      <c r="C193" s="192">
        <v>1000</v>
      </c>
      <c r="D193" s="182">
        <v>0.17960000000000001</v>
      </c>
      <c r="E193" s="182">
        <v>0.17960000000000001</v>
      </c>
    </row>
    <row r="194" spans="2:5" ht="15" customHeight="1" x14ac:dyDescent="0.25">
      <c r="B194" s="196">
        <v>45238</v>
      </c>
      <c r="C194" s="192">
        <v>1000</v>
      </c>
      <c r="D194" s="182">
        <v>0.17979999999999999</v>
      </c>
      <c r="E194" s="182">
        <v>0.17979999999999999</v>
      </c>
    </row>
    <row r="195" spans="2:5" ht="15" customHeight="1" x14ac:dyDescent="0.25">
      <c r="B195" s="196">
        <v>45239</v>
      </c>
      <c r="C195" s="192">
        <v>1000</v>
      </c>
      <c r="D195" s="182">
        <v>0.17949999999999999</v>
      </c>
      <c r="E195" s="182">
        <v>0.17949999999999999</v>
      </c>
    </row>
    <row r="196" spans="2:5" ht="15" customHeight="1" x14ac:dyDescent="0.25">
      <c r="B196" s="196">
        <v>45240</v>
      </c>
      <c r="C196" s="192">
        <v>1000</v>
      </c>
      <c r="D196" s="182">
        <v>0.1812</v>
      </c>
      <c r="E196" s="182">
        <v>0.1812</v>
      </c>
    </row>
    <row r="197" spans="2:5" ht="15" customHeight="1" x14ac:dyDescent="0.25">
      <c r="B197" s="196">
        <v>45241</v>
      </c>
      <c r="C197" s="192">
        <v>1000</v>
      </c>
      <c r="D197" s="182">
        <v>0.18210000000000001</v>
      </c>
      <c r="E197" s="182">
        <v>0.18210000000000001</v>
      </c>
    </row>
    <row r="198" spans="2:5" ht="15" customHeight="1" x14ac:dyDescent="0.25">
      <c r="B198" s="196">
        <v>45242</v>
      </c>
      <c r="C198" s="192">
        <v>1000</v>
      </c>
      <c r="D198" s="182">
        <v>0.18210000000000001</v>
      </c>
      <c r="E198" s="182">
        <v>0.18210000000000001</v>
      </c>
    </row>
    <row r="199" spans="2:5" ht="15" customHeight="1" x14ac:dyDescent="0.25">
      <c r="B199" s="196">
        <v>45243</v>
      </c>
      <c r="C199" s="192">
        <v>1000</v>
      </c>
      <c r="D199" s="182">
        <v>0.1807</v>
      </c>
      <c r="E199" s="182">
        <v>0.1807</v>
      </c>
    </row>
    <row r="200" spans="2:5" ht="15" customHeight="1" x14ac:dyDescent="0.25">
      <c r="B200" s="196">
        <v>45244</v>
      </c>
      <c r="C200" s="192">
        <v>1000</v>
      </c>
      <c r="D200" s="182">
        <v>0.18079999999999999</v>
      </c>
      <c r="E200" s="182">
        <v>0.18079999999999999</v>
      </c>
    </row>
    <row r="201" spans="2:5" ht="15" customHeight="1" x14ac:dyDescent="0.25">
      <c r="B201" s="196">
        <v>45245</v>
      </c>
      <c r="C201" s="192">
        <v>1000</v>
      </c>
      <c r="D201" s="182">
        <v>0.1804</v>
      </c>
      <c r="E201" s="182">
        <v>0.1804</v>
      </c>
    </row>
    <row r="202" spans="2:5" ht="15" customHeight="1" x14ac:dyDescent="0.25">
      <c r="B202" s="196">
        <v>45246</v>
      </c>
      <c r="C202" s="192">
        <v>1000</v>
      </c>
      <c r="D202" s="182">
        <v>0.18079999999999999</v>
      </c>
      <c r="E202" s="182">
        <v>0.18079999999999999</v>
      </c>
    </row>
    <row r="203" spans="2:5" ht="15" customHeight="1" x14ac:dyDescent="0.25">
      <c r="B203" s="196">
        <v>45247</v>
      </c>
      <c r="C203" s="192">
        <v>1000</v>
      </c>
      <c r="D203" s="182">
        <v>0.18060000000000001</v>
      </c>
      <c r="E203" s="182">
        <v>0.18060000000000001</v>
      </c>
    </row>
    <row r="204" spans="2:5" ht="15" customHeight="1" x14ac:dyDescent="0.25">
      <c r="B204" s="196">
        <v>45248</v>
      </c>
      <c r="C204" s="192">
        <v>1000</v>
      </c>
      <c r="D204" s="182">
        <v>0.18160000000000001</v>
      </c>
      <c r="E204" s="182">
        <v>0.18160000000000001</v>
      </c>
    </row>
    <row r="205" spans="2:5" ht="15" customHeight="1" x14ac:dyDescent="0.25">
      <c r="B205" s="196">
        <v>45249</v>
      </c>
      <c r="C205" s="192">
        <v>1000</v>
      </c>
      <c r="D205" s="182">
        <v>0.18149999999999999</v>
      </c>
      <c r="E205" s="182">
        <v>0.18149999999999999</v>
      </c>
    </row>
    <row r="206" spans="2:5" ht="15" customHeight="1" x14ac:dyDescent="0.25">
      <c r="B206" s="196">
        <v>45250</v>
      </c>
      <c r="C206" s="192">
        <v>1000</v>
      </c>
      <c r="D206" s="182">
        <v>0.18049999999999999</v>
      </c>
      <c r="E206" s="182">
        <v>0.18049999999999999</v>
      </c>
    </row>
    <row r="207" spans="2:5" ht="15" customHeight="1" x14ac:dyDescent="0.25">
      <c r="B207" s="196">
        <v>45251</v>
      </c>
      <c r="C207" s="192">
        <v>1000</v>
      </c>
      <c r="D207" s="182">
        <v>0.18029999999999999</v>
      </c>
      <c r="E207" s="182">
        <v>0.18029999999999999</v>
      </c>
    </row>
    <row r="208" spans="2:5" ht="15" customHeight="1" x14ac:dyDescent="0.25">
      <c r="B208" s="196">
        <v>45252</v>
      </c>
      <c r="C208" s="192">
        <v>1000</v>
      </c>
      <c r="D208" s="182">
        <v>0.18090000000000001</v>
      </c>
      <c r="E208" s="182">
        <v>0.18090000000000001</v>
      </c>
    </row>
    <row r="209" spans="2:5" ht="15" customHeight="1" x14ac:dyDescent="0.25">
      <c r="B209" s="196">
        <v>45253</v>
      </c>
      <c r="C209" s="192">
        <v>1000</v>
      </c>
      <c r="D209" s="182">
        <v>0.18090000000000001</v>
      </c>
      <c r="E209" s="182">
        <v>0.18090000000000001</v>
      </c>
    </row>
    <row r="210" spans="2:5" ht="15" customHeight="1" x14ac:dyDescent="0.25">
      <c r="B210" s="196">
        <v>45254</v>
      </c>
      <c r="C210" s="192">
        <v>1000</v>
      </c>
      <c r="D210" s="182">
        <v>0.1794</v>
      </c>
      <c r="E210" s="182">
        <v>0.1794</v>
      </c>
    </row>
    <row r="211" spans="2:5" ht="15" customHeight="1" x14ac:dyDescent="0.25">
      <c r="B211" s="196">
        <v>45255</v>
      </c>
      <c r="C211" s="192">
        <v>1000</v>
      </c>
      <c r="D211" s="182">
        <v>0.18210000000000001</v>
      </c>
      <c r="E211" s="182">
        <v>0.18210000000000001</v>
      </c>
    </row>
    <row r="212" spans="2:5" ht="15" customHeight="1" x14ac:dyDescent="0.25">
      <c r="B212" s="196">
        <v>45256</v>
      </c>
      <c r="C212" s="192">
        <v>1000</v>
      </c>
      <c r="D212" s="182">
        <v>0.182</v>
      </c>
      <c r="E212" s="182">
        <v>0.182</v>
      </c>
    </row>
    <row r="213" spans="2:5" ht="15" customHeight="1" x14ac:dyDescent="0.25">
      <c r="B213" s="196">
        <v>45257</v>
      </c>
      <c r="C213" s="192">
        <v>1000</v>
      </c>
      <c r="D213" s="182">
        <v>0.182</v>
      </c>
      <c r="E213" s="182">
        <v>0.182</v>
      </c>
    </row>
    <row r="214" spans="2:5" ht="15" customHeight="1" x14ac:dyDescent="0.25">
      <c r="B214" s="196">
        <v>45258</v>
      </c>
      <c r="C214" s="192">
        <v>1000</v>
      </c>
      <c r="D214" s="182">
        <v>0.1804</v>
      </c>
      <c r="E214" s="182">
        <v>0.1804</v>
      </c>
    </row>
    <row r="215" spans="2:5" ht="15" customHeight="1" x14ac:dyDescent="0.25">
      <c r="B215" s="196">
        <v>45259</v>
      </c>
      <c r="C215" s="192">
        <v>1000</v>
      </c>
      <c r="D215" s="182">
        <v>0.18060000000000001</v>
      </c>
      <c r="E215" s="182">
        <v>0.18060000000000001</v>
      </c>
    </row>
    <row r="216" spans="2:5" ht="15" customHeight="1" x14ac:dyDescent="0.25">
      <c r="B216" s="196">
        <v>45260</v>
      </c>
      <c r="C216" s="192">
        <v>1000.0001999999999</v>
      </c>
      <c r="D216" s="182">
        <v>0.1792</v>
      </c>
      <c r="E216" s="182">
        <v>0.1792</v>
      </c>
    </row>
    <row r="217" spans="2:5" ht="15" customHeight="1" x14ac:dyDescent="0.25">
      <c r="B217" s="193"/>
      <c r="C217" s="197"/>
      <c r="D217" s="189" t="s">
        <v>2321</v>
      </c>
      <c r="E217" s="189"/>
    </row>
    <row r="218" spans="2:5" ht="15.75" x14ac:dyDescent="0.25">
      <c r="B218" s="220" t="s">
        <v>2322</v>
      </c>
      <c r="C218" s="220"/>
      <c r="D218" s="220"/>
      <c r="E218" s="220"/>
    </row>
    <row r="219" spans="2:5" s="177" customFormat="1" ht="38.25" x14ac:dyDescent="0.2">
      <c r="B219" s="178" t="s">
        <v>2299</v>
      </c>
      <c r="C219" s="179" t="s">
        <v>2300</v>
      </c>
      <c r="D219" s="180" t="s">
        <v>2301</v>
      </c>
      <c r="E219" s="180" t="s">
        <v>2302</v>
      </c>
    </row>
    <row r="220" spans="2:5" s="184" customFormat="1" x14ac:dyDescent="0.25">
      <c r="B220" s="185" t="s">
        <v>2305</v>
      </c>
      <c r="C220" s="192">
        <v>1000</v>
      </c>
      <c r="D220" s="182">
        <v>5.2368999999999994</v>
      </c>
      <c r="E220" s="182">
        <v>5.2368999999999994</v>
      </c>
    </row>
    <row r="221" spans="2:5" s="184" customFormat="1" x14ac:dyDescent="0.25">
      <c r="B221" s="185" t="s">
        <v>2306</v>
      </c>
      <c r="C221" s="192">
        <v>1000</v>
      </c>
      <c r="D221" s="182">
        <v>5.4024999999999999</v>
      </c>
      <c r="E221" s="182">
        <v>5.4024999999999999</v>
      </c>
    </row>
    <row r="222" spans="2:5" s="184" customFormat="1" x14ac:dyDescent="0.25">
      <c r="B222" s="185" t="s">
        <v>2307</v>
      </c>
      <c r="C222" s="192">
        <v>1000</v>
      </c>
      <c r="D222" s="182">
        <v>5.4808000000000012</v>
      </c>
      <c r="E222" s="182">
        <v>5.4808000000000012</v>
      </c>
    </row>
    <row r="223" spans="2:5" s="184" customFormat="1" x14ac:dyDescent="0.25">
      <c r="B223" s="185" t="s">
        <v>2308</v>
      </c>
      <c r="C223" s="192">
        <v>1000</v>
      </c>
      <c r="D223" s="182">
        <v>5.4394999999999998</v>
      </c>
      <c r="E223" s="182">
        <v>5.4394999999999998</v>
      </c>
    </row>
    <row r="224" spans="2:5" s="184" customFormat="1" x14ac:dyDescent="0.25">
      <c r="B224" s="196">
        <v>45200</v>
      </c>
      <c r="C224" s="192">
        <v>1000.003</v>
      </c>
      <c r="D224" s="182">
        <v>0.18479999999999999</v>
      </c>
      <c r="E224" s="182">
        <v>0.18479999999999999</v>
      </c>
    </row>
    <row r="225" spans="2:5" s="184" customFormat="1" x14ac:dyDescent="0.25">
      <c r="B225" s="196">
        <v>45201</v>
      </c>
      <c r="C225" s="192">
        <v>1000.0027</v>
      </c>
      <c r="D225" s="182">
        <v>0.18479999999999999</v>
      </c>
      <c r="E225" s="182">
        <v>0.18479999999999999</v>
      </c>
    </row>
    <row r="226" spans="2:5" s="184" customFormat="1" x14ac:dyDescent="0.25">
      <c r="B226" s="196">
        <v>45202</v>
      </c>
      <c r="C226" s="192">
        <v>1000.0025000000001</v>
      </c>
      <c r="D226" s="182">
        <v>0.1857</v>
      </c>
      <c r="E226" s="182">
        <v>0.1857</v>
      </c>
    </row>
    <row r="227" spans="2:5" s="184" customFormat="1" x14ac:dyDescent="0.25">
      <c r="B227" s="196">
        <v>45203</v>
      </c>
      <c r="C227" s="192">
        <v>1000.0025000000001</v>
      </c>
      <c r="D227" s="182">
        <v>0.18390000000000001</v>
      </c>
      <c r="E227" s="182">
        <v>0.18390000000000001</v>
      </c>
    </row>
    <row r="228" spans="2:5" s="184" customFormat="1" x14ac:dyDescent="0.25">
      <c r="B228" s="196">
        <v>45204</v>
      </c>
      <c r="C228" s="192">
        <v>1000.0021</v>
      </c>
      <c r="D228" s="182">
        <v>0.1827</v>
      </c>
      <c r="E228" s="182">
        <v>0.1827</v>
      </c>
    </row>
    <row r="229" spans="2:5" s="184" customFormat="1" x14ac:dyDescent="0.25">
      <c r="B229" s="196">
        <v>45205</v>
      </c>
      <c r="C229" s="192">
        <v>1000.0018</v>
      </c>
      <c r="D229" s="182">
        <v>0.18379999999999999</v>
      </c>
      <c r="E229" s="182">
        <v>0.18379999999999999</v>
      </c>
    </row>
    <row r="230" spans="2:5" s="184" customFormat="1" x14ac:dyDescent="0.25">
      <c r="B230" s="196">
        <v>45206</v>
      </c>
      <c r="C230" s="192">
        <v>1000.0017</v>
      </c>
      <c r="D230" s="182">
        <v>0.18379999999999999</v>
      </c>
      <c r="E230" s="182">
        <v>0.18379999999999999</v>
      </c>
    </row>
    <row r="231" spans="2:5" s="184" customFormat="1" x14ac:dyDescent="0.25">
      <c r="B231" s="196">
        <v>45207</v>
      </c>
      <c r="C231" s="192">
        <v>1000.0016000000001</v>
      </c>
      <c r="D231" s="182">
        <v>0.1837</v>
      </c>
      <c r="E231" s="182">
        <v>0.1837</v>
      </c>
    </row>
    <row r="232" spans="2:5" s="184" customFormat="1" x14ac:dyDescent="0.25">
      <c r="B232" s="196">
        <v>45208</v>
      </c>
      <c r="C232" s="192">
        <v>1000.0015</v>
      </c>
      <c r="D232" s="182">
        <v>0.1993</v>
      </c>
      <c r="E232" s="182">
        <v>0.1993</v>
      </c>
    </row>
    <row r="233" spans="2:5" s="184" customFormat="1" x14ac:dyDescent="0.25">
      <c r="B233" s="196">
        <v>45209</v>
      </c>
      <c r="C233" s="192">
        <v>1000.0012</v>
      </c>
      <c r="D233" s="182">
        <v>0.186</v>
      </c>
      <c r="E233" s="182">
        <v>0.186</v>
      </c>
    </row>
    <row r="234" spans="2:5" s="184" customFormat="1" x14ac:dyDescent="0.25">
      <c r="B234" s="196">
        <v>45210</v>
      </c>
      <c r="C234" s="192">
        <v>1000.0012</v>
      </c>
      <c r="D234" s="182">
        <v>0.18240000000000001</v>
      </c>
      <c r="E234" s="182">
        <v>0.18240000000000001</v>
      </c>
    </row>
    <row r="235" spans="2:5" s="184" customFormat="1" x14ac:dyDescent="0.25">
      <c r="B235" s="196">
        <v>45211</v>
      </c>
      <c r="C235" s="192">
        <v>1000.0011</v>
      </c>
      <c r="D235" s="182">
        <v>0.18340000000000001</v>
      </c>
      <c r="E235" s="182">
        <v>0.18340000000000001</v>
      </c>
    </row>
    <row r="236" spans="2:5" s="184" customFormat="1" x14ac:dyDescent="0.25">
      <c r="B236" s="196">
        <v>45212</v>
      </c>
      <c r="C236" s="192">
        <v>1000.0009</v>
      </c>
      <c r="D236" s="182">
        <v>0.18229999999999999</v>
      </c>
      <c r="E236" s="182">
        <v>0.18229999999999999</v>
      </c>
    </row>
    <row r="237" spans="2:5" s="184" customFormat="1" x14ac:dyDescent="0.25">
      <c r="B237" s="196">
        <v>45213</v>
      </c>
      <c r="C237" s="192">
        <v>1000.0009</v>
      </c>
      <c r="D237" s="182">
        <v>0.183</v>
      </c>
      <c r="E237" s="182">
        <v>0.183</v>
      </c>
    </row>
    <row r="238" spans="2:5" s="184" customFormat="1" x14ac:dyDescent="0.25">
      <c r="B238" s="196">
        <v>45214</v>
      </c>
      <c r="C238" s="192">
        <v>1000.0007000000001</v>
      </c>
      <c r="D238" s="182">
        <v>0.183</v>
      </c>
      <c r="E238" s="182">
        <v>0.183</v>
      </c>
    </row>
    <row r="239" spans="2:5" s="184" customFormat="1" x14ac:dyDescent="0.25">
      <c r="B239" s="196">
        <v>45215</v>
      </c>
      <c r="C239" s="192">
        <v>1000.0001999999999</v>
      </c>
      <c r="D239" s="182">
        <v>0.18029999999999999</v>
      </c>
      <c r="E239" s="182">
        <v>0.18029999999999999</v>
      </c>
    </row>
    <row r="240" spans="2:5" s="184" customFormat="1" x14ac:dyDescent="0.25">
      <c r="B240" s="196">
        <v>45216</v>
      </c>
      <c r="C240" s="192">
        <v>1000.0004</v>
      </c>
      <c r="D240" s="182">
        <v>0.1827</v>
      </c>
      <c r="E240" s="182">
        <v>0.1827</v>
      </c>
    </row>
    <row r="241" spans="2:5" s="184" customFormat="1" x14ac:dyDescent="0.25">
      <c r="B241" s="196">
        <v>45217</v>
      </c>
      <c r="C241" s="192">
        <v>1000.0003</v>
      </c>
      <c r="D241" s="182">
        <v>0.1837</v>
      </c>
      <c r="E241" s="182">
        <v>0.1837</v>
      </c>
    </row>
    <row r="242" spans="2:5" s="184" customFormat="1" x14ac:dyDescent="0.25">
      <c r="B242" s="196">
        <v>45218</v>
      </c>
      <c r="C242" s="192">
        <v>1000</v>
      </c>
      <c r="D242" s="182">
        <v>0.1832</v>
      </c>
      <c r="E242" s="182">
        <v>0.1832</v>
      </c>
    </row>
    <row r="243" spans="2:5" s="184" customFormat="1" x14ac:dyDescent="0.25">
      <c r="B243" s="196">
        <v>45219</v>
      </c>
      <c r="C243" s="192">
        <v>1000</v>
      </c>
      <c r="D243" s="182">
        <v>0.18260000000000001</v>
      </c>
      <c r="E243" s="182">
        <v>0.18260000000000001</v>
      </c>
    </row>
    <row r="244" spans="2:5" s="184" customFormat="1" x14ac:dyDescent="0.25">
      <c r="B244" s="196">
        <v>45220</v>
      </c>
      <c r="C244" s="192">
        <v>1000</v>
      </c>
      <c r="D244" s="182">
        <v>0.1827</v>
      </c>
      <c r="E244" s="182">
        <v>0.1827</v>
      </c>
    </row>
    <row r="245" spans="2:5" s="184" customFormat="1" x14ac:dyDescent="0.25">
      <c r="B245" s="196">
        <v>45221</v>
      </c>
      <c r="C245" s="192">
        <v>1000</v>
      </c>
      <c r="D245" s="182">
        <v>0.1827</v>
      </c>
      <c r="E245" s="182">
        <v>0.1827</v>
      </c>
    </row>
    <row r="246" spans="2:5" s="184" customFormat="1" x14ac:dyDescent="0.25">
      <c r="B246" s="196">
        <v>45222</v>
      </c>
      <c r="C246" s="192">
        <v>1000</v>
      </c>
      <c r="D246" s="182">
        <v>0.1908</v>
      </c>
      <c r="E246" s="182">
        <v>0.1908</v>
      </c>
    </row>
    <row r="247" spans="2:5" s="184" customFormat="1" x14ac:dyDescent="0.25">
      <c r="B247" s="196">
        <v>45223</v>
      </c>
      <c r="C247" s="192">
        <v>1000</v>
      </c>
      <c r="D247" s="182">
        <v>0.18679999999999999</v>
      </c>
      <c r="E247" s="182">
        <v>0.18679999999999999</v>
      </c>
    </row>
    <row r="248" spans="2:5" s="184" customFormat="1" x14ac:dyDescent="0.25">
      <c r="B248" s="196">
        <v>45224</v>
      </c>
      <c r="C248" s="192">
        <v>1000</v>
      </c>
      <c r="D248" s="182">
        <v>0.18229999999999999</v>
      </c>
      <c r="E248" s="182">
        <v>0.18229999999999999</v>
      </c>
    </row>
    <row r="249" spans="2:5" s="184" customFormat="1" x14ac:dyDescent="0.25">
      <c r="B249" s="196">
        <v>45225</v>
      </c>
      <c r="C249" s="192">
        <v>1000</v>
      </c>
      <c r="D249" s="182">
        <v>0.1847</v>
      </c>
      <c r="E249" s="182">
        <v>0.1847</v>
      </c>
    </row>
    <row r="250" spans="2:5" s="184" customFormat="1" x14ac:dyDescent="0.25">
      <c r="B250" s="196">
        <v>45226</v>
      </c>
      <c r="C250" s="192">
        <v>1000</v>
      </c>
      <c r="D250" s="182">
        <v>0.1807</v>
      </c>
      <c r="E250" s="182">
        <v>0.1807</v>
      </c>
    </row>
    <row r="251" spans="2:5" s="184" customFormat="1" x14ac:dyDescent="0.25">
      <c r="B251" s="196">
        <v>45227</v>
      </c>
      <c r="C251" s="192">
        <v>1000</v>
      </c>
      <c r="D251" s="182">
        <v>0.18360000000000001</v>
      </c>
      <c r="E251" s="182">
        <v>0.18360000000000001</v>
      </c>
    </row>
    <row r="252" spans="2:5" s="184" customFormat="1" x14ac:dyDescent="0.25">
      <c r="B252" s="196">
        <v>45228</v>
      </c>
      <c r="C252" s="192">
        <v>1000</v>
      </c>
      <c r="D252" s="182">
        <v>0.1835</v>
      </c>
      <c r="E252" s="182">
        <v>0.1835</v>
      </c>
    </row>
    <row r="253" spans="2:5" s="184" customFormat="1" x14ac:dyDescent="0.25">
      <c r="B253" s="196">
        <v>45229</v>
      </c>
      <c r="C253" s="192">
        <v>1000</v>
      </c>
      <c r="D253" s="182">
        <v>0.18149999999999999</v>
      </c>
      <c r="E253" s="182">
        <v>0.18149999999999999</v>
      </c>
    </row>
    <row r="254" spans="2:5" s="184" customFormat="1" x14ac:dyDescent="0.25">
      <c r="B254" s="196">
        <v>45230</v>
      </c>
      <c r="C254" s="192">
        <v>1000</v>
      </c>
      <c r="D254" s="182">
        <v>0.18340000000000001</v>
      </c>
      <c r="E254" s="182">
        <v>0.18340000000000001</v>
      </c>
    </row>
    <row r="255" spans="2:5" s="184" customFormat="1" x14ac:dyDescent="0.25">
      <c r="B255" s="196">
        <v>45231</v>
      </c>
      <c r="C255" s="192">
        <v>1000</v>
      </c>
      <c r="D255" s="182">
        <v>0.182</v>
      </c>
      <c r="E255" s="182">
        <v>0.182</v>
      </c>
    </row>
    <row r="256" spans="2:5" s="184" customFormat="1" x14ac:dyDescent="0.25">
      <c r="B256" s="196">
        <v>45232</v>
      </c>
      <c r="C256" s="192">
        <v>1000.0001</v>
      </c>
      <c r="D256" s="182">
        <v>0.18229999999999999</v>
      </c>
      <c r="E256" s="182">
        <v>0.18229999999999999</v>
      </c>
    </row>
    <row r="257" spans="2:5" s="184" customFormat="1" x14ac:dyDescent="0.25">
      <c r="B257" s="196">
        <v>45233</v>
      </c>
      <c r="C257" s="192">
        <v>1000</v>
      </c>
      <c r="D257" s="182">
        <v>0.17530000000000001</v>
      </c>
      <c r="E257" s="182">
        <v>0.17530000000000001</v>
      </c>
    </row>
    <row r="258" spans="2:5" s="184" customFormat="1" x14ac:dyDescent="0.25">
      <c r="B258" s="196">
        <v>45234</v>
      </c>
      <c r="C258" s="192">
        <v>1000</v>
      </c>
      <c r="D258" s="182">
        <v>0.1862</v>
      </c>
      <c r="E258" s="182">
        <v>0.1862</v>
      </c>
    </row>
    <row r="259" spans="2:5" s="184" customFormat="1" x14ac:dyDescent="0.25">
      <c r="B259" s="196">
        <v>45235</v>
      </c>
      <c r="C259" s="192">
        <v>1000</v>
      </c>
      <c r="D259" s="182">
        <v>0.18609999999999999</v>
      </c>
      <c r="E259" s="182">
        <v>0.18609999999999999</v>
      </c>
    </row>
    <row r="260" spans="2:5" s="184" customFormat="1" x14ac:dyDescent="0.25">
      <c r="B260" s="196">
        <v>45236</v>
      </c>
      <c r="C260" s="192">
        <v>1000</v>
      </c>
      <c r="D260" s="182">
        <v>0.17960000000000001</v>
      </c>
      <c r="E260" s="182">
        <v>0.17960000000000001</v>
      </c>
    </row>
    <row r="261" spans="2:5" s="184" customFormat="1" x14ac:dyDescent="0.25">
      <c r="B261" s="196">
        <v>45237</v>
      </c>
      <c r="C261" s="192">
        <v>1000</v>
      </c>
      <c r="D261" s="182">
        <v>0.182</v>
      </c>
      <c r="E261" s="182">
        <v>0.182</v>
      </c>
    </row>
    <row r="262" spans="2:5" s="184" customFormat="1" x14ac:dyDescent="0.25">
      <c r="B262" s="196">
        <v>45238</v>
      </c>
      <c r="C262" s="192">
        <v>1000</v>
      </c>
      <c r="D262" s="182">
        <v>0.18240000000000001</v>
      </c>
      <c r="E262" s="182">
        <v>0.18240000000000001</v>
      </c>
    </row>
    <row r="263" spans="2:5" s="184" customFormat="1" x14ac:dyDescent="0.25">
      <c r="B263" s="196">
        <v>45239</v>
      </c>
      <c r="C263" s="192">
        <v>1000</v>
      </c>
      <c r="D263" s="182">
        <v>0.18210000000000001</v>
      </c>
      <c r="E263" s="182">
        <v>0.18210000000000001</v>
      </c>
    </row>
    <row r="264" spans="2:5" s="184" customFormat="1" x14ac:dyDescent="0.25">
      <c r="B264" s="196">
        <v>45240</v>
      </c>
      <c r="C264" s="192">
        <v>1000</v>
      </c>
      <c r="D264" s="182">
        <v>0.18340000000000001</v>
      </c>
      <c r="E264" s="182">
        <v>0.18340000000000001</v>
      </c>
    </row>
    <row r="265" spans="2:5" s="184" customFormat="1" x14ac:dyDescent="0.25">
      <c r="B265" s="196">
        <v>45241</v>
      </c>
      <c r="C265" s="192">
        <v>1000</v>
      </c>
      <c r="D265" s="182">
        <v>0.1852</v>
      </c>
      <c r="E265" s="182">
        <v>0.1852</v>
      </c>
    </row>
    <row r="266" spans="2:5" s="184" customFormat="1" x14ac:dyDescent="0.25">
      <c r="B266" s="196">
        <v>45242</v>
      </c>
      <c r="C266" s="192">
        <v>1000</v>
      </c>
      <c r="D266" s="182">
        <v>0.1852</v>
      </c>
      <c r="E266" s="182">
        <v>0.1852</v>
      </c>
    </row>
    <row r="267" spans="2:5" s="184" customFormat="1" x14ac:dyDescent="0.25">
      <c r="B267" s="196">
        <v>45243</v>
      </c>
      <c r="C267" s="192">
        <v>1000</v>
      </c>
      <c r="D267" s="182">
        <v>0.18029999999999999</v>
      </c>
      <c r="E267" s="182">
        <v>0.18029999999999999</v>
      </c>
    </row>
    <row r="268" spans="2:5" s="184" customFormat="1" x14ac:dyDescent="0.25">
      <c r="B268" s="196">
        <v>45244</v>
      </c>
      <c r="C268" s="192">
        <v>1000</v>
      </c>
      <c r="D268" s="182">
        <v>0.18410000000000001</v>
      </c>
      <c r="E268" s="182">
        <v>0.18410000000000001</v>
      </c>
    </row>
    <row r="269" spans="2:5" s="184" customFormat="1" x14ac:dyDescent="0.25">
      <c r="B269" s="196">
        <v>45245</v>
      </c>
      <c r="C269" s="192">
        <v>1000</v>
      </c>
      <c r="D269" s="182">
        <v>0.1822</v>
      </c>
      <c r="E269" s="182">
        <v>0.1822</v>
      </c>
    </row>
    <row r="270" spans="2:5" s="184" customFormat="1" x14ac:dyDescent="0.25">
      <c r="B270" s="196">
        <v>45246</v>
      </c>
      <c r="C270" s="192">
        <v>1000</v>
      </c>
      <c r="D270" s="182">
        <v>0.18379999999999999</v>
      </c>
      <c r="E270" s="182">
        <v>0.18379999999999999</v>
      </c>
    </row>
    <row r="271" spans="2:5" s="184" customFormat="1" x14ac:dyDescent="0.25">
      <c r="B271" s="196">
        <v>45247</v>
      </c>
      <c r="C271" s="192">
        <v>1000</v>
      </c>
      <c r="D271" s="182">
        <v>0.18110000000000001</v>
      </c>
      <c r="E271" s="182">
        <v>0.18110000000000001</v>
      </c>
    </row>
    <row r="272" spans="2:5" s="184" customFormat="1" x14ac:dyDescent="0.25">
      <c r="B272" s="196">
        <v>45248</v>
      </c>
      <c r="C272" s="192">
        <v>1000</v>
      </c>
      <c r="D272" s="182">
        <v>0.185</v>
      </c>
      <c r="E272" s="182">
        <v>0.185</v>
      </c>
    </row>
    <row r="273" spans="2:5" s="184" customFormat="1" x14ac:dyDescent="0.25">
      <c r="B273" s="196">
        <v>45249</v>
      </c>
      <c r="C273" s="192">
        <v>1000</v>
      </c>
      <c r="D273" s="182">
        <v>0.18490000000000001</v>
      </c>
      <c r="E273" s="182">
        <v>0.18490000000000001</v>
      </c>
    </row>
    <row r="274" spans="2:5" s="184" customFormat="1" x14ac:dyDescent="0.25">
      <c r="B274" s="196">
        <v>45250</v>
      </c>
      <c r="C274" s="192">
        <v>1000</v>
      </c>
      <c r="D274" s="182">
        <v>0.18179999999999999</v>
      </c>
      <c r="E274" s="182">
        <v>0.18179999999999999</v>
      </c>
    </row>
    <row r="275" spans="2:5" s="184" customFormat="1" x14ac:dyDescent="0.25">
      <c r="B275" s="196">
        <v>45251</v>
      </c>
      <c r="C275" s="192">
        <v>1000</v>
      </c>
      <c r="D275" s="182">
        <v>0.18379999999999999</v>
      </c>
      <c r="E275" s="182">
        <v>0.18379999999999999</v>
      </c>
    </row>
    <row r="276" spans="2:5" s="184" customFormat="1" x14ac:dyDescent="0.25">
      <c r="B276" s="196">
        <v>45252</v>
      </c>
      <c r="C276" s="192">
        <v>1000</v>
      </c>
      <c r="D276" s="182">
        <v>0.1832</v>
      </c>
      <c r="E276" s="182">
        <v>0.1832</v>
      </c>
    </row>
    <row r="277" spans="2:5" s="184" customFormat="1" x14ac:dyDescent="0.25">
      <c r="B277" s="196">
        <v>45253</v>
      </c>
      <c r="C277" s="192">
        <v>1000</v>
      </c>
      <c r="D277" s="182">
        <v>0.18229999999999999</v>
      </c>
      <c r="E277" s="182">
        <v>0.18229999999999999</v>
      </c>
    </row>
    <row r="278" spans="2:5" s="184" customFormat="1" x14ac:dyDescent="0.25">
      <c r="B278" s="196">
        <v>45254</v>
      </c>
      <c r="C278" s="192">
        <v>1000</v>
      </c>
      <c r="D278" s="182">
        <v>0.18260000000000001</v>
      </c>
      <c r="E278" s="182">
        <v>0.18260000000000001</v>
      </c>
    </row>
    <row r="279" spans="2:5" s="184" customFormat="1" x14ac:dyDescent="0.25">
      <c r="B279" s="196">
        <v>45255</v>
      </c>
      <c r="C279" s="192">
        <v>1000</v>
      </c>
      <c r="D279" s="182">
        <v>0.18410000000000001</v>
      </c>
      <c r="E279" s="182">
        <v>0.18410000000000001</v>
      </c>
    </row>
    <row r="280" spans="2:5" s="184" customFormat="1" x14ac:dyDescent="0.25">
      <c r="B280" s="196">
        <v>45256</v>
      </c>
      <c r="C280" s="192">
        <v>1000</v>
      </c>
      <c r="D280" s="182">
        <v>0.18390000000000001</v>
      </c>
      <c r="E280" s="182">
        <v>0.18390000000000001</v>
      </c>
    </row>
    <row r="281" spans="2:5" s="184" customFormat="1" x14ac:dyDescent="0.25">
      <c r="B281" s="196">
        <v>45257</v>
      </c>
      <c r="C281" s="192">
        <v>1000</v>
      </c>
      <c r="D281" s="182">
        <v>0.184</v>
      </c>
      <c r="E281" s="182">
        <v>0.184</v>
      </c>
    </row>
    <row r="282" spans="2:5" s="184" customFormat="1" x14ac:dyDescent="0.25">
      <c r="B282" s="196">
        <v>45258</v>
      </c>
      <c r="C282" s="192">
        <v>1000</v>
      </c>
      <c r="D282" s="182">
        <v>0.1799</v>
      </c>
      <c r="E282" s="182">
        <v>0.1799</v>
      </c>
    </row>
    <row r="283" spans="2:5" s="184" customFormat="1" x14ac:dyDescent="0.25">
      <c r="B283" s="196">
        <v>45259</v>
      </c>
      <c r="C283" s="192">
        <v>1000</v>
      </c>
      <c r="D283" s="182">
        <v>0.18079999999999999</v>
      </c>
      <c r="E283" s="182">
        <v>0.18079999999999999</v>
      </c>
    </row>
    <row r="284" spans="2:5" s="184" customFormat="1" x14ac:dyDescent="0.25">
      <c r="B284" s="196">
        <v>45260</v>
      </c>
      <c r="C284" s="192">
        <v>1000.0001999999999</v>
      </c>
      <c r="D284" s="182">
        <v>0.17979999999999999</v>
      </c>
      <c r="E284" s="182">
        <v>0.17979999999999999</v>
      </c>
    </row>
    <row r="286" spans="2:5" ht="15.75" x14ac:dyDescent="0.25">
      <c r="B286" s="220" t="s">
        <v>2323</v>
      </c>
      <c r="C286" s="220"/>
      <c r="D286" s="220"/>
      <c r="E286" s="220"/>
    </row>
    <row r="287" spans="2:5" s="177" customFormat="1" ht="38.25" x14ac:dyDescent="0.2">
      <c r="B287" s="178" t="s">
        <v>2299</v>
      </c>
      <c r="C287" s="179" t="s">
        <v>2300</v>
      </c>
      <c r="D287" s="180" t="s">
        <v>2301</v>
      </c>
      <c r="E287" s="180" t="s">
        <v>2302</v>
      </c>
    </row>
    <row r="288" spans="2:5" x14ac:dyDescent="0.25">
      <c r="B288" s="181">
        <v>45083</v>
      </c>
      <c r="C288" s="182">
        <v>10.3758</v>
      </c>
      <c r="D288" s="182">
        <v>1.47E-2</v>
      </c>
      <c r="E288" s="182">
        <v>1.47E-2</v>
      </c>
    </row>
    <row r="289" spans="2:5" x14ac:dyDescent="0.25">
      <c r="B289" s="181">
        <v>45090</v>
      </c>
      <c r="C289" s="182">
        <v>10.3758</v>
      </c>
      <c r="D289" s="182">
        <v>9.5999999999999992E-3</v>
      </c>
      <c r="E289" s="182">
        <v>9.5999999999999992E-3</v>
      </c>
    </row>
    <row r="290" spans="2:5" x14ac:dyDescent="0.25">
      <c r="B290" s="181">
        <v>45097</v>
      </c>
      <c r="C290" s="182">
        <v>10.3758</v>
      </c>
      <c r="D290" s="182">
        <v>1.35E-2</v>
      </c>
      <c r="E290" s="182">
        <v>1.35E-2</v>
      </c>
    </row>
    <row r="291" spans="2:5" x14ac:dyDescent="0.25">
      <c r="B291" s="181">
        <v>45104</v>
      </c>
      <c r="C291" s="182">
        <v>10.3758</v>
      </c>
      <c r="D291" s="182">
        <v>1.01E-2</v>
      </c>
      <c r="E291" s="182">
        <v>1.01E-2</v>
      </c>
    </row>
    <row r="292" spans="2:5" x14ac:dyDescent="0.25">
      <c r="B292" s="181">
        <v>45111</v>
      </c>
      <c r="C292" s="182">
        <v>10.3758</v>
      </c>
      <c r="D292" s="182">
        <v>1.4800000000000001E-2</v>
      </c>
      <c r="E292" s="182">
        <v>1.4800000000000001E-2</v>
      </c>
    </row>
    <row r="293" spans="2:5" x14ac:dyDescent="0.25">
      <c r="B293" s="181">
        <v>45118</v>
      </c>
      <c r="C293" s="182">
        <v>10.3758</v>
      </c>
      <c r="D293" s="182">
        <v>1.1900000000000001E-2</v>
      </c>
      <c r="E293" s="182">
        <v>1.1900000000000001E-2</v>
      </c>
    </row>
    <row r="294" spans="2:5" x14ac:dyDescent="0.25">
      <c r="B294" s="181">
        <v>45125</v>
      </c>
      <c r="C294" s="182">
        <v>10.3758</v>
      </c>
      <c r="D294" s="182">
        <v>1.3299999999999999E-2</v>
      </c>
      <c r="E294" s="182">
        <v>1.3299999999999999E-2</v>
      </c>
    </row>
    <row r="295" spans="2:5" x14ac:dyDescent="0.25">
      <c r="B295" s="181">
        <v>45132</v>
      </c>
      <c r="C295" s="182">
        <v>10.3758</v>
      </c>
      <c r="D295" s="182">
        <v>1.21E-2</v>
      </c>
      <c r="E295" s="182">
        <v>1.21E-2</v>
      </c>
    </row>
    <row r="296" spans="2:5" x14ac:dyDescent="0.25">
      <c r="B296" s="181">
        <v>45139</v>
      </c>
      <c r="C296" s="182">
        <v>10.3758</v>
      </c>
      <c r="D296" s="182">
        <v>1.1900000000000001E-2</v>
      </c>
      <c r="E296" s="182">
        <v>1.1900000000000001E-2</v>
      </c>
    </row>
    <row r="297" spans="2:5" x14ac:dyDescent="0.25">
      <c r="B297" s="181">
        <v>45146</v>
      </c>
      <c r="C297" s="182">
        <v>10.3758</v>
      </c>
      <c r="D297" s="182">
        <v>1.09E-2</v>
      </c>
      <c r="E297" s="182">
        <v>1.09E-2</v>
      </c>
    </row>
    <row r="298" spans="2:5" x14ac:dyDescent="0.25">
      <c r="B298" s="181">
        <v>45155</v>
      </c>
      <c r="C298" s="182">
        <v>10.3758</v>
      </c>
      <c r="D298" s="182">
        <v>1.3299999999999999E-2</v>
      </c>
      <c r="E298" s="182">
        <v>1.3299999999999999E-2</v>
      </c>
    </row>
    <row r="299" spans="2:5" x14ac:dyDescent="0.25">
      <c r="B299" s="181">
        <v>45160</v>
      </c>
      <c r="C299" s="182">
        <v>10.3758</v>
      </c>
      <c r="D299" s="182">
        <v>8.8999999999999999E-3</v>
      </c>
      <c r="E299" s="182">
        <v>8.8999999999999999E-3</v>
      </c>
    </row>
    <row r="300" spans="2:5" x14ac:dyDescent="0.25">
      <c r="B300" s="181">
        <v>45167</v>
      </c>
      <c r="C300" s="182">
        <v>10.3758</v>
      </c>
      <c r="D300" s="182">
        <v>1.2200000000000001E-2</v>
      </c>
      <c r="E300" s="182">
        <v>1.2200000000000001E-2</v>
      </c>
    </row>
    <row r="301" spans="2:5" x14ac:dyDescent="0.25">
      <c r="B301" s="181">
        <v>45174</v>
      </c>
      <c r="C301" s="182">
        <v>10.3758</v>
      </c>
      <c r="D301" s="182">
        <v>1.35E-2</v>
      </c>
      <c r="E301" s="182">
        <v>1.35E-2</v>
      </c>
    </row>
    <row r="302" spans="2:5" x14ac:dyDescent="0.25">
      <c r="B302" s="181">
        <v>45181</v>
      </c>
      <c r="C302" s="182">
        <v>10.3758</v>
      </c>
      <c r="D302" s="182">
        <v>1.18E-2</v>
      </c>
      <c r="E302" s="182">
        <v>1.18E-2</v>
      </c>
    </row>
    <row r="303" spans="2:5" x14ac:dyDescent="0.25">
      <c r="B303" s="181">
        <v>45189</v>
      </c>
      <c r="C303" s="182">
        <v>10.3758</v>
      </c>
      <c r="D303" s="182">
        <v>1.34E-2</v>
      </c>
      <c r="E303" s="182">
        <v>1.34E-2</v>
      </c>
    </row>
    <row r="304" spans="2:5" x14ac:dyDescent="0.25">
      <c r="B304" s="181">
        <v>45195</v>
      </c>
      <c r="C304" s="182">
        <v>10.3758</v>
      </c>
      <c r="D304" s="182">
        <v>9.4999999999999998E-3</v>
      </c>
      <c r="E304" s="182">
        <v>9.4999999999999998E-3</v>
      </c>
    </row>
    <row r="305" spans="2:5" x14ac:dyDescent="0.25">
      <c r="B305" s="181">
        <v>45202</v>
      </c>
      <c r="C305" s="182">
        <v>10.3758</v>
      </c>
      <c r="D305" s="182">
        <v>1.4999999999999999E-2</v>
      </c>
      <c r="E305" s="182">
        <v>1.4999999999999999E-2</v>
      </c>
    </row>
    <row r="306" spans="2:5" x14ac:dyDescent="0.25">
      <c r="B306" s="181">
        <v>45209</v>
      </c>
      <c r="C306" s="182">
        <v>10.3758</v>
      </c>
      <c r="D306" s="182">
        <v>9.9000000000000008E-3</v>
      </c>
      <c r="E306" s="182">
        <v>9.9000000000000008E-3</v>
      </c>
    </row>
    <row r="307" spans="2:5" x14ac:dyDescent="0.25">
      <c r="B307" s="181">
        <v>45216</v>
      </c>
      <c r="C307" s="182">
        <v>10.3758</v>
      </c>
      <c r="D307" s="182">
        <v>1.2500000000000001E-2</v>
      </c>
      <c r="E307" s="182">
        <v>1.2500000000000001E-2</v>
      </c>
    </row>
    <row r="308" spans="2:5" x14ac:dyDescent="0.25">
      <c r="B308" s="181">
        <v>45224</v>
      </c>
      <c r="C308" s="182">
        <v>10.3758</v>
      </c>
      <c r="D308" s="182">
        <v>1.3599999999999999E-2</v>
      </c>
      <c r="E308" s="182">
        <v>1.3599999999999999E-2</v>
      </c>
    </row>
    <row r="309" spans="2:5" x14ac:dyDescent="0.25">
      <c r="B309" s="181">
        <v>45230</v>
      </c>
      <c r="C309" s="182">
        <v>10.3758</v>
      </c>
      <c r="D309" s="182">
        <v>9.1000000000000004E-3</v>
      </c>
      <c r="E309" s="182">
        <v>9.1000000000000004E-3</v>
      </c>
    </row>
    <row r="310" spans="2:5" x14ac:dyDescent="0.25">
      <c r="B310" s="181">
        <v>45237</v>
      </c>
      <c r="C310" s="182">
        <v>10.3758</v>
      </c>
      <c r="D310" s="182">
        <v>1.46E-2</v>
      </c>
      <c r="E310" s="182">
        <v>1.46E-2</v>
      </c>
    </row>
    <row r="311" spans="2:5" x14ac:dyDescent="0.25">
      <c r="B311" s="181">
        <v>45245</v>
      </c>
      <c r="C311" s="182">
        <v>10.3758</v>
      </c>
      <c r="D311" s="182">
        <v>1.43E-2</v>
      </c>
      <c r="E311" s="182">
        <v>1.43E-2</v>
      </c>
    </row>
    <row r="312" spans="2:5" x14ac:dyDescent="0.25">
      <c r="B312" s="181">
        <v>45251</v>
      </c>
      <c r="C312" s="182">
        <v>10.3758</v>
      </c>
      <c r="D312" s="182">
        <v>1.04E-2</v>
      </c>
      <c r="E312" s="182">
        <v>1.04E-2</v>
      </c>
    </row>
    <row r="313" spans="2:5" x14ac:dyDescent="0.25">
      <c r="B313" s="181">
        <v>45258</v>
      </c>
      <c r="C313" s="182">
        <v>10.3758</v>
      </c>
      <c r="D313" s="182">
        <v>1.3100000000000001E-2</v>
      </c>
      <c r="E313" s="182">
        <v>1.3100000000000001E-2</v>
      </c>
    </row>
    <row r="314" spans="2:5" x14ac:dyDescent="0.25">
      <c r="B314" s="190"/>
      <c r="C314" s="191"/>
      <c r="D314" s="191"/>
      <c r="E314" s="191"/>
    </row>
    <row r="315" spans="2:5" ht="15.75" x14ac:dyDescent="0.25">
      <c r="B315" s="220" t="s">
        <v>2324</v>
      </c>
      <c r="C315" s="220"/>
      <c r="D315" s="220"/>
      <c r="E315" s="220"/>
    </row>
    <row r="316" spans="2:5" s="177" customFormat="1" ht="38.25" x14ac:dyDescent="0.2">
      <c r="B316" s="178" t="s">
        <v>2299</v>
      </c>
      <c r="C316" s="179" t="s">
        <v>2300</v>
      </c>
      <c r="D316" s="180" t="s">
        <v>2301</v>
      </c>
      <c r="E316" s="180" t="s">
        <v>2302</v>
      </c>
    </row>
    <row r="317" spans="2:5" x14ac:dyDescent="0.25">
      <c r="B317" s="181">
        <v>45083</v>
      </c>
      <c r="C317" s="182">
        <v>10.4023</v>
      </c>
      <c r="D317" s="182">
        <v>1.66E-2</v>
      </c>
      <c r="E317" s="182">
        <v>1.66E-2</v>
      </c>
    </row>
    <row r="318" spans="2:5" x14ac:dyDescent="0.25">
      <c r="B318" s="181">
        <v>45090</v>
      </c>
      <c r="C318" s="182">
        <v>10.4023</v>
      </c>
      <c r="D318" s="182">
        <v>1.15E-2</v>
      </c>
      <c r="E318" s="182">
        <v>1.15E-2</v>
      </c>
    </row>
    <row r="319" spans="2:5" x14ac:dyDescent="0.25">
      <c r="B319" s="181">
        <v>45097</v>
      </c>
      <c r="C319" s="182">
        <v>10.4023</v>
      </c>
      <c r="D319" s="182">
        <v>1.52E-2</v>
      </c>
      <c r="E319" s="182">
        <v>1.52E-2</v>
      </c>
    </row>
    <row r="320" spans="2:5" x14ac:dyDescent="0.25">
      <c r="B320" s="181">
        <v>45104</v>
      </c>
      <c r="C320" s="182">
        <v>10.4023</v>
      </c>
      <c r="D320" s="182">
        <v>1.2E-2</v>
      </c>
      <c r="E320" s="182">
        <v>1.2E-2</v>
      </c>
    </row>
    <row r="321" spans="2:5" x14ac:dyDescent="0.25">
      <c r="B321" s="181">
        <v>45111</v>
      </c>
      <c r="C321" s="182">
        <v>10.4023</v>
      </c>
      <c r="D321" s="182">
        <v>1.66E-2</v>
      </c>
      <c r="E321" s="182">
        <v>1.66E-2</v>
      </c>
    </row>
    <row r="322" spans="2:5" x14ac:dyDescent="0.25">
      <c r="B322" s="181">
        <v>45118</v>
      </c>
      <c r="C322" s="182">
        <v>10.4023</v>
      </c>
      <c r="D322" s="182">
        <v>1.3599999999999999E-2</v>
      </c>
      <c r="E322" s="182">
        <v>1.3599999999999999E-2</v>
      </c>
    </row>
    <row r="323" spans="2:5" x14ac:dyDescent="0.25">
      <c r="B323" s="181">
        <v>45125</v>
      </c>
      <c r="C323" s="182">
        <v>10.4023</v>
      </c>
      <c r="D323" s="182">
        <v>1.52E-2</v>
      </c>
      <c r="E323" s="182">
        <v>1.52E-2</v>
      </c>
    </row>
    <row r="324" spans="2:5" x14ac:dyDescent="0.25">
      <c r="B324" s="181">
        <v>45132</v>
      </c>
      <c r="C324" s="182">
        <v>10.4023</v>
      </c>
      <c r="D324" s="182">
        <v>1.4E-2</v>
      </c>
      <c r="E324" s="182">
        <v>1.4E-2</v>
      </c>
    </row>
    <row r="325" spans="2:5" x14ac:dyDescent="0.25">
      <c r="B325" s="181">
        <v>45139</v>
      </c>
      <c r="C325" s="182">
        <v>10.4023</v>
      </c>
      <c r="D325" s="182">
        <v>1.37E-2</v>
      </c>
      <c r="E325" s="182">
        <v>1.37E-2</v>
      </c>
    </row>
    <row r="326" spans="2:5" x14ac:dyDescent="0.25">
      <c r="B326" s="181">
        <v>45146</v>
      </c>
      <c r="C326" s="182">
        <v>10.4023</v>
      </c>
      <c r="D326" s="182">
        <v>1.26E-2</v>
      </c>
      <c r="E326" s="182">
        <v>1.26E-2</v>
      </c>
    </row>
    <row r="327" spans="2:5" x14ac:dyDescent="0.25">
      <c r="B327" s="181">
        <v>45155</v>
      </c>
      <c r="C327" s="182">
        <v>10.4023</v>
      </c>
      <c r="D327" s="182">
        <v>1.35E-2</v>
      </c>
      <c r="E327" s="182">
        <v>1.35E-2</v>
      </c>
    </row>
    <row r="328" spans="2:5" x14ac:dyDescent="0.25">
      <c r="B328" s="181">
        <v>45160</v>
      </c>
      <c r="C328" s="182">
        <v>10.4023</v>
      </c>
      <c r="D328" s="182">
        <v>1.03E-2</v>
      </c>
      <c r="E328" s="182">
        <v>1.03E-2</v>
      </c>
    </row>
    <row r="329" spans="2:5" x14ac:dyDescent="0.25">
      <c r="B329" s="181">
        <v>45167</v>
      </c>
      <c r="C329" s="182">
        <v>10.4023</v>
      </c>
      <c r="D329" s="182">
        <v>1.4E-2</v>
      </c>
      <c r="E329" s="182">
        <v>1.4E-2</v>
      </c>
    </row>
    <row r="330" spans="2:5" x14ac:dyDescent="0.25">
      <c r="B330" s="181">
        <v>45174</v>
      </c>
      <c r="C330" s="182">
        <v>10.4023</v>
      </c>
      <c r="D330" s="182">
        <v>1.5299999999999999E-2</v>
      </c>
      <c r="E330" s="182">
        <v>1.5299999999999999E-2</v>
      </c>
    </row>
    <row r="331" spans="2:5" x14ac:dyDescent="0.25">
      <c r="B331" s="181">
        <v>45181</v>
      </c>
      <c r="C331" s="182">
        <v>10.4023</v>
      </c>
      <c r="D331" s="182">
        <v>1.3599999999999999E-2</v>
      </c>
      <c r="E331" s="182">
        <v>1.3599999999999999E-2</v>
      </c>
    </row>
    <row r="332" spans="2:5" x14ac:dyDescent="0.25">
      <c r="B332" s="181">
        <v>45189</v>
      </c>
      <c r="C332" s="182">
        <v>10.4023</v>
      </c>
      <c r="D332" s="182">
        <v>1.55E-2</v>
      </c>
      <c r="E332" s="182">
        <v>1.55E-2</v>
      </c>
    </row>
    <row r="333" spans="2:5" x14ac:dyDescent="0.25">
      <c r="B333" s="181">
        <v>45195</v>
      </c>
      <c r="C333" s="182">
        <v>10.4023</v>
      </c>
      <c r="D333" s="182">
        <v>1.11E-2</v>
      </c>
      <c r="E333" s="182">
        <v>1.11E-2</v>
      </c>
    </row>
    <row r="334" spans="2:5" x14ac:dyDescent="0.25">
      <c r="B334" s="181">
        <v>45202</v>
      </c>
      <c r="C334" s="182">
        <v>10.4023</v>
      </c>
      <c r="D334" s="182">
        <v>1.6799999999999999E-2</v>
      </c>
      <c r="E334" s="182">
        <v>1.6799999999999999E-2</v>
      </c>
    </row>
    <row r="335" spans="2:5" x14ac:dyDescent="0.25">
      <c r="B335" s="181">
        <v>45209</v>
      </c>
      <c r="C335" s="182">
        <v>10.4023</v>
      </c>
      <c r="D335" s="182">
        <v>1.17E-2</v>
      </c>
      <c r="E335" s="182">
        <v>1.17E-2</v>
      </c>
    </row>
    <row r="336" spans="2:5" x14ac:dyDescent="0.25">
      <c r="B336" s="181">
        <v>45216</v>
      </c>
      <c r="C336" s="182">
        <v>10.4023</v>
      </c>
      <c r="D336" s="182">
        <v>1.43E-2</v>
      </c>
      <c r="E336" s="182">
        <v>1.43E-2</v>
      </c>
    </row>
    <row r="337" spans="2:5" x14ac:dyDescent="0.25">
      <c r="B337" s="181">
        <v>45224</v>
      </c>
      <c r="C337" s="182">
        <v>10.4023</v>
      </c>
      <c r="D337" s="182">
        <v>1.5699999999999999E-2</v>
      </c>
      <c r="E337" s="182">
        <v>1.5699999999999999E-2</v>
      </c>
    </row>
    <row r="338" spans="2:5" x14ac:dyDescent="0.25">
      <c r="B338" s="181">
        <v>45230</v>
      </c>
      <c r="C338" s="182">
        <v>10.4023</v>
      </c>
      <c r="D338" s="182">
        <v>1.06E-2</v>
      </c>
      <c r="E338" s="182">
        <v>1.06E-2</v>
      </c>
    </row>
    <row r="339" spans="2:5" x14ac:dyDescent="0.25">
      <c r="B339" s="181">
        <v>45237</v>
      </c>
      <c r="C339" s="182">
        <v>10.4023</v>
      </c>
      <c r="D339" s="182">
        <v>1.6400000000000001E-2</v>
      </c>
      <c r="E339" s="182">
        <v>1.6400000000000001E-2</v>
      </c>
    </row>
    <row r="340" spans="2:5" x14ac:dyDescent="0.25">
      <c r="B340" s="181">
        <v>45245</v>
      </c>
      <c r="C340" s="182">
        <v>10.4023</v>
      </c>
      <c r="D340" s="182">
        <v>1.6400000000000001E-2</v>
      </c>
      <c r="E340" s="182">
        <v>1.6400000000000001E-2</v>
      </c>
    </row>
    <row r="341" spans="2:5" x14ac:dyDescent="0.25">
      <c r="B341" s="181">
        <v>45251</v>
      </c>
      <c r="C341" s="182">
        <v>10.4023</v>
      </c>
      <c r="D341" s="182">
        <v>1.1900000000000001E-2</v>
      </c>
      <c r="E341" s="182">
        <v>1.1900000000000001E-2</v>
      </c>
    </row>
    <row r="342" spans="2:5" x14ac:dyDescent="0.25">
      <c r="B342" s="181">
        <v>45258</v>
      </c>
      <c r="C342" s="182">
        <v>10.4023</v>
      </c>
      <c r="D342" s="182">
        <v>1.47E-2</v>
      </c>
      <c r="E342" s="182">
        <v>1.47E-2</v>
      </c>
    </row>
    <row r="344" spans="2:5" x14ac:dyDescent="0.25">
      <c r="B344" s="198" t="s">
        <v>2325</v>
      </c>
      <c r="C344" s="221" t="s">
        <v>2326</v>
      </c>
      <c r="D344" s="221"/>
      <c r="E344" s="221"/>
    </row>
  </sheetData>
  <mergeCells count="17">
    <mergeCell ref="B141:E141"/>
    <mergeCell ref="B1:E1"/>
    <mergeCell ref="B10:E10"/>
    <mergeCell ref="B19:E19"/>
    <mergeCell ref="B28:E28"/>
    <mergeCell ref="B37:E37"/>
    <mergeCell ref="B67:E67"/>
    <mergeCell ref="B96:E96"/>
    <mergeCell ref="B105:E105"/>
    <mergeCell ref="B114:E114"/>
    <mergeCell ref="B123:E123"/>
    <mergeCell ref="B132:E132"/>
    <mergeCell ref="B150:E150"/>
    <mergeCell ref="B218:E218"/>
    <mergeCell ref="B286:E286"/>
    <mergeCell ref="B315:E315"/>
    <mergeCell ref="C344:E34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F9F3A-DACA-4CE8-9AFC-66445C4C50E2}">
  <dimension ref="A1:E53"/>
  <sheetViews>
    <sheetView workbookViewId="0">
      <selection activeCell="B21" sqref="B21"/>
    </sheetView>
  </sheetViews>
  <sheetFormatPr defaultRowHeight="15" x14ac:dyDescent="0.25"/>
  <cols>
    <col min="1" max="1" width="9.5703125" style="1" customWidth="1"/>
    <col min="2" max="2" width="55.7109375" style="1" customWidth="1"/>
    <col min="3" max="3" width="15.85546875" style="207" customWidth="1"/>
    <col min="4" max="4" width="49.28515625" style="1" customWidth="1"/>
    <col min="5" max="5" width="21.85546875" style="1" customWidth="1"/>
  </cols>
  <sheetData>
    <row r="1" spans="1:5" ht="18.75" x14ac:dyDescent="0.3">
      <c r="A1" s="223" t="s">
        <v>3332</v>
      </c>
      <c r="B1" s="224"/>
      <c r="C1" s="224"/>
      <c r="D1" s="224"/>
      <c r="E1" s="225"/>
    </row>
    <row r="2" spans="1:5" x14ac:dyDescent="0.25">
      <c r="C2" s="202"/>
    </row>
    <row r="3" spans="1:5" ht="30" x14ac:dyDescent="0.2">
      <c r="A3" s="203" t="s">
        <v>3333</v>
      </c>
      <c r="B3" s="203" t="s">
        <v>3334</v>
      </c>
      <c r="C3" s="203" t="s">
        <v>3335</v>
      </c>
      <c r="D3" s="203" t="s">
        <v>3336</v>
      </c>
      <c r="E3" s="203" t="s">
        <v>3337</v>
      </c>
    </row>
    <row r="4" spans="1:5" x14ac:dyDescent="0.25">
      <c r="A4" s="204" t="s">
        <v>3338</v>
      </c>
      <c r="B4" s="10" t="s">
        <v>35</v>
      </c>
      <c r="C4" s="208" t="s">
        <v>3339</v>
      </c>
      <c r="D4" s="209" t="s">
        <v>3340</v>
      </c>
      <c r="E4" s="210" t="str">
        <f>VLOOKUP(D:D,'[1]Industry Risk-O-Meters May'!A:C,3,0)</f>
        <v>LOW</v>
      </c>
    </row>
    <row r="5" spans="1:5" x14ac:dyDescent="0.25">
      <c r="A5" s="204">
        <f t="shared" ref="A5:A53" si="0">+A4+1</f>
        <v>2</v>
      </c>
      <c r="B5" s="10" t="s">
        <v>37</v>
      </c>
      <c r="C5" s="208" t="s">
        <v>3341</v>
      </c>
      <c r="D5" s="211" t="s">
        <v>3342</v>
      </c>
      <c r="E5" s="210" t="str">
        <f>VLOOKUP(D:D,'[1]Industry Risk-O-Meters May'!A:C,3,0)</f>
        <v>High</v>
      </c>
    </row>
    <row r="6" spans="1:5" x14ac:dyDescent="0.25">
      <c r="A6" s="204">
        <f t="shared" si="0"/>
        <v>3</v>
      </c>
      <c r="B6" s="10" t="s">
        <v>39</v>
      </c>
      <c r="C6" s="208" t="s">
        <v>3341</v>
      </c>
      <c r="D6" s="210" t="s">
        <v>3343</v>
      </c>
      <c r="E6" s="210" t="str">
        <f>VLOOKUP(D:D,'[1]Industry Risk-O-Meters May'!A:C,3,0)</f>
        <v>Very High</v>
      </c>
    </row>
    <row r="7" spans="1:5" x14ac:dyDescent="0.25">
      <c r="A7" s="204">
        <f t="shared" si="0"/>
        <v>4</v>
      </c>
      <c r="B7" s="10" t="s">
        <v>6</v>
      </c>
      <c r="C7" s="208" t="s">
        <v>3344</v>
      </c>
      <c r="D7" s="210" t="s">
        <v>3345</v>
      </c>
      <c r="E7" s="210" t="str">
        <f>VLOOKUP(D:D,'[1]Industry Risk-O-Meters May'!A:C,3,0)</f>
        <v>Moderate</v>
      </c>
    </row>
    <row r="8" spans="1:5" x14ac:dyDescent="0.25">
      <c r="A8" s="204">
        <f t="shared" si="0"/>
        <v>5</v>
      </c>
      <c r="B8" s="10" t="s">
        <v>41</v>
      </c>
      <c r="C8" s="208" t="s">
        <v>3341</v>
      </c>
      <c r="D8" s="211" t="s">
        <v>3346</v>
      </c>
      <c r="E8" s="210" t="str">
        <f>VLOOKUP(D:D,'[1]Industry Risk-O-Meters May'!A:C,3,0)</f>
        <v>Very High</v>
      </c>
    </row>
    <row r="9" spans="1:5" x14ac:dyDescent="0.25">
      <c r="A9" s="204">
        <f t="shared" si="0"/>
        <v>6</v>
      </c>
      <c r="B9" s="10" t="s">
        <v>8</v>
      </c>
      <c r="C9" s="208" t="s">
        <v>3344</v>
      </c>
      <c r="D9" s="211" t="s">
        <v>3347</v>
      </c>
      <c r="E9" s="210" t="str">
        <f>VLOOKUP(D:D,'[1]Industry Risk-O-Meters May'!A:C,3,0)</f>
        <v>Moderate</v>
      </c>
    </row>
    <row r="10" spans="1:5" x14ac:dyDescent="0.25">
      <c r="A10" s="204">
        <f t="shared" si="0"/>
        <v>7</v>
      </c>
      <c r="B10" s="206" t="s">
        <v>10</v>
      </c>
      <c r="C10" s="208" t="s">
        <v>3348</v>
      </c>
      <c r="D10" s="209" t="s">
        <v>3349</v>
      </c>
      <c r="E10" s="210" t="str">
        <f>VLOOKUP(D:D,'[1]Industry Risk-O-Meters May'!A:C,3,0)</f>
        <v>Low to Moderate</v>
      </c>
    </row>
    <row r="11" spans="1:5" x14ac:dyDescent="0.25">
      <c r="A11" s="204">
        <f t="shared" si="0"/>
        <v>8</v>
      </c>
      <c r="B11" s="10" t="s">
        <v>43</v>
      </c>
      <c r="C11" s="208" t="s">
        <v>3341</v>
      </c>
      <c r="D11" s="211" t="s">
        <v>3350</v>
      </c>
      <c r="E11" s="210" t="str">
        <f>VLOOKUP(D:D,'[1]Industry Risk-O-Meters May'!A:C,3,0)</f>
        <v>Very High</v>
      </c>
    </row>
    <row r="12" spans="1:5" x14ac:dyDescent="0.25">
      <c r="A12" s="204">
        <f t="shared" si="0"/>
        <v>9</v>
      </c>
      <c r="B12" s="10" t="s">
        <v>45</v>
      </c>
      <c r="C12" s="208" t="s">
        <v>3341</v>
      </c>
      <c r="D12" s="211" t="s">
        <v>3346</v>
      </c>
      <c r="E12" s="210" t="str">
        <f>VLOOKUP(D:D,'[1]Industry Risk-O-Meters May'!A:C,3,0)</f>
        <v>Very High</v>
      </c>
    </row>
    <row r="13" spans="1:5" x14ac:dyDescent="0.25">
      <c r="A13" s="204">
        <f t="shared" si="0"/>
        <v>10</v>
      </c>
      <c r="B13" s="10" t="s">
        <v>49</v>
      </c>
      <c r="C13" s="208" t="s">
        <v>3341</v>
      </c>
      <c r="D13" s="211" t="s">
        <v>3346</v>
      </c>
      <c r="E13" s="210" t="str">
        <f>VLOOKUP(D:D,'[1]Industry Risk-O-Meters May'!A:C,3,0)</f>
        <v>Very High</v>
      </c>
    </row>
    <row r="14" spans="1:5" x14ac:dyDescent="0.25">
      <c r="A14" s="204">
        <f t="shared" si="0"/>
        <v>11</v>
      </c>
      <c r="B14" s="10" t="s">
        <v>51</v>
      </c>
      <c r="C14" s="208" t="s">
        <v>3344</v>
      </c>
      <c r="D14" s="210" t="s">
        <v>3351</v>
      </c>
      <c r="E14" s="210" t="str">
        <f>VLOOKUP(D:D,'[1]Industry Risk-O-Meters May'!A:C,3,0)</f>
        <v>MODERATE</v>
      </c>
    </row>
    <row r="15" spans="1:5" x14ac:dyDescent="0.25">
      <c r="A15" s="204">
        <f t="shared" si="0"/>
        <v>12</v>
      </c>
      <c r="B15" s="10" t="s">
        <v>53</v>
      </c>
      <c r="C15" s="208" t="s">
        <v>3341</v>
      </c>
      <c r="D15" s="209" t="s">
        <v>3352</v>
      </c>
      <c r="E15" s="210" t="str">
        <f>VLOOKUP(D:D,'[1]Industry Risk-O-Meters May'!A:C,3,0)</f>
        <v>Very High</v>
      </c>
    </row>
    <row r="16" spans="1:5" x14ac:dyDescent="0.25">
      <c r="A16" s="204">
        <f t="shared" si="0"/>
        <v>13</v>
      </c>
      <c r="B16" s="10" t="s">
        <v>55</v>
      </c>
      <c r="C16" s="208" t="s">
        <v>3341</v>
      </c>
      <c r="D16" s="211" t="s">
        <v>3346</v>
      </c>
      <c r="E16" s="210" t="str">
        <f>VLOOKUP(D:D,'[1]Industry Risk-O-Meters May'!A:C,3,0)</f>
        <v>Very High</v>
      </c>
    </row>
    <row r="17" spans="1:5" x14ac:dyDescent="0.25">
      <c r="A17" s="204">
        <f t="shared" si="0"/>
        <v>14</v>
      </c>
      <c r="B17" s="10" t="s">
        <v>12</v>
      </c>
      <c r="C17" s="208" t="s">
        <v>3348</v>
      </c>
      <c r="D17" s="211" t="s">
        <v>3353</v>
      </c>
      <c r="E17" s="210" t="str">
        <f>VLOOKUP(D:D,'[1]Industry Risk-O-Meters May'!A:C,3,0)</f>
        <v>Moderate</v>
      </c>
    </row>
    <row r="18" spans="1:5" x14ac:dyDescent="0.25">
      <c r="A18" s="204">
        <f t="shared" si="0"/>
        <v>15</v>
      </c>
      <c r="B18" s="10" t="s">
        <v>57</v>
      </c>
      <c r="C18" s="208" t="s">
        <v>3341</v>
      </c>
      <c r="D18" s="211" t="s">
        <v>3346</v>
      </c>
      <c r="E18" s="210" t="str">
        <f>VLOOKUP(D:D,'[1]Industry Risk-O-Meters May'!A:C,3,0)</f>
        <v>Very High</v>
      </c>
    </row>
    <row r="19" spans="1:5" x14ac:dyDescent="0.25">
      <c r="A19" s="204">
        <f t="shared" si="0"/>
        <v>16</v>
      </c>
      <c r="B19" s="10" t="s">
        <v>14</v>
      </c>
      <c r="C19" s="208" t="s">
        <v>3344</v>
      </c>
      <c r="D19" s="210" t="s">
        <v>3354</v>
      </c>
      <c r="E19" s="210" t="str">
        <f>VLOOKUP(D:D,'[1]Industry Risk-O-Meters May'!A:C,3,0)</f>
        <v>Moderate</v>
      </c>
    </row>
    <row r="20" spans="1:5" x14ac:dyDescent="0.25">
      <c r="A20" s="204">
        <f t="shared" si="0"/>
        <v>17</v>
      </c>
      <c r="B20" s="206" t="s">
        <v>59</v>
      </c>
      <c r="C20" s="208" t="s">
        <v>3341</v>
      </c>
      <c r="D20" s="211" t="s">
        <v>3355</v>
      </c>
      <c r="E20" s="210" t="str">
        <f>VLOOKUP(D:D,'[1]Industry Risk-O-Meters May'!A:C,3,0)</f>
        <v>Very High</v>
      </c>
    </row>
    <row r="21" spans="1:5" x14ac:dyDescent="0.25">
      <c r="A21" s="204">
        <f t="shared" si="0"/>
        <v>18</v>
      </c>
      <c r="B21" s="10" t="s">
        <v>61</v>
      </c>
      <c r="C21" s="208" t="s">
        <v>3341</v>
      </c>
      <c r="D21" s="211" t="s">
        <v>3356</v>
      </c>
      <c r="E21" s="210" t="str">
        <f>VLOOKUP(D:D,'[1]Industry Risk-O-Meters May'!A:C,3,0)</f>
        <v>Very High</v>
      </c>
    </row>
    <row r="22" spans="1:5" x14ac:dyDescent="0.25">
      <c r="A22" s="204">
        <f t="shared" si="0"/>
        <v>19</v>
      </c>
      <c r="B22" s="10" t="s">
        <v>63</v>
      </c>
      <c r="C22" s="208" t="s">
        <v>3341</v>
      </c>
      <c r="D22" s="210" t="s">
        <v>3357</v>
      </c>
      <c r="E22" s="210" t="str">
        <f>VLOOKUP(D:D,'[1]Industry Risk-O-Meters May'!A:C,3,0)</f>
        <v>Very High</v>
      </c>
    </row>
    <row r="23" spans="1:5" x14ac:dyDescent="0.25">
      <c r="A23" s="204">
        <f t="shared" si="0"/>
        <v>20</v>
      </c>
      <c r="B23" s="10" t="s">
        <v>65</v>
      </c>
      <c r="C23" s="208" t="s">
        <v>3341</v>
      </c>
      <c r="D23" s="211" t="s">
        <v>3358</v>
      </c>
      <c r="E23" s="210" t="str">
        <f>VLOOKUP(D:D,'[1]Industry Risk-O-Meters May'!A:C,3,0)</f>
        <v>Very High</v>
      </c>
    </row>
    <row r="24" spans="1:5" x14ac:dyDescent="0.25">
      <c r="A24" s="204">
        <f t="shared" si="0"/>
        <v>21</v>
      </c>
      <c r="B24" s="10" t="s">
        <v>47</v>
      </c>
      <c r="C24" s="208" t="s">
        <v>3341</v>
      </c>
      <c r="D24" s="211" t="s">
        <v>3346</v>
      </c>
      <c r="E24" s="210" t="str">
        <f>VLOOKUP(D:D,'[1]Industry Risk-O-Meters May'!A:C,3,0)</f>
        <v>Very High</v>
      </c>
    </row>
    <row r="25" spans="1:5" x14ac:dyDescent="0.25">
      <c r="A25" s="204">
        <f t="shared" si="0"/>
        <v>22</v>
      </c>
      <c r="B25" s="10" t="s">
        <v>67</v>
      </c>
      <c r="C25" s="208" t="s">
        <v>3341</v>
      </c>
      <c r="D25" s="212" t="s">
        <v>3359</v>
      </c>
      <c r="E25" s="210" t="str">
        <f>VLOOKUP(D:D,'[1]Industry Risk-O-Meters May'!A:C,3,0)</f>
        <v>Very High</v>
      </c>
    </row>
    <row r="26" spans="1:5" x14ac:dyDescent="0.25">
      <c r="A26" s="204">
        <f t="shared" si="0"/>
        <v>23</v>
      </c>
      <c r="B26" s="10" t="s">
        <v>69</v>
      </c>
      <c r="C26" s="208" t="s">
        <v>3341</v>
      </c>
      <c r="D26" s="209" t="s">
        <v>3360</v>
      </c>
      <c r="E26" s="210" t="str">
        <f>VLOOKUP(D:D,'[1]Industry Risk-O-Meters May'!A:C,3,0)</f>
        <v>Very High</v>
      </c>
    </row>
    <row r="27" spans="1:5" x14ac:dyDescent="0.25">
      <c r="A27" s="204">
        <f t="shared" si="0"/>
        <v>24</v>
      </c>
      <c r="B27" s="10" t="s">
        <v>71</v>
      </c>
      <c r="C27" s="208" t="s">
        <v>3341</v>
      </c>
      <c r="D27" s="211" t="s">
        <v>3361</v>
      </c>
      <c r="E27" s="210" t="str">
        <f>VLOOKUP(D:D,'[1]Industry Risk-O-Meters May'!A:C,3,0)</f>
        <v>Very High</v>
      </c>
    </row>
    <row r="28" spans="1:5" x14ac:dyDescent="0.25">
      <c r="A28" s="204">
        <f t="shared" si="0"/>
        <v>25</v>
      </c>
      <c r="B28" s="10" t="s">
        <v>106</v>
      </c>
      <c r="C28" s="208" t="s">
        <v>3348</v>
      </c>
      <c r="D28" s="211" t="s">
        <v>3362</v>
      </c>
      <c r="E28" s="210" t="str">
        <f>VLOOKUP(D:D,'[1]Industry Risk-O-Meters May'!A:C,3,0)</f>
        <v>Low to Moderate</v>
      </c>
    </row>
    <row r="29" spans="1:5" x14ac:dyDescent="0.25">
      <c r="A29" s="204">
        <f t="shared" si="0"/>
        <v>26</v>
      </c>
      <c r="B29" s="10" t="s">
        <v>73</v>
      </c>
      <c r="C29" s="208" t="s">
        <v>3341</v>
      </c>
      <c r="D29" s="211" t="s">
        <v>3363</v>
      </c>
      <c r="E29" s="210" t="str">
        <f>VLOOKUP(D:D,'[1]Industry Risk-O-Meters May'!A:C,3,0)</f>
        <v>Very High</v>
      </c>
    </row>
    <row r="30" spans="1:5" x14ac:dyDescent="0.25">
      <c r="A30" s="204">
        <f t="shared" si="0"/>
        <v>27</v>
      </c>
      <c r="B30" s="10" t="s">
        <v>16</v>
      </c>
      <c r="C30" s="208" t="s">
        <v>3344</v>
      </c>
      <c r="D30" s="211" t="s">
        <v>3364</v>
      </c>
      <c r="E30" s="210" t="str">
        <f>VLOOKUP(D:D,'[1]Industry Risk-O-Meters May'!A:C,3,0)</f>
        <v>Low to Moderate</v>
      </c>
    </row>
    <row r="31" spans="1:5" ht="60" x14ac:dyDescent="0.25">
      <c r="A31" s="204">
        <f t="shared" si="0"/>
        <v>28</v>
      </c>
      <c r="B31" s="5" t="s">
        <v>75</v>
      </c>
      <c r="C31" s="208" t="s">
        <v>3341</v>
      </c>
      <c r="D31" s="213" t="s">
        <v>3365</v>
      </c>
      <c r="E31" s="210" t="s">
        <v>3341</v>
      </c>
    </row>
    <row r="32" spans="1:5" x14ac:dyDescent="0.25">
      <c r="A32" s="204">
        <f t="shared" si="0"/>
        <v>29</v>
      </c>
      <c r="B32" s="10" t="s">
        <v>77</v>
      </c>
      <c r="C32" s="208" t="s">
        <v>3341</v>
      </c>
      <c r="D32" s="210" t="s">
        <v>3366</v>
      </c>
      <c r="E32" s="210" t="str">
        <f>VLOOKUP(D:D,'[1]Industry Risk-O-Meters May'!A:C,3,0)</f>
        <v>Very High</v>
      </c>
    </row>
    <row r="33" spans="1:5" x14ac:dyDescent="0.25">
      <c r="A33" s="204">
        <f t="shared" si="0"/>
        <v>30</v>
      </c>
      <c r="B33" s="10" t="s">
        <v>79</v>
      </c>
      <c r="C33" s="208" t="s">
        <v>3341</v>
      </c>
      <c r="D33" s="211" t="s">
        <v>3367</v>
      </c>
      <c r="E33" s="210" t="str">
        <f>VLOOKUP(D:D,'[1]Industry Risk-O-Meters May'!A:C,3,0)</f>
        <v>Very High</v>
      </c>
    </row>
    <row r="34" spans="1:5" x14ac:dyDescent="0.25">
      <c r="A34" s="204">
        <f t="shared" si="0"/>
        <v>31</v>
      </c>
      <c r="B34" s="10" t="s">
        <v>81</v>
      </c>
      <c r="C34" s="208" t="s">
        <v>3341</v>
      </c>
      <c r="D34" s="211" t="s">
        <v>3367</v>
      </c>
      <c r="E34" s="210" t="str">
        <f>VLOOKUP(D:D,'[1]Industry Risk-O-Meters May'!A:C,3,0)</f>
        <v>Very High</v>
      </c>
    </row>
    <row r="35" spans="1:5" x14ac:dyDescent="0.25">
      <c r="A35" s="204">
        <f t="shared" si="0"/>
        <v>32</v>
      </c>
      <c r="B35" s="10" t="s">
        <v>18</v>
      </c>
      <c r="C35" s="208" t="s">
        <v>3344</v>
      </c>
      <c r="D35" s="210" t="s">
        <v>3368</v>
      </c>
      <c r="E35" s="210" t="str">
        <f>VLOOKUP(D:D,'[1]Industry Risk-O-Meters May'!A:C,3,0)</f>
        <v>Low To Moderate</v>
      </c>
    </row>
    <row r="36" spans="1:5" x14ac:dyDescent="0.25">
      <c r="A36" s="204">
        <f t="shared" si="0"/>
        <v>33</v>
      </c>
      <c r="B36" s="206" t="s">
        <v>20</v>
      </c>
      <c r="C36" s="208" t="s">
        <v>3344</v>
      </c>
      <c r="D36" s="210" t="s">
        <v>3369</v>
      </c>
      <c r="E36" s="210" t="str">
        <f>VLOOKUP(D:D,'[1]Industry Risk-O-Meters May'!A:C,3,0)</f>
        <v>Moderate</v>
      </c>
    </row>
    <row r="37" spans="1:5" x14ac:dyDescent="0.25">
      <c r="A37" s="204">
        <f t="shared" si="0"/>
        <v>34</v>
      </c>
      <c r="B37" s="206" t="s">
        <v>83</v>
      </c>
      <c r="C37" s="208" t="s">
        <v>3341</v>
      </c>
      <c r="D37" s="210" t="s">
        <v>3370</v>
      </c>
      <c r="E37" s="210" t="str">
        <f>VLOOKUP(D:D,'[1]Industry Risk-O-Meters May'!A:C,3,0)</f>
        <v>Very High</v>
      </c>
    </row>
    <row r="38" spans="1:5" x14ac:dyDescent="0.25">
      <c r="A38" s="204">
        <f t="shared" si="0"/>
        <v>35</v>
      </c>
      <c r="B38" s="206" t="s">
        <v>85</v>
      </c>
      <c r="C38" s="208" t="s">
        <v>3341</v>
      </c>
      <c r="D38" s="210" t="s">
        <v>3370</v>
      </c>
      <c r="E38" s="210" t="str">
        <f>VLOOKUP(D:D,'[1]Industry Risk-O-Meters May'!A:C,3,0)</f>
        <v>Very High</v>
      </c>
    </row>
    <row r="39" spans="1:5" x14ac:dyDescent="0.25">
      <c r="A39" s="204">
        <f t="shared" si="0"/>
        <v>36</v>
      </c>
      <c r="B39" s="206" t="s">
        <v>87</v>
      </c>
      <c r="C39" s="208" t="s">
        <v>3341</v>
      </c>
      <c r="D39" s="209" t="s">
        <v>3371</v>
      </c>
      <c r="E39" s="210" t="str">
        <f>VLOOKUP(D:D,'[1]Industry Risk-O-Meters May'!A:C,3,0)</f>
        <v>Very High</v>
      </c>
    </row>
    <row r="40" spans="1:5" x14ac:dyDescent="0.25">
      <c r="A40" s="204">
        <f t="shared" si="0"/>
        <v>37</v>
      </c>
      <c r="B40" s="10" t="s">
        <v>89</v>
      </c>
      <c r="C40" s="208" t="s">
        <v>3341</v>
      </c>
      <c r="D40" s="210" t="s">
        <v>3372</v>
      </c>
      <c r="E40" s="210" t="str">
        <f>VLOOKUP(D:D,'[1]Industry Risk-O-Meters May'!A:C,3,0)</f>
        <v>Very High</v>
      </c>
    </row>
    <row r="41" spans="1:5" x14ac:dyDescent="0.25">
      <c r="A41" s="204">
        <f t="shared" si="0"/>
        <v>38</v>
      </c>
      <c r="B41" s="206" t="s">
        <v>1857</v>
      </c>
      <c r="C41" s="208" t="s">
        <v>3344</v>
      </c>
      <c r="D41" s="210" t="s">
        <v>3373</v>
      </c>
      <c r="E41" s="210" t="str">
        <f>VLOOKUP(D:D,'[1]Industry Risk-O-Meters May'!A:C,3,0)</f>
        <v>Moderate</v>
      </c>
    </row>
    <row r="42" spans="1:5" x14ac:dyDescent="0.25">
      <c r="A42" s="204">
        <f t="shared" si="0"/>
        <v>39</v>
      </c>
      <c r="B42" s="10" t="s">
        <v>24</v>
      </c>
      <c r="C42" s="208" t="s">
        <v>3339</v>
      </c>
      <c r="D42" s="211" t="s">
        <v>3374</v>
      </c>
      <c r="E42" s="210" t="str">
        <f>VLOOKUP(D:D,'[1]Industry Risk-O-Meters May'!A:C,3,0)</f>
        <v>Low</v>
      </c>
    </row>
    <row r="43" spans="1:5" x14ac:dyDescent="0.25">
      <c r="A43" s="204">
        <f t="shared" si="0"/>
        <v>40</v>
      </c>
      <c r="B43" s="10" t="s">
        <v>91</v>
      </c>
      <c r="C43" s="208" t="s">
        <v>3341</v>
      </c>
      <c r="D43" s="212" t="s">
        <v>3375</v>
      </c>
      <c r="E43" s="210" t="str">
        <f>VLOOKUP(D:D,'[1]Industry Risk-O-Meters May'!A:C,3,0)</f>
        <v>Very High</v>
      </c>
    </row>
    <row r="44" spans="1:5" x14ac:dyDescent="0.25">
      <c r="A44" s="204">
        <f t="shared" si="0"/>
        <v>41</v>
      </c>
      <c r="B44" s="10" t="s">
        <v>93</v>
      </c>
      <c r="C44" s="208" t="s">
        <v>3341</v>
      </c>
      <c r="D44" s="210" t="s">
        <v>3376</v>
      </c>
      <c r="E44" s="210" t="str">
        <f>VLOOKUP(D:D,'[1]Industry Risk-O-Meters May'!A:C,3,0)</f>
        <v>Very High</v>
      </c>
    </row>
    <row r="45" spans="1:5" x14ac:dyDescent="0.25">
      <c r="A45" s="204">
        <f t="shared" si="0"/>
        <v>42</v>
      </c>
      <c r="B45" s="10" t="s">
        <v>26</v>
      </c>
      <c r="C45" s="208" t="s">
        <v>3377</v>
      </c>
      <c r="D45" s="211" t="s">
        <v>3378</v>
      </c>
      <c r="E45" s="210" t="str">
        <f>VLOOKUP(D:D,'[1]Industry Risk-O-Meters May'!A:C,3,0)</f>
        <v>Moderately High</v>
      </c>
    </row>
    <row r="46" spans="1:5" x14ac:dyDescent="0.25">
      <c r="A46" s="204">
        <f t="shared" si="0"/>
        <v>43</v>
      </c>
      <c r="B46" s="10" t="s">
        <v>95</v>
      </c>
      <c r="C46" s="208" t="s">
        <v>3341</v>
      </c>
      <c r="D46" s="214" t="s">
        <v>3379</v>
      </c>
      <c r="E46" s="210" t="str">
        <f>VLOOKUP(D:D,'[1]Industry Risk-O-Meters May'!A:C,3,0)</f>
        <v>Very High</v>
      </c>
    </row>
    <row r="47" spans="1:5" x14ac:dyDescent="0.25">
      <c r="A47" s="204">
        <f t="shared" si="0"/>
        <v>44</v>
      </c>
      <c r="B47" s="10" t="s">
        <v>97</v>
      </c>
      <c r="C47" s="208" t="s">
        <v>3341</v>
      </c>
      <c r="D47" s="211" t="s">
        <v>3346</v>
      </c>
      <c r="E47" s="210" t="str">
        <f>VLOOKUP(D:D,'[1]Industry Risk-O-Meters May'!A:C,3,0)</f>
        <v>Very High</v>
      </c>
    </row>
    <row r="48" spans="1:5" x14ac:dyDescent="0.25">
      <c r="A48" s="204">
        <f t="shared" si="0"/>
        <v>45</v>
      </c>
      <c r="B48" s="10" t="s">
        <v>99</v>
      </c>
      <c r="C48" s="208" t="s">
        <v>3341</v>
      </c>
      <c r="D48" s="211" t="s">
        <v>3380</v>
      </c>
      <c r="E48" s="210" t="str">
        <f>VLOOKUP(D:D,'[1]Industry Risk-O-Meters May'!A:C,3,0)</f>
        <v>Very High</v>
      </c>
    </row>
    <row r="49" spans="1:5" x14ac:dyDescent="0.25">
      <c r="A49" s="204">
        <f t="shared" si="0"/>
        <v>46</v>
      </c>
      <c r="B49" s="10" t="s">
        <v>28</v>
      </c>
      <c r="C49" s="208" t="s">
        <v>3344</v>
      </c>
      <c r="D49" s="211" t="s">
        <v>3381</v>
      </c>
      <c r="E49" s="210" t="str">
        <f>VLOOKUP(D:D,'[1]Industry Risk-O-Meters May'!A:C,3,0)</f>
        <v>Moderate</v>
      </c>
    </row>
    <row r="50" spans="1:5" x14ac:dyDescent="0.25">
      <c r="A50" s="204">
        <f t="shared" si="0"/>
        <v>47</v>
      </c>
      <c r="B50" s="10" t="s">
        <v>101</v>
      </c>
      <c r="C50" s="205" t="s">
        <v>3341</v>
      </c>
      <c r="D50" s="206" t="s">
        <v>3382</v>
      </c>
      <c r="E50" s="10" t="str">
        <f>VLOOKUP(D:D,'[1]Industry Risk-O-Meters May'!A:C,3,0)</f>
        <v>Very High</v>
      </c>
    </row>
    <row r="51" spans="1:5" x14ac:dyDescent="0.25">
      <c r="A51" s="204">
        <f t="shared" si="0"/>
        <v>48</v>
      </c>
      <c r="B51" s="10" t="s">
        <v>30</v>
      </c>
      <c r="C51" s="205" t="s">
        <v>3348</v>
      </c>
      <c r="D51" s="206" t="s">
        <v>3383</v>
      </c>
      <c r="E51" s="10" t="str">
        <f>VLOOKUP(D:D,'[1]Industry Risk-O-Meters May'!A:C,3,0)</f>
        <v>Low to Moderate</v>
      </c>
    </row>
    <row r="52" spans="1:5" x14ac:dyDescent="0.25">
      <c r="A52" s="204">
        <f t="shared" si="0"/>
        <v>49</v>
      </c>
      <c r="B52" s="10" t="s">
        <v>32</v>
      </c>
      <c r="C52" s="205" t="s">
        <v>3344</v>
      </c>
      <c r="D52" s="206" t="s">
        <v>3384</v>
      </c>
      <c r="E52" s="10" t="str">
        <f>VLOOKUP(D:D,'[1]Industry Risk-O-Meters May'!A:C,3,0)</f>
        <v>Moderate</v>
      </c>
    </row>
    <row r="53" spans="1:5" x14ac:dyDescent="0.25">
      <c r="A53" s="204">
        <f t="shared" si="0"/>
        <v>50</v>
      </c>
      <c r="B53" s="10" t="s">
        <v>103</v>
      </c>
      <c r="C53" s="205" t="s">
        <v>3341</v>
      </c>
      <c r="D53" s="206" t="s">
        <v>3346</v>
      </c>
      <c r="E53" s="10" t="str">
        <f>VLOOKUP(D:D,'[1]Industry Risk-O-Meters May'!A:C,3,0)</f>
        <v>Very High</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466BD-0FA8-48CC-8EB6-C7FDABC91DEC}">
  <dimension ref="A1:CB189"/>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103</v>
      </c>
      <c r="C1" s="226"/>
      <c r="D1" s="226"/>
      <c r="E1" s="226"/>
    </row>
    <row r="3" spans="1:9" ht="15" customHeight="1" x14ac:dyDescent="0.25">
      <c r="B3" s="4" t="s">
        <v>186</v>
      </c>
      <c r="C3" s="227"/>
      <c r="D3" s="228"/>
    </row>
    <row r="4" spans="1:9" ht="30" customHeight="1" x14ac:dyDescent="0.25">
      <c r="B4" s="6" t="s">
        <v>187</v>
      </c>
      <c r="C4" s="227"/>
      <c r="D4" s="228"/>
    </row>
    <row r="5" spans="1:9" ht="15" customHeight="1" x14ac:dyDescent="0.25">
      <c r="B5" s="6" t="s">
        <v>107</v>
      </c>
      <c r="C5" s="227"/>
      <c r="D5" s="228"/>
    </row>
    <row r="6" spans="1:9" ht="15" customHeight="1" x14ac:dyDescent="0.25">
      <c r="B6" s="6" t="s">
        <v>188</v>
      </c>
      <c r="C6" s="227"/>
      <c r="D6" s="228"/>
    </row>
    <row r="7" spans="1:9" ht="15" customHeight="1" x14ac:dyDescent="0.25">
      <c r="B7" s="6" t="s">
        <v>108</v>
      </c>
      <c r="C7" s="16" t="s">
        <v>109</v>
      </c>
      <c r="D7" s="16" t="s">
        <v>110</v>
      </c>
    </row>
    <row r="8" spans="1:9" ht="12.75" customHeight="1" x14ac:dyDescent="0.25"/>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147224</v>
      </c>
      <c r="G15" s="2">
        <v>2294.9299999999998</v>
      </c>
      <c r="H15" s="2">
        <v>7.46</v>
      </c>
    </row>
    <row r="16" spans="1:9" x14ac:dyDescent="0.25">
      <c r="B16" s="1" t="s">
        <v>2332</v>
      </c>
      <c r="C16" s="17" t="s">
        <v>135</v>
      </c>
      <c r="D16" s="1" t="s">
        <v>194</v>
      </c>
      <c r="E16" s="1" t="s">
        <v>195</v>
      </c>
      <c r="F16" s="2">
        <v>60000</v>
      </c>
      <c r="G16" s="2">
        <v>1426.47</v>
      </c>
      <c r="H16" s="2">
        <v>4.63</v>
      </c>
    </row>
    <row r="17" spans="2:8" x14ac:dyDescent="0.25">
      <c r="B17" s="1" t="s">
        <v>2333</v>
      </c>
      <c r="C17" s="17" t="s">
        <v>135</v>
      </c>
      <c r="D17" s="1" t="s">
        <v>192</v>
      </c>
      <c r="E17" s="1" t="s">
        <v>196</v>
      </c>
      <c r="F17" s="2">
        <v>150000</v>
      </c>
      <c r="G17" s="2">
        <v>1402.43</v>
      </c>
      <c r="H17" s="2">
        <v>4.5599999999999996</v>
      </c>
    </row>
    <row r="18" spans="2:8" x14ac:dyDescent="0.25">
      <c r="B18" s="1" t="s">
        <v>2334</v>
      </c>
      <c r="C18" s="17" t="s">
        <v>135</v>
      </c>
      <c r="D18" s="1" t="s">
        <v>197</v>
      </c>
      <c r="E18" s="1" t="s">
        <v>198</v>
      </c>
      <c r="F18" s="2">
        <v>87500</v>
      </c>
      <c r="G18" s="2">
        <v>1273.26</v>
      </c>
      <c r="H18" s="2">
        <v>4.1399999999999997</v>
      </c>
    </row>
    <row r="19" spans="2:8" x14ac:dyDescent="0.25">
      <c r="B19" s="1" t="s">
        <v>2335</v>
      </c>
      <c r="C19" s="17" t="s">
        <v>135</v>
      </c>
      <c r="D19" s="1" t="s">
        <v>197</v>
      </c>
      <c r="E19" s="1" t="s">
        <v>199</v>
      </c>
      <c r="F19" s="2">
        <v>31214</v>
      </c>
      <c r="G19" s="2">
        <v>1088.6199999999999</v>
      </c>
      <c r="H19" s="2">
        <v>3.54</v>
      </c>
    </row>
    <row r="20" spans="2:8" x14ac:dyDescent="0.25">
      <c r="B20" s="1" t="s">
        <v>2336</v>
      </c>
      <c r="C20" s="17" t="s">
        <v>135</v>
      </c>
      <c r="D20" s="1" t="s">
        <v>200</v>
      </c>
      <c r="E20" s="1" t="s">
        <v>201</v>
      </c>
      <c r="F20" s="2">
        <v>29200</v>
      </c>
      <c r="G20" s="2">
        <v>1019.26</v>
      </c>
      <c r="H20" s="2">
        <v>3.31</v>
      </c>
    </row>
    <row r="21" spans="2:8" x14ac:dyDescent="0.25">
      <c r="B21" s="1" t="s">
        <v>2337</v>
      </c>
      <c r="C21" s="17" t="s">
        <v>135</v>
      </c>
      <c r="D21" s="1" t="s">
        <v>202</v>
      </c>
      <c r="E21" s="1" t="s">
        <v>203</v>
      </c>
      <c r="F21" s="2">
        <v>225000</v>
      </c>
      <c r="G21" s="2">
        <v>980.55</v>
      </c>
      <c r="H21" s="2">
        <v>3.19</v>
      </c>
    </row>
    <row r="22" spans="2:8" x14ac:dyDescent="0.25">
      <c r="B22" s="1" t="s">
        <v>2338</v>
      </c>
      <c r="C22" s="17" t="s">
        <v>135</v>
      </c>
      <c r="D22" s="1" t="s">
        <v>192</v>
      </c>
      <c r="E22" s="1" t="s">
        <v>204</v>
      </c>
      <c r="F22" s="2">
        <v>600000</v>
      </c>
      <c r="G22" s="2">
        <v>927.9</v>
      </c>
      <c r="H22" s="2">
        <v>3.01</v>
      </c>
    </row>
    <row r="23" spans="2:8" x14ac:dyDescent="0.25">
      <c r="B23" s="1" t="s">
        <v>2339</v>
      </c>
      <c r="C23" s="17" t="s">
        <v>135</v>
      </c>
      <c r="D23" s="1" t="s">
        <v>192</v>
      </c>
      <c r="E23" s="1" t="s">
        <v>205</v>
      </c>
      <c r="F23" s="2">
        <v>82500</v>
      </c>
      <c r="G23" s="2">
        <v>886.26</v>
      </c>
      <c r="H23" s="2">
        <v>2.88</v>
      </c>
    </row>
    <row r="24" spans="2:8" x14ac:dyDescent="0.25">
      <c r="B24" s="1" t="s">
        <v>2340</v>
      </c>
      <c r="C24" s="17" t="s">
        <v>135</v>
      </c>
      <c r="D24" s="1" t="s">
        <v>192</v>
      </c>
      <c r="E24" s="1" t="s">
        <v>206</v>
      </c>
      <c r="F24" s="2">
        <v>43600</v>
      </c>
      <c r="G24" s="2">
        <v>765.38</v>
      </c>
      <c r="H24" s="2">
        <v>2.4900000000000002</v>
      </c>
    </row>
    <row r="25" spans="2:8" x14ac:dyDescent="0.25">
      <c r="B25" s="1" t="s">
        <v>2341</v>
      </c>
      <c r="C25" s="17" t="s">
        <v>135</v>
      </c>
      <c r="D25" s="1" t="s">
        <v>207</v>
      </c>
      <c r="E25" s="1" t="s">
        <v>208</v>
      </c>
      <c r="F25" s="2">
        <v>23477</v>
      </c>
      <c r="G25" s="2">
        <v>729.95</v>
      </c>
      <c r="H25" s="2">
        <v>2.37</v>
      </c>
    </row>
    <row r="26" spans="2:8" x14ac:dyDescent="0.25">
      <c r="B26" s="1" t="s">
        <v>2342</v>
      </c>
      <c r="C26" s="17" t="s">
        <v>135</v>
      </c>
      <c r="D26" s="1" t="s">
        <v>209</v>
      </c>
      <c r="E26" s="1" t="s">
        <v>210</v>
      </c>
      <c r="F26" s="2">
        <v>550</v>
      </c>
      <c r="G26" s="2">
        <v>614.26</v>
      </c>
      <c r="H26" s="2">
        <v>2</v>
      </c>
    </row>
    <row r="27" spans="2:8" x14ac:dyDescent="0.25">
      <c r="B27" s="1" t="s">
        <v>2343</v>
      </c>
      <c r="C27" s="17" t="s">
        <v>135</v>
      </c>
      <c r="D27" s="1" t="s">
        <v>211</v>
      </c>
      <c r="E27" s="1" t="s">
        <v>212</v>
      </c>
      <c r="F27" s="2">
        <v>35000</v>
      </c>
      <c r="G27" s="2">
        <v>594.11</v>
      </c>
      <c r="H27" s="2">
        <v>1.93</v>
      </c>
    </row>
    <row r="28" spans="2:8" x14ac:dyDescent="0.25">
      <c r="B28" s="1" t="s">
        <v>2344</v>
      </c>
      <c r="C28" s="17" t="s">
        <v>135</v>
      </c>
      <c r="D28" s="1" t="s">
        <v>197</v>
      </c>
      <c r="E28" s="1" t="s">
        <v>213</v>
      </c>
      <c r="F28" s="2">
        <v>9000</v>
      </c>
      <c r="G28" s="2">
        <v>576</v>
      </c>
      <c r="H28" s="2">
        <v>1.87</v>
      </c>
    </row>
    <row r="29" spans="2:8" x14ac:dyDescent="0.25">
      <c r="B29" s="1" t="s">
        <v>2345</v>
      </c>
      <c r="C29" s="17" t="s">
        <v>135</v>
      </c>
      <c r="D29" s="1" t="s">
        <v>202</v>
      </c>
      <c r="E29" s="1" t="s">
        <v>214</v>
      </c>
      <c r="F29" s="2">
        <v>22300</v>
      </c>
      <c r="G29" s="2">
        <v>567.66</v>
      </c>
      <c r="H29" s="2">
        <v>1.84</v>
      </c>
    </row>
    <row r="30" spans="2:8" x14ac:dyDescent="0.25">
      <c r="B30" s="1" t="s">
        <v>2346</v>
      </c>
      <c r="C30" s="17" t="s">
        <v>135</v>
      </c>
      <c r="D30" s="1" t="s">
        <v>215</v>
      </c>
      <c r="E30" s="1" t="s">
        <v>216</v>
      </c>
      <c r="F30" s="2">
        <v>9600</v>
      </c>
      <c r="G30" s="2">
        <v>555.66</v>
      </c>
      <c r="H30" s="2">
        <v>1.81</v>
      </c>
    </row>
    <row r="31" spans="2:8" x14ac:dyDescent="0.25">
      <c r="B31" s="1" t="s">
        <v>2347</v>
      </c>
      <c r="C31" s="17" t="s">
        <v>135</v>
      </c>
      <c r="D31" s="1" t="s">
        <v>200</v>
      </c>
      <c r="E31" s="1" t="s">
        <v>217</v>
      </c>
      <c r="F31" s="2">
        <v>40000</v>
      </c>
      <c r="G31" s="2">
        <v>548.02</v>
      </c>
      <c r="H31" s="2">
        <v>1.78</v>
      </c>
    </row>
    <row r="32" spans="2:8" x14ac:dyDescent="0.25">
      <c r="B32" s="1" t="s">
        <v>2348</v>
      </c>
      <c r="C32" s="17" t="s">
        <v>135</v>
      </c>
      <c r="D32" s="1" t="s">
        <v>218</v>
      </c>
      <c r="E32" s="1" t="s">
        <v>219</v>
      </c>
      <c r="F32" s="2">
        <v>21500</v>
      </c>
      <c r="G32" s="2">
        <v>545.03</v>
      </c>
      <c r="H32" s="2">
        <v>1.77</v>
      </c>
    </row>
    <row r="33" spans="2:8" x14ac:dyDescent="0.25">
      <c r="B33" s="1" t="s">
        <v>2349</v>
      </c>
      <c r="C33" s="17" t="s">
        <v>135</v>
      </c>
      <c r="D33" s="1" t="s">
        <v>220</v>
      </c>
      <c r="E33" s="1" t="s">
        <v>221</v>
      </c>
      <c r="F33" s="2">
        <v>51000</v>
      </c>
      <c r="G33" s="2">
        <v>534.91</v>
      </c>
      <c r="H33" s="2">
        <v>1.74</v>
      </c>
    </row>
    <row r="34" spans="2:8" x14ac:dyDescent="0.25">
      <c r="B34" s="1" t="s">
        <v>2350</v>
      </c>
      <c r="C34" s="17" t="s">
        <v>135</v>
      </c>
      <c r="D34" s="1" t="s">
        <v>222</v>
      </c>
      <c r="E34" s="1" t="s">
        <v>223</v>
      </c>
      <c r="F34" s="2">
        <v>5900</v>
      </c>
      <c r="G34" s="2">
        <v>531.22</v>
      </c>
      <c r="H34" s="2">
        <v>1.73</v>
      </c>
    </row>
    <row r="35" spans="2:8" x14ac:dyDescent="0.25">
      <c r="B35" s="1" t="s">
        <v>2351</v>
      </c>
      <c r="C35" s="17" t="s">
        <v>135</v>
      </c>
      <c r="D35" s="1" t="s">
        <v>224</v>
      </c>
      <c r="E35" s="1" t="s">
        <v>225</v>
      </c>
      <c r="F35" s="2">
        <v>25000</v>
      </c>
      <c r="G35" s="2">
        <v>523.59</v>
      </c>
      <c r="H35" s="2">
        <v>1.7</v>
      </c>
    </row>
    <row r="36" spans="2:8" x14ac:dyDescent="0.25">
      <c r="B36" s="1" t="s">
        <v>2352</v>
      </c>
      <c r="C36" s="17" t="s">
        <v>135</v>
      </c>
      <c r="D36" s="1" t="s">
        <v>215</v>
      </c>
      <c r="E36" s="1" t="s">
        <v>226</v>
      </c>
      <c r="F36" s="2">
        <v>10700</v>
      </c>
      <c r="G36" s="2">
        <v>505.42</v>
      </c>
      <c r="H36" s="2">
        <v>1.64</v>
      </c>
    </row>
    <row r="37" spans="2:8" x14ac:dyDescent="0.25">
      <c r="B37" s="1" t="s">
        <v>2353</v>
      </c>
      <c r="C37" s="17" t="s">
        <v>135</v>
      </c>
      <c r="D37" s="1" t="s">
        <v>227</v>
      </c>
      <c r="E37" s="1" t="s">
        <v>228</v>
      </c>
      <c r="F37" s="2">
        <v>8500</v>
      </c>
      <c r="G37" s="2">
        <v>488.12</v>
      </c>
      <c r="H37" s="2">
        <v>1.59</v>
      </c>
    </row>
    <row r="38" spans="2:8" x14ac:dyDescent="0.25">
      <c r="B38" s="1" t="s">
        <v>2354</v>
      </c>
      <c r="C38" s="17" t="s">
        <v>135</v>
      </c>
      <c r="D38" s="1" t="s">
        <v>229</v>
      </c>
      <c r="E38" s="1" t="s">
        <v>230</v>
      </c>
      <c r="F38" s="2">
        <v>340000</v>
      </c>
      <c r="G38" s="2">
        <v>479.4</v>
      </c>
      <c r="H38" s="2">
        <v>1.56</v>
      </c>
    </row>
    <row r="39" spans="2:8" x14ac:dyDescent="0.25">
      <c r="B39" s="1" t="s">
        <v>2355</v>
      </c>
      <c r="C39" s="17" t="s">
        <v>135</v>
      </c>
      <c r="D39" s="1" t="s">
        <v>231</v>
      </c>
      <c r="E39" s="1" t="s">
        <v>232</v>
      </c>
      <c r="F39" s="2">
        <v>50000</v>
      </c>
      <c r="G39" s="2">
        <v>470.38</v>
      </c>
      <c r="H39" s="2">
        <v>1.53</v>
      </c>
    </row>
    <row r="40" spans="2:8" x14ac:dyDescent="0.25">
      <c r="B40" s="1" t="s">
        <v>2356</v>
      </c>
      <c r="C40" s="17" t="s">
        <v>135</v>
      </c>
      <c r="D40" s="1" t="s">
        <v>200</v>
      </c>
      <c r="E40" s="1" t="s">
        <v>233</v>
      </c>
      <c r="F40" s="2">
        <v>224000</v>
      </c>
      <c r="G40" s="2">
        <v>440.27</v>
      </c>
      <c r="H40" s="2">
        <v>1.43</v>
      </c>
    </row>
    <row r="41" spans="2:8" x14ac:dyDescent="0.25">
      <c r="B41" s="1" t="s">
        <v>2357</v>
      </c>
      <c r="C41" s="17" t="s">
        <v>135</v>
      </c>
      <c r="D41" s="1" t="s">
        <v>234</v>
      </c>
      <c r="E41" s="1" t="s">
        <v>235</v>
      </c>
      <c r="F41" s="2">
        <v>100247</v>
      </c>
      <c r="G41" s="2">
        <v>435.52</v>
      </c>
      <c r="H41" s="2">
        <v>1.41</v>
      </c>
    </row>
    <row r="42" spans="2:8" x14ac:dyDescent="0.25">
      <c r="B42" s="1" t="s">
        <v>2358</v>
      </c>
      <c r="C42" s="17" t="s">
        <v>135</v>
      </c>
      <c r="D42" s="1" t="s">
        <v>227</v>
      </c>
      <c r="E42" s="1" t="s">
        <v>236</v>
      </c>
      <c r="F42" s="2">
        <v>19500</v>
      </c>
      <c r="G42" s="2">
        <v>428.24</v>
      </c>
      <c r="H42" s="2">
        <v>1.39</v>
      </c>
    </row>
    <row r="43" spans="2:8" x14ac:dyDescent="0.25">
      <c r="B43" s="1" t="s">
        <v>2359</v>
      </c>
      <c r="C43" s="17" t="s">
        <v>135</v>
      </c>
      <c r="D43" s="1" t="s">
        <v>209</v>
      </c>
      <c r="E43" s="1" t="s">
        <v>237</v>
      </c>
      <c r="F43" s="2">
        <v>150000</v>
      </c>
      <c r="G43" s="2">
        <v>427.13</v>
      </c>
      <c r="H43" s="2">
        <v>1.39</v>
      </c>
    </row>
    <row r="44" spans="2:8" x14ac:dyDescent="0.25">
      <c r="B44" s="1" t="s">
        <v>2360</v>
      </c>
      <c r="C44" s="17" t="s">
        <v>135</v>
      </c>
      <c r="D44" s="1" t="s">
        <v>238</v>
      </c>
      <c r="E44" s="1" t="s">
        <v>239</v>
      </c>
      <c r="F44" s="2">
        <v>50000</v>
      </c>
      <c r="G44" s="2">
        <v>411.88</v>
      </c>
      <c r="H44" s="2">
        <v>1.34</v>
      </c>
    </row>
    <row r="45" spans="2:8" x14ac:dyDescent="0.25">
      <c r="B45" s="1" t="s">
        <v>2361</v>
      </c>
      <c r="C45" s="17" t="s">
        <v>135</v>
      </c>
      <c r="D45" s="1" t="s">
        <v>240</v>
      </c>
      <c r="E45" s="1" t="s">
        <v>241</v>
      </c>
      <c r="F45" s="2">
        <v>27000</v>
      </c>
      <c r="G45" s="2">
        <v>399.6</v>
      </c>
      <c r="H45" s="2">
        <v>1.3</v>
      </c>
    </row>
    <row r="46" spans="2:8" x14ac:dyDescent="0.25">
      <c r="B46" s="1" t="s">
        <v>242</v>
      </c>
      <c r="C46" s="17" t="s">
        <v>135</v>
      </c>
      <c r="D46" s="1" t="s">
        <v>192</v>
      </c>
      <c r="E46" s="1" t="s">
        <v>243</v>
      </c>
      <c r="F46" s="2">
        <v>100000</v>
      </c>
      <c r="G46" s="2">
        <v>396.9</v>
      </c>
      <c r="H46" s="2">
        <v>1.29</v>
      </c>
    </row>
    <row r="47" spans="2:8" x14ac:dyDescent="0.25">
      <c r="B47" s="1" t="s">
        <v>2362</v>
      </c>
      <c r="C47" s="17" t="s">
        <v>135</v>
      </c>
      <c r="D47" s="1" t="s">
        <v>231</v>
      </c>
      <c r="E47" s="1" t="s">
        <v>244</v>
      </c>
      <c r="F47" s="2">
        <v>72000</v>
      </c>
      <c r="G47" s="2">
        <v>387.83</v>
      </c>
      <c r="H47" s="2">
        <v>1.26</v>
      </c>
    </row>
    <row r="48" spans="2:8" x14ac:dyDescent="0.25">
      <c r="B48" s="1" t="s">
        <v>2363</v>
      </c>
      <c r="C48" s="17" t="s">
        <v>135</v>
      </c>
      <c r="D48" s="1" t="s">
        <v>211</v>
      </c>
      <c r="E48" s="1" t="s">
        <v>245</v>
      </c>
      <c r="F48" s="2">
        <v>97856</v>
      </c>
      <c r="G48" s="2">
        <v>386.63</v>
      </c>
      <c r="H48" s="2">
        <v>1.26</v>
      </c>
    </row>
    <row r="49" spans="2:8" x14ac:dyDescent="0.25">
      <c r="B49" s="1" t="s">
        <v>2364</v>
      </c>
      <c r="C49" s="17" t="s">
        <v>135</v>
      </c>
      <c r="D49" s="1" t="s">
        <v>246</v>
      </c>
      <c r="E49" s="1" t="s">
        <v>247</v>
      </c>
      <c r="F49" s="2">
        <v>9700</v>
      </c>
      <c r="G49" s="2">
        <v>383.13</v>
      </c>
      <c r="H49" s="2">
        <v>1.24</v>
      </c>
    </row>
    <row r="50" spans="2:8" x14ac:dyDescent="0.25">
      <c r="B50" s="1" t="s">
        <v>2365</v>
      </c>
      <c r="C50" s="17" t="s">
        <v>135</v>
      </c>
      <c r="D50" s="1" t="s">
        <v>248</v>
      </c>
      <c r="E50" s="1" t="s">
        <v>249</v>
      </c>
      <c r="F50" s="2">
        <v>42333</v>
      </c>
      <c r="G50" s="2">
        <v>380.91</v>
      </c>
      <c r="H50" s="2">
        <v>1.24</v>
      </c>
    </row>
    <row r="51" spans="2:8" x14ac:dyDescent="0.25">
      <c r="B51" s="1" t="s">
        <v>2366</v>
      </c>
      <c r="C51" s="17" t="s">
        <v>135</v>
      </c>
      <c r="D51" s="1" t="s">
        <v>192</v>
      </c>
      <c r="E51" s="1" t="s">
        <v>250</v>
      </c>
      <c r="F51" s="2">
        <v>336000</v>
      </c>
      <c r="G51" s="2">
        <v>377.5</v>
      </c>
      <c r="H51" s="2">
        <v>1.23</v>
      </c>
    </row>
    <row r="52" spans="2:8" x14ac:dyDescent="0.25">
      <c r="B52" s="1" t="s">
        <v>2367</v>
      </c>
      <c r="C52" s="17" t="s">
        <v>135</v>
      </c>
      <c r="D52" s="1" t="s">
        <v>197</v>
      </c>
      <c r="E52" s="1" t="s">
        <v>251</v>
      </c>
      <c r="F52" s="2">
        <v>25000</v>
      </c>
      <c r="G52" s="2">
        <v>374.83</v>
      </c>
      <c r="H52" s="2">
        <v>1.22</v>
      </c>
    </row>
    <row r="53" spans="2:8" x14ac:dyDescent="0.25">
      <c r="B53" s="1" t="s">
        <v>2368</v>
      </c>
      <c r="C53" s="17" t="s">
        <v>135</v>
      </c>
      <c r="D53" s="1" t="s">
        <v>252</v>
      </c>
      <c r="E53" s="1" t="s">
        <v>253</v>
      </c>
      <c r="F53" s="2">
        <v>1200</v>
      </c>
      <c r="G53" s="2">
        <v>372.45</v>
      </c>
      <c r="H53" s="2">
        <v>1.21</v>
      </c>
    </row>
    <row r="54" spans="2:8" x14ac:dyDescent="0.25">
      <c r="B54" s="1" t="s">
        <v>2369</v>
      </c>
      <c r="C54" s="17" t="s">
        <v>135</v>
      </c>
      <c r="D54" s="1" t="s">
        <v>254</v>
      </c>
      <c r="E54" s="1" t="s">
        <v>255</v>
      </c>
      <c r="F54" s="2">
        <v>40000</v>
      </c>
      <c r="G54" s="2">
        <v>362.9</v>
      </c>
      <c r="H54" s="2">
        <v>1.18</v>
      </c>
    </row>
    <row r="55" spans="2:8" x14ac:dyDescent="0.25">
      <c r="B55" s="1" t="s">
        <v>2370</v>
      </c>
      <c r="C55" s="17" t="s">
        <v>135</v>
      </c>
      <c r="D55" s="1" t="s">
        <v>240</v>
      </c>
      <c r="E55" s="1" t="s">
        <v>256</v>
      </c>
      <c r="F55" s="2">
        <v>52000</v>
      </c>
      <c r="G55" s="2">
        <v>359.19</v>
      </c>
      <c r="H55" s="2">
        <v>1.17</v>
      </c>
    </row>
    <row r="56" spans="2:8" x14ac:dyDescent="0.25">
      <c r="B56" s="1" t="s">
        <v>2371</v>
      </c>
      <c r="C56" s="17" t="s">
        <v>135</v>
      </c>
      <c r="D56" s="1" t="s">
        <v>200</v>
      </c>
      <c r="E56" s="1" t="s">
        <v>257</v>
      </c>
      <c r="F56" s="2">
        <v>4000</v>
      </c>
      <c r="G56" s="2">
        <v>343.48</v>
      </c>
      <c r="H56" s="2">
        <v>1.1200000000000001</v>
      </c>
    </row>
    <row r="57" spans="2:8" x14ac:dyDescent="0.25">
      <c r="B57" s="1" t="s">
        <v>2372</v>
      </c>
      <c r="C57" s="17" t="s">
        <v>135</v>
      </c>
      <c r="D57" s="1" t="s">
        <v>215</v>
      </c>
      <c r="E57" s="1" t="s">
        <v>258</v>
      </c>
      <c r="F57" s="2">
        <v>9000</v>
      </c>
      <c r="G57" s="2">
        <v>340.98</v>
      </c>
      <c r="H57" s="2">
        <v>1.1100000000000001</v>
      </c>
    </row>
    <row r="58" spans="2:8" x14ac:dyDescent="0.25">
      <c r="B58" s="1" t="s">
        <v>2373</v>
      </c>
      <c r="C58" s="17" t="s">
        <v>135</v>
      </c>
      <c r="D58" s="1" t="s">
        <v>215</v>
      </c>
      <c r="E58" s="1" t="s">
        <v>259</v>
      </c>
      <c r="F58" s="2">
        <v>4000</v>
      </c>
      <c r="G58" s="2">
        <v>321.75</v>
      </c>
      <c r="H58" s="2">
        <v>1.05</v>
      </c>
    </row>
    <row r="59" spans="2:8" x14ac:dyDescent="0.25">
      <c r="B59" s="1" t="s">
        <v>2374</v>
      </c>
      <c r="C59" s="17" t="s">
        <v>135</v>
      </c>
      <c r="D59" s="1" t="s">
        <v>222</v>
      </c>
      <c r="E59" s="1" t="s">
        <v>260</v>
      </c>
      <c r="F59" s="2">
        <v>17000</v>
      </c>
      <c r="G59" s="2">
        <v>318.83999999999997</v>
      </c>
      <c r="H59" s="2">
        <v>1.04</v>
      </c>
    </row>
    <row r="60" spans="2:8" x14ac:dyDescent="0.25">
      <c r="B60" s="1" t="s">
        <v>2375</v>
      </c>
      <c r="C60" s="17" t="s">
        <v>135</v>
      </c>
      <c r="D60" s="1" t="s">
        <v>197</v>
      </c>
      <c r="E60" s="1" t="s">
        <v>261</v>
      </c>
      <c r="F60" s="2">
        <v>70000</v>
      </c>
      <c r="G60" s="2">
        <v>289.14</v>
      </c>
      <c r="H60" s="2">
        <v>0.94</v>
      </c>
    </row>
    <row r="61" spans="2:8" x14ac:dyDescent="0.25">
      <c r="B61" s="1" t="s">
        <v>2376</v>
      </c>
      <c r="C61" s="17" t="s">
        <v>135</v>
      </c>
      <c r="D61" s="1" t="s">
        <v>200</v>
      </c>
      <c r="E61" s="1" t="s">
        <v>262</v>
      </c>
      <c r="F61" s="2">
        <v>45000</v>
      </c>
      <c r="G61" s="2">
        <v>272.83999999999997</v>
      </c>
      <c r="H61" s="2">
        <v>0.89</v>
      </c>
    </row>
    <row r="62" spans="2:8" x14ac:dyDescent="0.25">
      <c r="B62" s="1" t="s">
        <v>2377</v>
      </c>
      <c r="C62" s="17" t="s">
        <v>135</v>
      </c>
      <c r="D62" s="1" t="s">
        <v>246</v>
      </c>
      <c r="E62" s="1" t="s">
        <v>263</v>
      </c>
      <c r="F62" s="2">
        <v>60000</v>
      </c>
      <c r="G62" s="2">
        <v>263.73</v>
      </c>
      <c r="H62" s="2">
        <v>0.86</v>
      </c>
    </row>
    <row r="63" spans="2:8" x14ac:dyDescent="0.25">
      <c r="B63" s="1" t="s">
        <v>264</v>
      </c>
      <c r="C63" s="17" t="s">
        <v>135</v>
      </c>
      <c r="D63" s="1" t="s">
        <v>211</v>
      </c>
      <c r="E63" s="1" t="s">
        <v>265</v>
      </c>
      <c r="F63" s="2">
        <v>15000</v>
      </c>
      <c r="G63" s="2">
        <v>215.94</v>
      </c>
      <c r="H63" s="2">
        <v>0.7</v>
      </c>
    </row>
    <row r="64" spans="2:8" x14ac:dyDescent="0.25">
      <c r="B64" s="1" t="s">
        <v>2378</v>
      </c>
      <c r="C64" s="17" t="s">
        <v>135</v>
      </c>
      <c r="D64" s="1" t="s">
        <v>266</v>
      </c>
      <c r="E64" s="1" t="s">
        <v>267</v>
      </c>
      <c r="F64" s="2">
        <v>60000</v>
      </c>
      <c r="G64" s="2">
        <v>215.04</v>
      </c>
      <c r="H64" s="2">
        <v>0.7</v>
      </c>
    </row>
    <row r="65" spans="2:8" x14ac:dyDescent="0.25">
      <c r="B65" s="14" t="s">
        <v>268</v>
      </c>
    </row>
    <row r="66" spans="2:8" x14ac:dyDescent="0.25">
      <c r="B66" s="1" t="s">
        <v>269</v>
      </c>
      <c r="C66" s="17" t="s">
        <v>135</v>
      </c>
      <c r="D66" s="1" t="s">
        <v>254</v>
      </c>
      <c r="E66" s="1" t="s">
        <v>270</v>
      </c>
      <c r="F66" s="2">
        <v>110000</v>
      </c>
      <c r="G66" s="2">
        <v>263.36</v>
      </c>
      <c r="H66" s="2">
        <v>0.86</v>
      </c>
    </row>
    <row r="67" spans="2:8" x14ac:dyDescent="0.25">
      <c r="B67" s="14" t="s">
        <v>271</v>
      </c>
      <c r="C67" s="21"/>
      <c r="D67" s="14"/>
      <c r="E67" s="14"/>
      <c r="F67" s="3"/>
      <c r="G67" s="3">
        <f>SUM(G12:G65)</f>
        <v>29235.44000000001</v>
      </c>
      <c r="H67" s="3">
        <f>SUM(H12:H65)</f>
        <v>95.040000000000035</v>
      </c>
    </row>
    <row r="68" spans="2:8" x14ac:dyDescent="0.25">
      <c r="B68" s="14" t="s">
        <v>272</v>
      </c>
      <c r="C68" s="21"/>
      <c r="D68" s="14"/>
      <c r="E68" s="14"/>
      <c r="F68" s="3"/>
      <c r="G68" s="3">
        <v>751.06</v>
      </c>
      <c r="H68" s="3">
        <v>2.44</v>
      </c>
    </row>
    <row r="69" spans="2:8" x14ac:dyDescent="0.25">
      <c r="B69" s="14" t="s">
        <v>137</v>
      </c>
      <c r="C69" s="21"/>
      <c r="D69" s="14"/>
      <c r="E69" s="14"/>
      <c r="F69" s="3"/>
      <c r="G69" s="3">
        <v>30249.86</v>
      </c>
      <c r="H69" s="3">
        <v>98.34</v>
      </c>
    </row>
    <row r="70" spans="2:8" x14ac:dyDescent="0.25">
      <c r="B70" s="14" t="s">
        <v>138</v>
      </c>
      <c r="C70" s="21"/>
      <c r="D70" s="14"/>
      <c r="E70" s="14"/>
      <c r="F70" s="3"/>
      <c r="G70" s="3">
        <v>533.40486260000171</v>
      </c>
      <c r="H70" s="3">
        <v>1.6599999999999966</v>
      </c>
    </row>
    <row r="71" spans="2:8" x14ac:dyDescent="0.25">
      <c r="B71" s="14" t="s">
        <v>139</v>
      </c>
      <c r="C71" s="21"/>
      <c r="D71" s="14"/>
      <c r="E71" s="14"/>
      <c r="F71" s="3"/>
      <c r="G71" s="3">
        <v>30783.264862600001</v>
      </c>
      <c r="H71" s="3">
        <v>100</v>
      </c>
    </row>
    <row r="72" spans="2:8" x14ac:dyDescent="0.25">
      <c r="B72" s="1" t="s">
        <v>140</v>
      </c>
    </row>
    <row r="73" spans="2:8" x14ac:dyDescent="0.25">
      <c r="B73" s="14" t="s">
        <v>141</v>
      </c>
    </row>
    <row r="74" spans="2:8" x14ac:dyDescent="0.25">
      <c r="B74" s="14" t="s">
        <v>142</v>
      </c>
      <c r="C74" s="17" t="s">
        <v>143</v>
      </c>
    </row>
    <row r="75" spans="2:8" x14ac:dyDescent="0.25">
      <c r="B75" s="14" t="s">
        <v>145</v>
      </c>
      <c r="C75" s="17" t="s">
        <v>144</v>
      </c>
    </row>
    <row r="76" spans="2:8" x14ac:dyDescent="0.25">
      <c r="B76" s="14" t="s">
        <v>273</v>
      </c>
      <c r="C76" s="17" t="s">
        <v>144</v>
      </c>
    </row>
    <row r="77" spans="2:8" x14ac:dyDescent="0.25">
      <c r="B77" s="14" t="s">
        <v>146</v>
      </c>
      <c r="C77" s="17" t="s">
        <v>147</v>
      </c>
    </row>
    <row r="78" spans="2:8" x14ac:dyDescent="0.25">
      <c r="B78" s="14" t="s">
        <v>274</v>
      </c>
      <c r="C78" s="21"/>
    </row>
    <row r="79" spans="2:8" x14ac:dyDescent="0.25">
      <c r="B79" s="14" t="s">
        <v>275</v>
      </c>
      <c r="C79" s="21"/>
    </row>
    <row r="80" spans="2:8" x14ac:dyDescent="0.25">
      <c r="B80" s="14" t="s">
        <v>276</v>
      </c>
      <c r="C80" s="21"/>
    </row>
    <row r="81" spans="2:3" x14ac:dyDescent="0.25">
      <c r="B81" s="14" t="s">
        <v>277</v>
      </c>
      <c r="C81" s="21"/>
    </row>
    <row r="82" spans="2:3" x14ac:dyDescent="0.25">
      <c r="B82" s="14" t="s">
        <v>405</v>
      </c>
      <c r="C82" s="21"/>
    </row>
    <row r="83" spans="2:3" x14ac:dyDescent="0.25">
      <c r="B83" s="1" t="s">
        <v>148</v>
      </c>
    </row>
    <row r="84" spans="2:3" x14ac:dyDescent="0.25">
      <c r="B84" s="1" t="s">
        <v>278</v>
      </c>
    </row>
    <row r="87" spans="2:3" x14ac:dyDescent="0.25">
      <c r="B87" s="7" t="s">
        <v>2242</v>
      </c>
      <c r="C87" s="8"/>
    </row>
    <row r="88" spans="2:3" ht="30" x14ac:dyDescent="0.25">
      <c r="B88" s="7" t="s">
        <v>279</v>
      </c>
      <c r="C88" s="9" t="s">
        <v>280</v>
      </c>
    </row>
    <row r="89" spans="2:3" x14ac:dyDescent="0.25">
      <c r="B89" s="10" t="s">
        <v>281</v>
      </c>
      <c r="C89" s="132" t="s">
        <v>3390</v>
      </c>
    </row>
    <row r="90" spans="2:3" x14ac:dyDescent="0.25">
      <c r="B90" s="10" t="s">
        <v>282</v>
      </c>
      <c r="C90" s="132" t="s">
        <v>3390</v>
      </c>
    </row>
    <row r="91" spans="2:3" x14ac:dyDescent="0.25">
      <c r="B91" s="10" t="s">
        <v>283</v>
      </c>
      <c r="C91" s="132" t="s">
        <v>3390</v>
      </c>
    </row>
    <row r="92" spans="2:3" x14ac:dyDescent="0.25">
      <c r="B92" s="10" t="s">
        <v>284</v>
      </c>
      <c r="C92" s="132" t="s">
        <v>3390</v>
      </c>
    </row>
    <row r="93" spans="2:3" x14ac:dyDescent="0.25">
      <c r="B93" s="10" t="s">
        <v>285</v>
      </c>
      <c r="C93" s="132" t="s">
        <v>3390</v>
      </c>
    </row>
    <row r="94" spans="2:3" x14ac:dyDescent="0.25">
      <c r="B94" s="10" t="s">
        <v>286</v>
      </c>
      <c r="C94" s="132" t="s">
        <v>3390</v>
      </c>
    </row>
    <row r="95" spans="2:3" x14ac:dyDescent="0.25">
      <c r="B95" s="7" t="s">
        <v>287</v>
      </c>
      <c r="C95" s="132" t="s">
        <v>3390</v>
      </c>
    </row>
    <row r="97" spans="2:7" x14ac:dyDescent="0.25">
      <c r="B97" s="10" t="s">
        <v>149</v>
      </c>
      <c r="C97" s="11"/>
      <c r="D97" s="10"/>
    </row>
    <row r="98" spans="2:7" ht="30" x14ac:dyDescent="0.25">
      <c r="B98" s="12" t="s">
        <v>150</v>
      </c>
      <c r="C98" s="13" t="s">
        <v>151</v>
      </c>
      <c r="D98" s="12" t="s">
        <v>152</v>
      </c>
    </row>
    <row r="99" spans="2:7" x14ac:dyDescent="0.25">
      <c r="B99" s="10" t="s">
        <v>144</v>
      </c>
      <c r="C99" s="11" t="s">
        <v>144</v>
      </c>
      <c r="D99" s="10" t="s">
        <v>144</v>
      </c>
    </row>
    <row r="101" spans="2:7" x14ac:dyDescent="0.25">
      <c r="B101" s="7" t="s">
        <v>153</v>
      </c>
      <c r="C101" s="29">
        <v>45260</v>
      </c>
      <c r="D101" s="10"/>
      <c r="E101" s="25"/>
      <c r="F101" s="26"/>
    </row>
    <row r="102" spans="2:7" x14ac:dyDescent="0.25">
      <c r="B102" s="7" t="s">
        <v>154</v>
      </c>
      <c r="C102" s="8" t="s">
        <v>155</v>
      </c>
      <c r="D102" s="7" t="s">
        <v>156</v>
      </c>
      <c r="E102" s="23" t="s">
        <v>157</v>
      </c>
      <c r="F102" s="30" t="s">
        <v>158</v>
      </c>
      <c r="G102" s="3"/>
    </row>
    <row r="103" spans="2:7" x14ac:dyDescent="0.25">
      <c r="B103" s="31" t="s">
        <v>144</v>
      </c>
      <c r="C103" s="32" t="s">
        <v>144</v>
      </c>
      <c r="D103" s="31" t="s">
        <v>144</v>
      </c>
      <c r="E103" s="33" t="s">
        <v>144</v>
      </c>
      <c r="F103" s="28" t="s">
        <v>144</v>
      </c>
    </row>
    <row r="106" spans="2:7" x14ac:dyDescent="0.25">
      <c r="B106" s="14" t="s">
        <v>159</v>
      </c>
    </row>
    <row r="107" spans="2:7" x14ac:dyDescent="0.25">
      <c r="B107" s="14"/>
    </row>
    <row r="108" spans="2:7" x14ac:dyDescent="0.25">
      <c r="B108" s="14" t="s">
        <v>160</v>
      </c>
    </row>
    <row r="109" spans="2:7" x14ac:dyDescent="0.25">
      <c r="B109" s="7" t="s">
        <v>161</v>
      </c>
      <c r="C109" s="8" t="s">
        <v>162</v>
      </c>
      <c r="D109" s="14"/>
    </row>
    <row r="110" spans="2:7" x14ac:dyDescent="0.25">
      <c r="B110" s="10" t="s">
        <v>144</v>
      </c>
      <c r="C110" s="11" t="s">
        <v>144</v>
      </c>
    </row>
    <row r="112" spans="2:7" x14ac:dyDescent="0.25">
      <c r="B112" s="7" t="s">
        <v>163</v>
      </c>
      <c r="C112" s="8" t="s">
        <v>162</v>
      </c>
    </row>
    <row r="113" spans="2:7" x14ac:dyDescent="0.25">
      <c r="B113" s="10" t="s">
        <v>144</v>
      </c>
      <c r="C113" s="11" t="s">
        <v>144</v>
      </c>
    </row>
    <row r="115" spans="2:7" x14ac:dyDescent="0.25">
      <c r="B115" s="7" t="s">
        <v>144</v>
      </c>
      <c r="C115" s="8" t="s">
        <v>144</v>
      </c>
    </row>
    <row r="116" spans="2:7" x14ac:dyDescent="0.25">
      <c r="B116" s="10" t="s">
        <v>144</v>
      </c>
      <c r="C116" s="11" t="s">
        <v>144</v>
      </c>
    </row>
    <row r="118" spans="2:7" x14ac:dyDescent="0.25">
      <c r="B118" s="23" t="s">
        <v>164</v>
      </c>
      <c r="C118" s="8" t="s">
        <v>165</v>
      </c>
    </row>
    <row r="119" spans="2:7" x14ac:dyDescent="0.25">
      <c r="B119" s="25" t="s">
        <v>144</v>
      </c>
      <c r="C119" s="11" t="s">
        <v>144</v>
      </c>
    </row>
    <row r="121" spans="2:7" x14ac:dyDescent="0.25">
      <c r="B121" s="7" t="s">
        <v>166</v>
      </c>
      <c r="C121" s="8" t="s">
        <v>144</v>
      </c>
    </row>
    <row r="123" spans="2:7" x14ac:dyDescent="0.25">
      <c r="B123" s="7" t="s">
        <v>167</v>
      </c>
      <c r="C123" s="29">
        <v>45260</v>
      </c>
      <c r="D123" s="10"/>
      <c r="E123" s="25"/>
      <c r="F123" s="26"/>
    </row>
    <row r="124" spans="2:7" x14ac:dyDescent="0.25">
      <c r="B124" s="7" t="s">
        <v>154</v>
      </c>
      <c r="C124" s="8" t="s">
        <v>155</v>
      </c>
      <c r="D124" s="7" t="s">
        <v>156</v>
      </c>
      <c r="E124" s="23" t="s">
        <v>157</v>
      </c>
      <c r="F124" s="30" t="s">
        <v>158</v>
      </c>
      <c r="G124" s="3"/>
    </row>
    <row r="125" spans="2:7" x14ac:dyDescent="0.25">
      <c r="B125" s="31" t="s">
        <v>144</v>
      </c>
      <c r="C125" s="32" t="s">
        <v>144</v>
      </c>
      <c r="D125" s="31" t="s">
        <v>144</v>
      </c>
      <c r="E125" s="33" t="s">
        <v>144</v>
      </c>
      <c r="F125" s="28" t="s">
        <v>144</v>
      </c>
    </row>
    <row r="126" spans="2:7" x14ac:dyDescent="0.25">
      <c r="B126" s="14" t="s">
        <v>159</v>
      </c>
    </row>
    <row r="127" spans="2:7" x14ac:dyDescent="0.25">
      <c r="B127" s="14"/>
    </row>
    <row r="128" spans="2:7" x14ac:dyDescent="0.25">
      <c r="B128" s="14" t="s">
        <v>160</v>
      </c>
    </row>
    <row r="129" spans="2:4" x14ac:dyDescent="0.25">
      <c r="B129" s="7" t="s">
        <v>161</v>
      </c>
      <c r="C129" s="8" t="s">
        <v>162</v>
      </c>
      <c r="D129" s="14"/>
    </row>
    <row r="130" spans="2:4" x14ac:dyDescent="0.25">
      <c r="B130" s="10" t="s">
        <v>144</v>
      </c>
      <c r="C130" s="11" t="s">
        <v>144</v>
      </c>
    </row>
    <row r="132" spans="2:4" x14ac:dyDescent="0.25">
      <c r="B132" s="7" t="s">
        <v>163</v>
      </c>
      <c r="C132" s="8" t="s">
        <v>162</v>
      </c>
    </row>
    <row r="133" spans="2:4" x14ac:dyDescent="0.25">
      <c r="B133" s="10" t="s">
        <v>144</v>
      </c>
      <c r="C133" s="11" t="s">
        <v>144</v>
      </c>
    </row>
    <row r="135" spans="2:4" x14ac:dyDescent="0.25">
      <c r="B135" s="7" t="s">
        <v>144</v>
      </c>
      <c r="C135" s="8" t="s">
        <v>144</v>
      </c>
    </row>
    <row r="136" spans="2:4" x14ac:dyDescent="0.25">
      <c r="B136" s="10" t="s">
        <v>144</v>
      </c>
      <c r="C136" s="11" t="s">
        <v>144</v>
      </c>
    </row>
    <row r="138" spans="2:4" x14ac:dyDescent="0.25">
      <c r="B138" s="23" t="s">
        <v>164</v>
      </c>
      <c r="C138" s="8" t="s">
        <v>165</v>
      </c>
    </row>
    <row r="139" spans="2:4" x14ac:dyDescent="0.25">
      <c r="B139" s="25" t="s">
        <v>144</v>
      </c>
      <c r="C139" s="11" t="s">
        <v>144</v>
      </c>
    </row>
    <row r="141" spans="2:4" x14ac:dyDescent="0.25">
      <c r="B141" s="7" t="s">
        <v>166</v>
      </c>
      <c r="C141" s="8" t="s">
        <v>144</v>
      </c>
    </row>
    <row r="144" spans="2:4" x14ac:dyDescent="0.25">
      <c r="B144" s="14" t="s">
        <v>168</v>
      </c>
    </row>
    <row r="146" spans="2:80" x14ac:dyDescent="0.25">
      <c r="B146" s="7" t="s">
        <v>154</v>
      </c>
      <c r="C146" s="8" t="s">
        <v>169</v>
      </c>
      <c r="D146" s="7" t="s">
        <v>170</v>
      </c>
      <c r="E146" s="7" t="s">
        <v>171</v>
      </c>
      <c r="F146" s="3"/>
    </row>
    <row r="147" spans="2:80" x14ac:dyDescent="0.25">
      <c r="B147" s="10" t="s">
        <v>144</v>
      </c>
      <c r="C147" s="11" t="s">
        <v>144</v>
      </c>
      <c r="D147" s="10" t="s">
        <v>144</v>
      </c>
      <c r="E147" s="10" t="s">
        <v>144</v>
      </c>
    </row>
    <row r="150" spans="2:80" x14ac:dyDescent="0.25">
      <c r="B150" s="14" t="s">
        <v>172</v>
      </c>
      <c r="C150" s="21" t="s">
        <v>144</v>
      </c>
      <c r="D150" s="14"/>
      <c r="E150" s="14"/>
      <c r="F150" s="3"/>
      <c r="G150" s="3"/>
      <c r="H150" s="3"/>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row>
    <row r="152" spans="2:80" x14ac:dyDescent="0.25">
      <c r="B152" s="14" t="s">
        <v>173</v>
      </c>
    </row>
    <row r="154" spans="2:80" x14ac:dyDescent="0.25">
      <c r="B154" s="7" t="s">
        <v>174</v>
      </c>
      <c r="C154" s="8" t="s">
        <v>162</v>
      </c>
      <c r="D154" s="14"/>
    </row>
    <row r="155" spans="2:80" x14ac:dyDescent="0.25">
      <c r="B155" s="10" t="s">
        <v>144</v>
      </c>
      <c r="C155" s="11" t="s">
        <v>144</v>
      </c>
    </row>
    <row r="158" spans="2:80" x14ac:dyDescent="0.25">
      <c r="B158" s="7" t="s">
        <v>175</v>
      </c>
      <c r="C158" s="8" t="s">
        <v>176</v>
      </c>
      <c r="D158" s="14"/>
    </row>
    <row r="159" spans="2:80" x14ac:dyDescent="0.25">
      <c r="B159" s="10" t="s">
        <v>144</v>
      </c>
      <c r="C159" s="11" t="s">
        <v>144</v>
      </c>
    </row>
    <row r="162" spans="2:80" x14ac:dyDescent="0.25">
      <c r="B162" s="14" t="s">
        <v>177</v>
      </c>
    </row>
    <row r="165" spans="2:80" x14ac:dyDescent="0.25">
      <c r="B165" s="14" t="s">
        <v>178</v>
      </c>
    </row>
    <row r="167" spans="2:80" x14ac:dyDescent="0.25">
      <c r="B167" s="7" t="s">
        <v>154</v>
      </c>
      <c r="C167" s="8" t="s">
        <v>179</v>
      </c>
      <c r="D167" s="7" t="s">
        <v>169</v>
      </c>
      <c r="E167" s="7" t="s">
        <v>170</v>
      </c>
      <c r="F167" s="30" t="s">
        <v>171</v>
      </c>
      <c r="G167" s="3"/>
    </row>
    <row r="168" spans="2:80" x14ac:dyDescent="0.25">
      <c r="B168" s="10" t="s">
        <v>144</v>
      </c>
      <c r="C168" s="11" t="s">
        <v>144</v>
      </c>
      <c r="D168" s="10" t="s">
        <v>144</v>
      </c>
      <c r="E168" s="10" t="s">
        <v>144</v>
      </c>
      <c r="F168" s="34" t="s">
        <v>144</v>
      </c>
    </row>
    <row r="171" spans="2:80" x14ac:dyDescent="0.25">
      <c r="B171" s="14" t="s">
        <v>172</v>
      </c>
      <c r="C171" s="21" t="s">
        <v>144</v>
      </c>
      <c r="D171" s="14"/>
      <c r="E171" s="14"/>
      <c r="F171" s="3"/>
      <c r="G171" s="3"/>
      <c r="H171" s="3"/>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14"/>
      <c r="BY171" s="14"/>
      <c r="BZ171" s="14"/>
      <c r="CA171" s="14"/>
      <c r="CB171" s="14"/>
    </row>
    <row r="173" spans="2:80" x14ac:dyDescent="0.25">
      <c r="B173" s="14" t="s">
        <v>173</v>
      </c>
    </row>
    <row r="175" spans="2:80" x14ac:dyDescent="0.25">
      <c r="B175" s="7" t="s">
        <v>174</v>
      </c>
      <c r="C175" s="8" t="s">
        <v>162</v>
      </c>
      <c r="D175" s="14"/>
    </row>
    <row r="176" spans="2:80" x14ac:dyDescent="0.25">
      <c r="B176" s="10" t="s">
        <v>144</v>
      </c>
      <c r="C176" s="11" t="s">
        <v>144</v>
      </c>
    </row>
    <row r="179" spans="2:7" x14ac:dyDescent="0.25">
      <c r="B179" s="7" t="s">
        <v>175</v>
      </c>
      <c r="C179" s="8" t="s">
        <v>176</v>
      </c>
      <c r="D179" s="14"/>
    </row>
    <row r="180" spans="2:7" x14ac:dyDescent="0.25">
      <c r="B180" s="10" t="s">
        <v>144</v>
      </c>
      <c r="C180" s="11" t="s">
        <v>144</v>
      </c>
    </row>
    <row r="183" spans="2:7" x14ac:dyDescent="0.25">
      <c r="B183" s="14" t="s">
        <v>177</v>
      </c>
    </row>
    <row r="186" spans="2:7" x14ac:dyDescent="0.25">
      <c r="B186" s="14" t="s">
        <v>180</v>
      </c>
    </row>
    <row r="187" spans="2:7" x14ac:dyDescent="0.25">
      <c r="B187" s="7" t="s">
        <v>154</v>
      </c>
      <c r="C187" s="8" t="s">
        <v>181</v>
      </c>
      <c r="D187" s="7" t="s">
        <v>182</v>
      </c>
      <c r="E187" s="7" t="s">
        <v>183</v>
      </c>
      <c r="F187" s="30" t="s">
        <v>184</v>
      </c>
      <c r="G187" s="3"/>
    </row>
    <row r="188" spans="2:7" x14ac:dyDescent="0.25">
      <c r="B188" s="10" t="s">
        <v>144</v>
      </c>
      <c r="C188" s="11" t="s">
        <v>144</v>
      </c>
      <c r="D188" s="10" t="s">
        <v>144</v>
      </c>
      <c r="E188" s="10" t="s">
        <v>144</v>
      </c>
      <c r="F188" s="34" t="s">
        <v>144</v>
      </c>
    </row>
    <row r="189" spans="2:7" x14ac:dyDescent="0.25">
      <c r="B189" s="1" t="s">
        <v>185</v>
      </c>
    </row>
  </sheetData>
  <mergeCells count="3">
    <mergeCell ref="B1:E1"/>
    <mergeCell ref="C3:C6"/>
    <mergeCell ref="D3:D6"/>
  </mergeCells>
  <hyperlinks>
    <hyperlink ref="A1" location="Index!A1" display="Index" xr:uid="{E8ACFB51-64DE-44E6-B20D-7665D668CAD6}"/>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683DE-696B-4A33-A33A-51EA4A023A8E}">
  <dimension ref="A1:CB204"/>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101</v>
      </c>
      <c r="C1" s="226"/>
      <c r="D1" s="226"/>
      <c r="E1" s="226"/>
    </row>
    <row r="3" spans="1:9" ht="18" customHeight="1" x14ac:dyDescent="0.25">
      <c r="B3" s="4" t="s">
        <v>288</v>
      </c>
      <c r="C3" s="229"/>
      <c r="D3" s="230"/>
    </row>
    <row r="4" spans="1:9" ht="18" customHeight="1" x14ac:dyDescent="0.25">
      <c r="B4" s="6" t="s">
        <v>289</v>
      </c>
      <c r="C4" s="229"/>
      <c r="D4" s="230"/>
    </row>
    <row r="5" spans="1:9" ht="18" customHeight="1" x14ac:dyDescent="0.25">
      <c r="B5" s="6" t="s">
        <v>107</v>
      </c>
      <c r="C5" s="229"/>
      <c r="D5" s="230"/>
    </row>
    <row r="6" spans="1:9" ht="18" customHeight="1" x14ac:dyDescent="0.25">
      <c r="B6" s="6" t="s">
        <v>290</v>
      </c>
      <c r="C6" s="229"/>
      <c r="D6" s="230"/>
    </row>
    <row r="7" spans="1:9" ht="18" customHeight="1" x14ac:dyDescent="0.25">
      <c r="B7" s="6" t="s">
        <v>291</v>
      </c>
      <c r="C7" s="229"/>
      <c r="D7" s="230"/>
    </row>
    <row r="8" spans="1:9" ht="30" customHeight="1" x14ac:dyDescent="0.25">
      <c r="B8" s="6" t="s">
        <v>108</v>
      </c>
      <c r="C8" s="37" t="s">
        <v>109</v>
      </c>
      <c r="D8" s="37"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2379</v>
      </c>
      <c r="C15" s="17" t="s">
        <v>135</v>
      </c>
      <c r="D15" s="1" t="s">
        <v>211</v>
      </c>
      <c r="E15" s="1" t="s">
        <v>292</v>
      </c>
      <c r="F15" s="2">
        <v>21000000</v>
      </c>
      <c r="G15" s="2">
        <v>24874.5</v>
      </c>
      <c r="H15" s="2">
        <v>3.92</v>
      </c>
    </row>
    <row r="16" spans="1:9" x14ac:dyDescent="0.25">
      <c r="B16" s="1" t="s">
        <v>2380</v>
      </c>
      <c r="C16" s="17" t="s">
        <v>135</v>
      </c>
      <c r="D16" s="1" t="s">
        <v>293</v>
      </c>
      <c r="E16" s="1" t="s">
        <v>294</v>
      </c>
      <c r="F16" s="2">
        <v>4804600</v>
      </c>
      <c r="G16" s="2">
        <v>23962.94</v>
      </c>
      <c r="H16" s="2">
        <v>3.78</v>
      </c>
    </row>
    <row r="17" spans="2:8" x14ac:dyDescent="0.25">
      <c r="B17" s="1" t="s">
        <v>2381</v>
      </c>
      <c r="C17" s="17" t="s">
        <v>135</v>
      </c>
      <c r="D17" s="1" t="s">
        <v>227</v>
      </c>
      <c r="E17" s="1" t="s">
        <v>295</v>
      </c>
      <c r="F17" s="2">
        <v>763051</v>
      </c>
      <c r="G17" s="2">
        <v>22400.13</v>
      </c>
      <c r="H17" s="2">
        <v>3.53</v>
      </c>
    </row>
    <row r="18" spans="2:8" x14ac:dyDescent="0.25">
      <c r="B18" s="1" t="s">
        <v>2382</v>
      </c>
      <c r="C18" s="17" t="s">
        <v>135</v>
      </c>
      <c r="D18" s="1" t="s">
        <v>220</v>
      </c>
      <c r="E18" s="1" t="s">
        <v>296</v>
      </c>
      <c r="F18" s="2">
        <v>1319276</v>
      </c>
      <c r="G18" s="2">
        <v>19872.25</v>
      </c>
      <c r="H18" s="2">
        <v>3.13</v>
      </c>
    </row>
    <row r="19" spans="2:8" x14ac:dyDescent="0.25">
      <c r="B19" s="1" t="s">
        <v>2383</v>
      </c>
      <c r="C19" s="17" t="s">
        <v>135</v>
      </c>
      <c r="D19" s="1" t="s">
        <v>197</v>
      </c>
      <c r="E19" s="1" t="s">
        <v>297</v>
      </c>
      <c r="F19" s="2">
        <v>805362</v>
      </c>
      <c r="G19" s="2">
        <v>17917.689999999999</v>
      </c>
      <c r="H19" s="2">
        <v>2.82</v>
      </c>
    </row>
    <row r="20" spans="2:8" x14ac:dyDescent="0.25">
      <c r="B20" s="1" t="s">
        <v>2384</v>
      </c>
      <c r="C20" s="17" t="s">
        <v>135</v>
      </c>
      <c r="D20" s="1" t="s">
        <v>227</v>
      </c>
      <c r="E20" s="1" t="s">
        <v>298</v>
      </c>
      <c r="F20" s="2">
        <v>215767</v>
      </c>
      <c r="G20" s="2">
        <v>16913.11</v>
      </c>
      <c r="H20" s="2">
        <v>2.67</v>
      </c>
    </row>
    <row r="21" spans="2:8" x14ac:dyDescent="0.25">
      <c r="B21" s="1" t="s">
        <v>2385</v>
      </c>
      <c r="C21" s="17" t="s">
        <v>135</v>
      </c>
      <c r="D21" s="1" t="s">
        <v>215</v>
      </c>
      <c r="E21" s="1" t="s">
        <v>299</v>
      </c>
      <c r="F21" s="2">
        <v>2473862</v>
      </c>
      <c r="G21" s="2">
        <v>16320.07</v>
      </c>
      <c r="H21" s="2">
        <v>2.57</v>
      </c>
    </row>
    <row r="22" spans="2:8" x14ac:dyDescent="0.25">
      <c r="B22" s="1" t="s">
        <v>2360</v>
      </c>
      <c r="C22" s="17" t="s">
        <v>135</v>
      </c>
      <c r="D22" s="1" t="s">
        <v>238</v>
      </c>
      <c r="E22" s="1" t="s">
        <v>239</v>
      </c>
      <c r="F22" s="2">
        <v>1965500</v>
      </c>
      <c r="G22" s="2">
        <v>16190.81</v>
      </c>
      <c r="H22" s="2">
        <v>2.5499999999999998</v>
      </c>
    </row>
    <row r="23" spans="2:8" x14ac:dyDescent="0.25">
      <c r="B23" s="1" t="s">
        <v>2386</v>
      </c>
      <c r="C23" s="17" t="s">
        <v>135</v>
      </c>
      <c r="D23" s="1" t="s">
        <v>300</v>
      </c>
      <c r="E23" s="1" t="s">
        <v>301</v>
      </c>
      <c r="F23" s="2">
        <v>1603967</v>
      </c>
      <c r="G23" s="2">
        <v>15725.29</v>
      </c>
      <c r="H23" s="2">
        <v>2.48</v>
      </c>
    </row>
    <row r="24" spans="2:8" x14ac:dyDescent="0.25">
      <c r="B24" s="1" t="s">
        <v>2387</v>
      </c>
      <c r="C24" s="17" t="s">
        <v>135</v>
      </c>
      <c r="D24" s="1" t="s">
        <v>302</v>
      </c>
      <c r="E24" s="1" t="s">
        <v>303</v>
      </c>
      <c r="F24" s="2">
        <v>2389000</v>
      </c>
      <c r="G24" s="2">
        <v>15424.58</v>
      </c>
      <c r="H24" s="2">
        <v>2.4300000000000002</v>
      </c>
    </row>
    <row r="25" spans="2:8" x14ac:dyDescent="0.25">
      <c r="B25" s="1" t="s">
        <v>2388</v>
      </c>
      <c r="C25" s="17" t="s">
        <v>135</v>
      </c>
      <c r="D25" s="1" t="s">
        <v>209</v>
      </c>
      <c r="E25" s="1" t="s">
        <v>304</v>
      </c>
      <c r="F25" s="2">
        <v>3214573</v>
      </c>
      <c r="G25" s="2">
        <v>15362.44</v>
      </c>
      <c r="H25" s="2">
        <v>2.42</v>
      </c>
    </row>
    <row r="26" spans="2:8" x14ac:dyDescent="0.25">
      <c r="B26" s="1" t="s">
        <v>2354</v>
      </c>
      <c r="C26" s="17" t="s">
        <v>135</v>
      </c>
      <c r="D26" s="1" t="s">
        <v>229</v>
      </c>
      <c r="E26" s="1" t="s">
        <v>230</v>
      </c>
      <c r="F26" s="2">
        <v>10859605</v>
      </c>
      <c r="G26" s="2">
        <v>15312.04</v>
      </c>
      <c r="H26" s="2">
        <v>2.41</v>
      </c>
    </row>
    <row r="27" spans="2:8" x14ac:dyDescent="0.25">
      <c r="B27" s="1" t="s">
        <v>2389</v>
      </c>
      <c r="C27" s="17" t="s">
        <v>135</v>
      </c>
      <c r="D27" s="1" t="s">
        <v>254</v>
      </c>
      <c r="E27" s="1" t="s">
        <v>305</v>
      </c>
      <c r="F27" s="2">
        <v>2734324</v>
      </c>
      <c r="G27" s="2">
        <v>15016.91</v>
      </c>
      <c r="H27" s="2">
        <v>2.37</v>
      </c>
    </row>
    <row r="28" spans="2:8" x14ac:dyDescent="0.25">
      <c r="B28" s="1" t="s">
        <v>2390</v>
      </c>
      <c r="C28" s="17" t="s">
        <v>135</v>
      </c>
      <c r="D28" s="1" t="s">
        <v>293</v>
      </c>
      <c r="E28" s="1" t="s">
        <v>306</v>
      </c>
      <c r="F28" s="2">
        <v>9000000</v>
      </c>
      <c r="G28" s="2">
        <v>14463</v>
      </c>
      <c r="H28" s="2">
        <v>2.2799999999999998</v>
      </c>
    </row>
    <row r="29" spans="2:8" x14ac:dyDescent="0.25">
      <c r="B29" s="1" t="s">
        <v>2391</v>
      </c>
      <c r="C29" s="17" t="s">
        <v>135</v>
      </c>
      <c r="D29" s="1" t="s">
        <v>224</v>
      </c>
      <c r="E29" s="1" t="s">
        <v>307</v>
      </c>
      <c r="F29" s="2">
        <v>411118</v>
      </c>
      <c r="G29" s="2">
        <v>14071.75</v>
      </c>
      <c r="H29" s="2">
        <v>2.2200000000000002</v>
      </c>
    </row>
    <row r="30" spans="2:8" x14ac:dyDescent="0.25">
      <c r="B30" s="1" t="s">
        <v>2392</v>
      </c>
      <c r="C30" s="17" t="s">
        <v>135</v>
      </c>
      <c r="D30" s="1" t="s">
        <v>224</v>
      </c>
      <c r="E30" s="1" t="s">
        <v>308</v>
      </c>
      <c r="F30" s="2">
        <v>2250001</v>
      </c>
      <c r="G30" s="2">
        <v>12792.38</v>
      </c>
      <c r="H30" s="2">
        <v>2.02</v>
      </c>
    </row>
    <row r="31" spans="2:8" x14ac:dyDescent="0.25">
      <c r="B31" s="1" t="s">
        <v>2366</v>
      </c>
      <c r="C31" s="17" t="s">
        <v>135</v>
      </c>
      <c r="D31" s="1" t="s">
        <v>192</v>
      </c>
      <c r="E31" s="1" t="s">
        <v>250</v>
      </c>
      <c r="F31" s="2">
        <v>11340118</v>
      </c>
      <c r="G31" s="2">
        <v>12740.62</v>
      </c>
      <c r="H31" s="2">
        <v>2.0099999999999998</v>
      </c>
    </row>
    <row r="32" spans="2:8" x14ac:dyDescent="0.25">
      <c r="B32" s="1" t="s">
        <v>2393</v>
      </c>
      <c r="C32" s="17" t="s">
        <v>135</v>
      </c>
      <c r="D32" s="1" t="s">
        <v>231</v>
      </c>
      <c r="E32" s="1" t="s">
        <v>309</v>
      </c>
      <c r="F32" s="2">
        <v>1572909</v>
      </c>
      <c r="G32" s="2">
        <v>12727.98</v>
      </c>
      <c r="H32" s="2">
        <v>2.0099999999999998</v>
      </c>
    </row>
    <row r="33" spans="2:8" x14ac:dyDescent="0.25">
      <c r="B33" s="1" t="s">
        <v>2394</v>
      </c>
      <c r="C33" s="17" t="s">
        <v>135</v>
      </c>
      <c r="D33" s="1" t="s">
        <v>224</v>
      </c>
      <c r="E33" s="1" t="s">
        <v>310</v>
      </c>
      <c r="F33" s="2">
        <v>7101529</v>
      </c>
      <c r="G33" s="2">
        <v>12534.2</v>
      </c>
      <c r="H33" s="2">
        <v>1.98</v>
      </c>
    </row>
    <row r="34" spans="2:8" x14ac:dyDescent="0.25">
      <c r="B34" s="1" t="s">
        <v>2395</v>
      </c>
      <c r="C34" s="17" t="s">
        <v>135</v>
      </c>
      <c r="D34" s="1" t="s">
        <v>311</v>
      </c>
      <c r="E34" s="1" t="s">
        <v>312</v>
      </c>
      <c r="F34" s="2">
        <v>514413</v>
      </c>
      <c r="G34" s="2">
        <v>12379.35</v>
      </c>
      <c r="H34" s="2">
        <v>1.95</v>
      </c>
    </row>
    <row r="35" spans="2:8" x14ac:dyDescent="0.25">
      <c r="B35" s="1" t="s">
        <v>2396</v>
      </c>
      <c r="C35" s="17" t="s">
        <v>135</v>
      </c>
      <c r="D35" s="1" t="s">
        <v>248</v>
      </c>
      <c r="E35" s="1" t="s">
        <v>313</v>
      </c>
      <c r="F35" s="2">
        <v>1257997</v>
      </c>
      <c r="G35" s="2">
        <v>12376.8</v>
      </c>
      <c r="H35" s="2">
        <v>1.95</v>
      </c>
    </row>
    <row r="36" spans="2:8" x14ac:dyDescent="0.25">
      <c r="B36" s="1" t="s">
        <v>2397</v>
      </c>
      <c r="C36" s="17" t="s">
        <v>135</v>
      </c>
      <c r="D36" s="1" t="s">
        <v>302</v>
      </c>
      <c r="E36" s="1" t="s">
        <v>314</v>
      </c>
      <c r="F36" s="2">
        <v>3347532</v>
      </c>
      <c r="G36" s="2">
        <v>12375.83</v>
      </c>
      <c r="H36" s="2">
        <v>1.95</v>
      </c>
    </row>
    <row r="37" spans="2:8" x14ac:dyDescent="0.25">
      <c r="B37" s="1" t="s">
        <v>2398</v>
      </c>
      <c r="C37" s="17" t="s">
        <v>135</v>
      </c>
      <c r="D37" s="1" t="s">
        <v>238</v>
      </c>
      <c r="E37" s="1" t="s">
        <v>315</v>
      </c>
      <c r="F37" s="2">
        <v>2911690</v>
      </c>
      <c r="G37" s="2">
        <v>12175.23</v>
      </c>
      <c r="H37" s="2">
        <v>1.92</v>
      </c>
    </row>
    <row r="38" spans="2:8" x14ac:dyDescent="0.25">
      <c r="B38" s="1" t="s">
        <v>316</v>
      </c>
      <c r="C38" s="17" t="s">
        <v>135</v>
      </c>
      <c r="D38" s="1" t="s">
        <v>317</v>
      </c>
      <c r="E38" s="1" t="s">
        <v>318</v>
      </c>
      <c r="F38" s="2">
        <v>1288188</v>
      </c>
      <c r="G38" s="2">
        <v>11595.62</v>
      </c>
      <c r="H38" s="2">
        <v>1.83</v>
      </c>
    </row>
    <row r="39" spans="2:8" x14ac:dyDescent="0.25">
      <c r="B39" s="1" t="s">
        <v>2399</v>
      </c>
      <c r="C39" s="17" t="s">
        <v>135</v>
      </c>
      <c r="D39" s="1" t="s">
        <v>266</v>
      </c>
      <c r="E39" s="1" t="s">
        <v>319</v>
      </c>
      <c r="F39" s="2">
        <v>4278242</v>
      </c>
      <c r="G39" s="2">
        <v>11230.39</v>
      </c>
      <c r="H39" s="2">
        <v>1.77</v>
      </c>
    </row>
    <row r="40" spans="2:8" x14ac:dyDescent="0.25">
      <c r="B40" s="1" t="s">
        <v>2356</v>
      </c>
      <c r="C40" s="17" t="s">
        <v>135</v>
      </c>
      <c r="D40" s="1" t="s">
        <v>200</v>
      </c>
      <c r="E40" s="1" t="s">
        <v>233</v>
      </c>
      <c r="F40" s="2">
        <v>5463322</v>
      </c>
      <c r="G40" s="2">
        <v>10738.16</v>
      </c>
      <c r="H40" s="2">
        <v>1.69</v>
      </c>
    </row>
    <row r="41" spans="2:8" x14ac:dyDescent="0.25">
      <c r="B41" s="1" t="s">
        <v>320</v>
      </c>
      <c r="C41" s="17" t="s">
        <v>135</v>
      </c>
      <c r="D41" s="1" t="s">
        <v>248</v>
      </c>
      <c r="E41" s="1" t="s">
        <v>321</v>
      </c>
      <c r="F41" s="2">
        <v>5953157</v>
      </c>
      <c r="G41" s="2">
        <v>10432.91</v>
      </c>
      <c r="H41" s="2">
        <v>1.64</v>
      </c>
    </row>
    <row r="42" spans="2:8" x14ac:dyDescent="0.25">
      <c r="B42" s="1" t="s">
        <v>2400</v>
      </c>
      <c r="C42" s="17" t="s">
        <v>135</v>
      </c>
      <c r="D42" s="1" t="s">
        <v>207</v>
      </c>
      <c r="E42" s="1" t="s">
        <v>322</v>
      </c>
      <c r="F42" s="2">
        <v>6100000</v>
      </c>
      <c r="G42" s="2">
        <v>10159.549999999999</v>
      </c>
      <c r="H42" s="2">
        <v>1.6</v>
      </c>
    </row>
    <row r="43" spans="2:8" x14ac:dyDescent="0.25">
      <c r="B43" s="1" t="s">
        <v>2401</v>
      </c>
      <c r="C43" s="17" t="s">
        <v>135</v>
      </c>
      <c r="D43" s="1" t="s">
        <v>246</v>
      </c>
      <c r="E43" s="1" t="s">
        <v>323</v>
      </c>
      <c r="F43" s="2">
        <v>1428701</v>
      </c>
      <c r="G43" s="2">
        <v>9806.6</v>
      </c>
      <c r="H43" s="2">
        <v>1.55</v>
      </c>
    </row>
    <row r="44" spans="2:8" x14ac:dyDescent="0.25">
      <c r="B44" s="1" t="s">
        <v>2402</v>
      </c>
      <c r="C44" s="17" t="s">
        <v>135</v>
      </c>
      <c r="D44" s="1" t="s">
        <v>224</v>
      </c>
      <c r="E44" s="1" t="s">
        <v>324</v>
      </c>
      <c r="F44" s="2">
        <v>800000</v>
      </c>
      <c r="G44" s="2">
        <v>9520.7999999999993</v>
      </c>
      <c r="H44" s="2">
        <v>1.5</v>
      </c>
    </row>
    <row r="45" spans="2:8" x14ac:dyDescent="0.25">
      <c r="B45" s="1" t="s">
        <v>2403</v>
      </c>
      <c r="C45" s="17" t="s">
        <v>135</v>
      </c>
      <c r="D45" s="1" t="s">
        <v>215</v>
      </c>
      <c r="E45" s="1" t="s">
        <v>325</v>
      </c>
      <c r="F45" s="2">
        <v>3300000</v>
      </c>
      <c r="G45" s="2">
        <v>9355.5</v>
      </c>
      <c r="H45" s="2">
        <v>1.47</v>
      </c>
    </row>
    <row r="46" spans="2:8" x14ac:dyDescent="0.25">
      <c r="B46" s="1" t="s">
        <v>326</v>
      </c>
      <c r="C46" s="17" t="s">
        <v>135</v>
      </c>
      <c r="D46" s="1" t="s">
        <v>224</v>
      </c>
      <c r="E46" s="1" t="s">
        <v>327</v>
      </c>
      <c r="F46" s="2">
        <v>559565</v>
      </c>
      <c r="G46" s="2">
        <v>9119.23</v>
      </c>
      <c r="H46" s="2">
        <v>1.44</v>
      </c>
    </row>
    <row r="47" spans="2:8" x14ac:dyDescent="0.25">
      <c r="B47" s="1" t="s">
        <v>2404</v>
      </c>
      <c r="C47" s="17" t="s">
        <v>135</v>
      </c>
      <c r="D47" s="1" t="s">
        <v>224</v>
      </c>
      <c r="E47" s="1" t="s">
        <v>328</v>
      </c>
      <c r="F47" s="2">
        <v>239333</v>
      </c>
      <c r="G47" s="2">
        <v>9039.49</v>
      </c>
      <c r="H47" s="2">
        <v>1.42</v>
      </c>
    </row>
    <row r="48" spans="2:8" x14ac:dyDescent="0.25">
      <c r="B48" s="1" t="s">
        <v>2405</v>
      </c>
      <c r="C48" s="17" t="s">
        <v>135</v>
      </c>
      <c r="D48" s="1" t="s">
        <v>224</v>
      </c>
      <c r="E48" s="1" t="s">
        <v>329</v>
      </c>
      <c r="F48" s="2">
        <v>900700</v>
      </c>
      <c r="G48" s="2">
        <v>8704.36</v>
      </c>
      <c r="H48" s="2">
        <v>1.37</v>
      </c>
    </row>
    <row r="49" spans="2:8" x14ac:dyDescent="0.25">
      <c r="B49" s="1" t="s">
        <v>2406</v>
      </c>
      <c r="C49" s="17" t="s">
        <v>135</v>
      </c>
      <c r="D49" s="1" t="s">
        <v>209</v>
      </c>
      <c r="E49" s="1" t="s">
        <v>330</v>
      </c>
      <c r="F49" s="2">
        <v>252500</v>
      </c>
      <c r="G49" s="2">
        <v>8499.91</v>
      </c>
      <c r="H49" s="2">
        <v>1.34</v>
      </c>
    </row>
    <row r="50" spans="2:8" x14ac:dyDescent="0.25">
      <c r="B50" s="1" t="s">
        <v>2407</v>
      </c>
      <c r="C50" s="17" t="s">
        <v>135</v>
      </c>
      <c r="D50" s="1" t="s">
        <v>215</v>
      </c>
      <c r="E50" s="1" t="s">
        <v>331</v>
      </c>
      <c r="F50" s="2">
        <v>900000</v>
      </c>
      <c r="G50" s="2">
        <v>7132.5</v>
      </c>
      <c r="H50" s="2">
        <v>1.1200000000000001</v>
      </c>
    </row>
    <row r="51" spans="2:8" x14ac:dyDescent="0.25">
      <c r="B51" s="1" t="s">
        <v>2408</v>
      </c>
      <c r="C51" s="17" t="s">
        <v>135</v>
      </c>
      <c r="D51" s="1" t="s">
        <v>200</v>
      </c>
      <c r="E51" s="1" t="s">
        <v>332</v>
      </c>
      <c r="F51" s="2">
        <v>287484</v>
      </c>
      <c r="G51" s="2">
        <v>7041.49</v>
      </c>
      <c r="H51" s="2">
        <v>1.1100000000000001</v>
      </c>
    </row>
    <row r="52" spans="2:8" x14ac:dyDescent="0.25">
      <c r="B52" s="1" t="s">
        <v>2409</v>
      </c>
      <c r="C52" s="17" t="s">
        <v>135</v>
      </c>
      <c r="D52" s="1" t="s">
        <v>224</v>
      </c>
      <c r="E52" s="1" t="s">
        <v>333</v>
      </c>
      <c r="F52" s="2">
        <v>788143</v>
      </c>
      <c r="G52" s="2">
        <v>6912.01</v>
      </c>
      <c r="H52" s="2">
        <v>1.0900000000000001</v>
      </c>
    </row>
    <row r="53" spans="2:8" x14ac:dyDescent="0.25">
      <c r="B53" s="1" t="s">
        <v>2410</v>
      </c>
      <c r="C53" s="17" t="s">
        <v>135</v>
      </c>
      <c r="D53" s="1" t="s">
        <v>266</v>
      </c>
      <c r="E53" s="1" t="s">
        <v>334</v>
      </c>
      <c r="F53" s="2">
        <v>782332</v>
      </c>
      <c r="G53" s="2">
        <v>6722.58</v>
      </c>
      <c r="H53" s="2">
        <v>1.06</v>
      </c>
    </row>
    <row r="54" spans="2:8" x14ac:dyDescent="0.25">
      <c r="B54" s="1" t="s">
        <v>2411</v>
      </c>
      <c r="C54" s="17" t="s">
        <v>135</v>
      </c>
      <c r="D54" s="1" t="s">
        <v>209</v>
      </c>
      <c r="E54" s="1" t="s">
        <v>335</v>
      </c>
      <c r="F54" s="2">
        <v>2274609</v>
      </c>
      <c r="G54" s="2">
        <v>6705.55</v>
      </c>
      <c r="H54" s="2">
        <v>1.06</v>
      </c>
    </row>
    <row r="55" spans="2:8" x14ac:dyDescent="0.25">
      <c r="B55" s="1" t="s">
        <v>2412</v>
      </c>
      <c r="C55" s="17" t="s">
        <v>135</v>
      </c>
      <c r="D55" s="1" t="s">
        <v>224</v>
      </c>
      <c r="E55" s="1" t="s">
        <v>336</v>
      </c>
      <c r="F55" s="2">
        <v>3205557</v>
      </c>
      <c r="G55" s="2">
        <v>6619.48</v>
      </c>
      <c r="H55" s="2">
        <v>1.04</v>
      </c>
    </row>
    <row r="56" spans="2:8" x14ac:dyDescent="0.25">
      <c r="B56" s="1" t="s">
        <v>2413</v>
      </c>
      <c r="C56" s="17" t="s">
        <v>135</v>
      </c>
      <c r="D56" s="1" t="s">
        <v>337</v>
      </c>
      <c r="E56" s="1" t="s">
        <v>338</v>
      </c>
      <c r="F56" s="2">
        <v>2804857</v>
      </c>
      <c r="G56" s="2">
        <v>6529.71</v>
      </c>
      <c r="H56" s="2">
        <v>1.03</v>
      </c>
    </row>
    <row r="57" spans="2:8" x14ac:dyDescent="0.25">
      <c r="B57" s="1" t="s">
        <v>2371</v>
      </c>
      <c r="C57" s="17" t="s">
        <v>135</v>
      </c>
      <c r="D57" s="1" t="s">
        <v>200</v>
      </c>
      <c r="E57" s="1" t="s">
        <v>257</v>
      </c>
      <c r="F57" s="2">
        <v>72895</v>
      </c>
      <c r="G57" s="2">
        <v>6259.53</v>
      </c>
      <c r="H57" s="2">
        <v>0.99</v>
      </c>
    </row>
    <row r="58" spans="2:8" x14ac:dyDescent="0.25">
      <c r="B58" s="1" t="s">
        <v>2414</v>
      </c>
      <c r="C58" s="17" t="s">
        <v>135</v>
      </c>
      <c r="D58" s="1" t="s">
        <v>234</v>
      </c>
      <c r="E58" s="1" t="s">
        <v>339</v>
      </c>
      <c r="F58" s="2">
        <v>1772916</v>
      </c>
      <c r="G58" s="2">
        <v>6003.09</v>
      </c>
      <c r="H58" s="2">
        <v>0.95</v>
      </c>
    </row>
    <row r="59" spans="2:8" x14ac:dyDescent="0.25">
      <c r="B59" s="1" t="s">
        <v>340</v>
      </c>
      <c r="C59" s="17" t="s">
        <v>135</v>
      </c>
      <c r="D59" s="1" t="s">
        <v>200</v>
      </c>
      <c r="E59" s="1" t="s">
        <v>341</v>
      </c>
      <c r="F59" s="2">
        <v>1108963</v>
      </c>
      <c r="G59" s="2">
        <v>5782.13</v>
      </c>
      <c r="H59" s="2">
        <v>0.91</v>
      </c>
    </row>
    <row r="60" spans="2:8" x14ac:dyDescent="0.25">
      <c r="B60" s="1" t="s">
        <v>2415</v>
      </c>
      <c r="C60" s="17" t="s">
        <v>135</v>
      </c>
      <c r="D60" s="1" t="s">
        <v>224</v>
      </c>
      <c r="E60" s="1" t="s">
        <v>342</v>
      </c>
      <c r="F60" s="2">
        <v>1034826</v>
      </c>
      <c r="G60" s="2">
        <v>5204.66</v>
      </c>
      <c r="H60" s="2">
        <v>0.82</v>
      </c>
    </row>
    <row r="61" spans="2:8" x14ac:dyDescent="0.25">
      <c r="B61" s="1" t="s">
        <v>2416</v>
      </c>
      <c r="C61" s="17" t="s">
        <v>135</v>
      </c>
      <c r="D61" s="1" t="s">
        <v>222</v>
      </c>
      <c r="E61" s="1" t="s">
        <v>343</v>
      </c>
      <c r="F61" s="2">
        <v>514153</v>
      </c>
      <c r="G61" s="2">
        <v>5110.17</v>
      </c>
      <c r="H61" s="2">
        <v>0.81</v>
      </c>
    </row>
    <row r="62" spans="2:8" x14ac:dyDescent="0.25">
      <c r="B62" s="1" t="s">
        <v>2417</v>
      </c>
      <c r="C62" s="17" t="s">
        <v>135</v>
      </c>
      <c r="D62" s="1" t="s">
        <v>227</v>
      </c>
      <c r="E62" s="1" t="s">
        <v>344</v>
      </c>
      <c r="F62" s="2">
        <v>1844399</v>
      </c>
      <c r="G62" s="2">
        <v>5014</v>
      </c>
      <c r="H62" s="2">
        <v>0.79</v>
      </c>
    </row>
    <row r="63" spans="2:8" x14ac:dyDescent="0.25">
      <c r="B63" s="1" t="s">
        <v>2418</v>
      </c>
      <c r="C63" s="17" t="s">
        <v>135</v>
      </c>
      <c r="D63" s="1" t="s">
        <v>300</v>
      </c>
      <c r="E63" s="1" t="s">
        <v>345</v>
      </c>
      <c r="F63" s="2">
        <v>498753</v>
      </c>
      <c r="G63" s="2">
        <v>4984.54</v>
      </c>
      <c r="H63" s="2">
        <v>0.79</v>
      </c>
    </row>
    <row r="64" spans="2:8" x14ac:dyDescent="0.25">
      <c r="B64" s="1" t="s">
        <v>2419</v>
      </c>
      <c r="C64" s="17" t="s">
        <v>135</v>
      </c>
      <c r="D64" s="1" t="s">
        <v>346</v>
      </c>
      <c r="E64" s="1" t="s">
        <v>347</v>
      </c>
      <c r="F64" s="2">
        <v>2281581</v>
      </c>
      <c r="G64" s="2">
        <v>4863.1899999999996</v>
      </c>
      <c r="H64" s="2">
        <v>0.77</v>
      </c>
    </row>
    <row r="65" spans="2:8" x14ac:dyDescent="0.25">
      <c r="B65" s="1" t="s">
        <v>2420</v>
      </c>
      <c r="C65" s="17" t="s">
        <v>135</v>
      </c>
      <c r="D65" s="1" t="s">
        <v>348</v>
      </c>
      <c r="E65" s="1" t="s">
        <v>349</v>
      </c>
      <c r="F65" s="2">
        <v>854813</v>
      </c>
      <c r="G65" s="2">
        <v>4587.3500000000004</v>
      </c>
      <c r="H65" s="2">
        <v>0.72</v>
      </c>
    </row>
    <row r="66" spans="2:8" x14ac:dyDescent="0.25">
      <c r="B66" s="1" t="s">
        <v>350</v>
      </c>
      <c r="C66" s="17" t="s">
        <v>135</v>
      </c>
      <c r="D66" s="1" t="s">
        <v>224</v>
      </c>
      <c r="E66" s="1" t="s">
        <v>351</v>
      </c>
      <c r="F66" s="2">
        <v>1965275</v>
      </c>
      <c r="G66" s="2">
        <v>4341.29</v>
      </c>
      <c r="H66" s="2">
        <v>0.68</v>
      </c>
    </row>
    <row r="67" spans="2:8" x14ac:dyDescent="0.25">
      <c r="B67" s="1" t="s">
        <v>2421</v>
      </c>
      <c r="C67" s="17" t="s">
        <v>135</v>
      </c>
      <c r="D67" s="1" t="s">
        <v>248</v>
      </c>
      <c r="E67" s="1" t="s">
        <v>352</v>
      </c>
      <c r="F67" s="2">
        <v>1985395</v>
      </c>
      <c r="G67" s="2">
        <v>3481.39</v>
      </c>
      <c r="H67" s="2">
        <v>0.55000000000000004</v>
      </c>
    </row>
    <row r="68" spans="2:8" x14ac:dyDescent="0.25">
      <c r="B68" s="1" t="s">
        <v>2422</v>
      </c>
      <c r="C68" s="17" t="s">
        <v>135</v>
      </c>
      <c r="D68" s="1" t="s">
        <v>353</v>
      </c>
      <c r="E68" s="1" t="s">
        <v>354</v>
      </c>
      <c r="F68" s="2">
        <v>1200000</v>
      </c>
      <c r="G68" s="2">
        <v>3462</v>
      </c>
      <c r="H68" s="2">
        <v>0.55000000000000004</v>
      </c>
    </row>
    <row r="69" spans="2:8" x14ac:dyDescent="0.25">
      <c r="B69" s="1" t="s">
        <v>2423</v>
      </c>
      <c r="C69" s="17" t="s">
        <v>135</v>
      </c>
      <c r="D69" s="1" t="s">
        <v>209</v>
      </c>
      <c r="E69" s="1" t="s">
        <v>355</v>
      </c>
      <c r="F69" s="2">
        <v>143392</v>
      </c>
      <c r="G69" s="2">
        <v>3275.65</v>
      </c>
      <c r="H69" s="2">
        <v>0.52</v>
      </c>
    </row>
    <row r="70" spans="2:8" x14ac:dyDescent="0.25">
      <c r="B70" s="1" t="s">
        <v>2424</v>
      </c>
      <c r="C70" s="17" t="s">
        <v>135</v>
      </c>
      <c r="D70" s="1" t="s">
        <v>356</v>
      </c>
      <c r="E70" s="1" t="s">
        <v>357</v>
      </c>
      <c r="F70" s="2">
        <v>1663248</v>
      </c>
      <c r="G70" s="2">
        <v>2591.34</v>
      </c>
      <c r="H70" s="2">
        <v>0.41</v>
      </c>
    </row>
    <row r="71" spans="2:8" x14ac:dyDescent="0.25">
      <c r="B71" s="1" t="s">
        <v>2425</v>
      </c>
      <c r="C71" s="17" t="s">
        <v>135</v>
      </c>
      <c r="D71" s="1" t="s">
        <v>227</v>
      </c>
      <c r="E71" s="1" t="s">
        <v>358</v>
      </c>
      <c r="F71" s="2">
        <v>48800</v>
      </c>
      <c r="G71" s="2">
        <v>2063.9</v>
      </c>
      <c r="H71" s="2">
        <v>0.33</v>
      </c>
    </row>
    <row r="72" spans="2:8" x14ac:dyDescent="0.25">
      <c r="B72" s="1" t="s">
        <v>2327</v>
      </c>
      <c r="C72" s="17" t="s">
        <v>135</v>
      </c>
      <c r="D72" s="1" t="s">
        <v>266</v>
      </c>
      <c r="E72" s="1" t="s">
        <v>359</v>
      </c>
      <c r="F72" s="2">
        <v>3157231</v>
      </c>
      <c r="G72" s="2">
        <v>1468.11</v>
      </c>
      <c r="H72" s="2">
        <v>0.23</v>
      </c>
    </row>
    <row r="73" spans="2:8" x14ac:dyDescent="0.25">
      <c r="B73" s="1" t="s">
        <v>2426</v>
      </c>
      <c r="C73" s="17" t="s">
        <v>135</v>
      </c>
      <c r="D73" s="1" t="s">
        <v>266</v>
      </c>
      <c r="E73" s="1" t="s">
        <v>360</v>
      </c>
      <c r="F73" s="2">
        <v>2770000</v>
      </c>
      <c r="G73" s="2">
        <v>1394.7</v>
      </c>
      <c r="H73" s="2">
        <v>0.22</v>
      </c>
    </row>
    <row r="74" spans="2:8" x14ac:dyDescent="0.25">
      <c r="B74" s="1" t="s">
        <v>2427</v>
      </c>
      <c r="C74" s="17" t="s">
        <v>135</v>
      </c>
      <c r="D74" s="1" t="s">
        <v>361</v>
      </c>
      <c r="E74" s="1" t="s">
        <v>362</v>
      </c>
      <c r="F74" s="2">
        <v>33500</v>
      </c>
      <c r="G74" s="2">
        <v>1111.73</v>
      </c>
      <c r="H74" s="2">
        <v>0.18</v>
      </c>
    </row>
    <row r="75" spans="2:8" x14ac:dyDescent="0.25">
      <c r="B75" s="1" t="s">
        <v>2428</v>
      </c>
      <c r="C75" s="17" t="s">
        <v>135</v>
      </c>
      <c r="D75" s="1" t="s">
        <v>215</v>
      </c>
      <c r="E75" s="1" t="s">
        <v>363</v>
      </c>
      <c r="F75" s="2">
        <v>180212</v>
      </c>
      <c r="G75" s="2">
        <v>709.4</v>
      </c>
      <c r="H75" s="2">
        <v>0.11</v>
      </c>
    </row>
    <row r="76" spans="2:8" x14ac:dyDescent="0.25">
      <c r="B76" s="14" t="s">
        <v>268</v>
      </c>
    </row>
    <row r="77" spans="2:8" x14ac:dyDescent="0.25">
      <c r="B77" s="1" t="s">
        <v>364</v>
      </c>
      <c r="C77" s="17" t="s">
        <v>135</v>
      </c>
      <c r="D77" s="1" t="s">
        <v>365</v>
      </c>
      <c r="E77" s="1" t="s">
        <v>366</v>
      </c>
      <c r="F77" s="2">
        <v>1043500</v>
      </c>
      <c r="G77" s="2">
        <v>991.43</v>
      </c>
      <c r="H77" s="2">
        <v>0.16</v>
      </c>
    </row>
    <row r="78" spans="2:8" x14ac:dyDescent="0.25">
      <c r="B78" s="14" t="s">
        <v>271</v>
      </c>
      <c r="C78" s="21"/>
      <c r="D78" s="14"/>
      <c r="E78" s="14"/>
      <c r="F78" s="3"/>
      <c r="G78" s="3">
        <f>SUM(G12:G77)</f>
        <v>602495.33999999985</v>
      </c>
      <c r="H78" s="3">
        <f>SUM(H12:H77)</f>
        <v>94.990000000000023</v>
      </c>
    </row>
    <row r="79" spans="2:8" x14ac:dyDescent="0.25">
      <c r="B79" s="14" t="s">
        <v>272</v>
      </c>
      <c r="C79" s="21"/>
      <c r="D79" s="14"/>
      <c r="E79" s="14"/>
      <c r="F79" s="3"/>
      <c r="G79" s="3">
        <v>20482.849999999999</v>
      </c>
      <c r="H79" s="3">
        <v>3.23</v>
      </c>
    </row>
    <row r="80" spans="2:8" x14ac:dyDescent="0.25">
      <c r="B80" s="14" t="s">
        <v>137</v>
      </c>
      <c r="C80" s="21"/>
      <c r="D80" s="14"/>
      <c r="E80" s="14"/>
      <c r="F80" s="3"/>
      <c r="G80" s="3">
        <v>622978.18999999994</v>
      </c>
      <c r="H80" s="3">
        <v>98.22</v>
      </c>
    </row>
    <row r="81" spans="2:8" x14ac:dyDescent="0.25">
      <c r="B81" s="14" t="s">
        <v>138</v>
      </c>
      <c r="C81" s="21"/>
      <c r="D81" s="14"/>
      <c r="E81" s="14"/>
      <c r="F81" s="3"/>
      <c r="G81" s="3">
        <v>11596.509153170024</v>
      </c>
      <c r="H81" s="3">
        <v>1.7800000000000011</v>
      </c>
    </row>
    <row r="82" spans="2:8" x14ac:dyDescent="0.25">
      <c r="B82" s="14" t="s">
        <v>139</v>
      </c>
      <c r="C82" s="21"/>
      <c r="D82" s="14"/>
      <c r="E82" s="14"/>
      <c r="F82" s="3"/>
      <c r="G82" s="3">
        <v>634574.69915316999</v>
      </c>
      <c r="H82" s="3">
        <v>100</v>
      </c>
    </row>
    <row r="83" spans="2:8" x14ac:dyDescent="0.25">
      <c r="B83" s="1" t="s">
        <v>140</v>
      </c>
    </row>
    <row r="84" spans="2:8" x14ac:dyDescent="0.25">
      <c r="B84" s="14" t="s">
        <v>141</v>
      </c>
    </row>
    <row r="85" spans="2:8" x14ac:dyDescent="0.25">
      <c r="B85" s="14" t="s">
        <v>142</v>
      </c>
      <c r="C85" s="17" t="s">
        <v>143</v>
      </c>
    </row>
    <row r="86" spans="2:8" x14ac:dyDescent="0.25">
      <c r="B86" s="14" t="s">
        <v>145</v>
      </c>
      <c r="C86" s="17" t="s">
        <v>144</v>
      </c>
    </row>
    <row r="87" spans="2:8" x14ac:dyDescent="0.25">
      <c r="B87" s="14" t="s">
        <v>273</v>
      </c>
      <c r="C87" s="17" t="s">
        <v>144</v>
      </c>
    </row>
    <row r="88" spans="2:8" x14ac:dyDescent="0.25">
      <c r="B88" s="14" t="s">
        <v>146</v>
      </c>
      <c r="C88" s="17" t="s">
        <v>147</v>
      </c>
    </row>
    <row r="89" spans="2:8" x14ac:dyDescent="0.25">
      <c r="B89" s="14" t="s">
        <v>367</v>
      </c>
      <c r="C89" s="21"/>
    </row>
    <row r="90" spans="2:8" x14ac:dyDescent="0.25">
      <c r="B90" s="14" t="s">
        <v>368</v>
      </c>
      <c r="C90" s="21"/>
    </row>
    <row r="91" spans="2:8" x14ac:dyDescent="0.25">
      <c r="B91" s="14" t="s">
        <v>369</v>
      </c>
      <c r="C91" s="21"/>
    </row>
    <row r="92" spans="2:8" x14ac:dyDescent="0.25">
      <c r="B92" s="14" t="s">
        <v>370</v>
      </c>
      <c r="C92" s="21"/>
    </row>
    <row r="93" spans="2:8" x14ac:dyDescent="0.25">
      <c r="B93" s="14" t="s">
        <v>371</v>
      </c>
      <c r="C93" s="21"/>
    </row>
    <row r="94" spans="2:8" x14ac:dyDescent="0.25">
      <c r="B94" s="14" t="s">
        <v>372</v>
      </c>
      <c r="C94" s="21"/>
    </row>
    <row r="95" spans="2:8" x14ac:dyDescent="0.25">
      <c r="B95" s="14" t="s">
        <v>373</v>
      </c>
      <c r="C95" s="21"/>
    </row>
    <row r="96" spans="2:8" x14ac:dyDescent="0.25">
      <c r="B96" s="14" t="s">
        <v>374</v>
      </c>
      <c r="C96" s="21"/>
    </row>
    <row r="97" spans="2:4" x14ac:dyDescent="0.25">
      <c r="B97" s="14" t="s">
        <v>707</v>
      </c>
      <c r="C97" s="21"/>
    </row>
    <row r="98" spans="2:4" x14ac:dyDescent="0.25">
      <c r="B98" s="1" t="s">
        <v>148</v>
      </c>
    </row>
    <row r="99" spans="2:4" x14ac:dyDescent="0.25">
      <c r="B99" s="1" t="s">
        <v>278</v>
      </c>
    </row>
    <row r="102" spans="2:4" x14ac:dyDescent="0.25">
      <c r="B102" s="7" t="s">
        <v>2242</v>
      </c>
      <c r="C102" s="8"/>
    </row>
    <row r="103" spans="2:4" ht="30" x14ac:dyDescent="0.25">
      <c r="B103" s="7" t="s">
        <v>279</v>
      </c>
      <c r="C103" s="9" t="s">
        <v>280</v>
      </c>
    </row>
    <row r="104" spans="2:4" x14ac:dyDescent="0.25">
      <c r="B104" s="10" t="s">
        <v>281</v>
      </c>
      <c r="C104" s="132" t="s">
        <v>3390</v>
      </c>
    </row>
    <row r="105" spans="2:4" x14ac:dyDescent="0.25">
      <c r="B105" s="10" t="s">
        <v>282</v>
      </c>
      <c r="C105" s="132" t="s">
        <v>3390</v>
      </c>
    </row>
    <row r="106" spans="2:4" x14ac:dyDescent="0.25">
      <c r="B106" s="10" t="s">
        <v>283</v>
      </c>
      <c r="C106" s="132" t="s">
        <v>3390</v>
      </c>
    </row>
    <row r="107" spans="2:4" x14ac:dyDescent="0.25">
      <c r="B107" s="10" t="s">
        <v>284</v>
      </c>
      <c r="C107" s="132" t="s">
        <v>3390</v>
      </c>
    </row>
    <row r="108" spans="2:4" x14ac:dyDescent="0.25">
      <c r="B108" s="10" t="s">
        <v>285</v>
      </c>
      <c r="C108" s="132" t="s">
        <v>3390</v>
      </c>
    </row>
    <row r="109" spans="2:4" x14ac:dyDescent="0.25">
      <c r="B109" s="10" t="s">
        <v>286</v>
      </c>
      <c r="C109" s="132" t="s">
        <v>3390</v>
      </c>
    </row>
    <row r="110" spans="2:4" x14ac:dyDescent="0.25">
      <c r="B110" s="7" t="s">
        <v>287</v>
      </c>
      <c r="C110" s="132" t="s">
        <v>3390</v>
      </c>
    </row>
    <row r="112" spans="2:4" x14ac:dyDescent="0.25">
      <c r="B112" s="10" t="s">
        <v>149</v>
      </c>
      <c r="C112" s="11"/>
      <c r="D112" s="10"/>
    </row>
    <row r="113" spans="2:7" ht="30" x14ac:dyDescent="0.25">
      <c r="B113" s="12" t="s">
        <v>150</v>
      </c>
      <c r="C113" s="13" t="s">
        <v>151</v>
      </c>
      <c r="D113" s="12" t="s">
        <v>152</v>
      </c>
    </row>
    <row r="114" spans="2:7" x14ac:dyDescent="0.25">
      <c r="B114" s="10" t="s">
        <v>144</v>
      </c>
      <c r="C114" s="11" t="s">
        <v>144</v>
      </c>
      <c r="D114" s="10" t="s">
        <v>144</v>
      </c>
    </row>
    <row r="116" spans="2:7" x14ac:dyDescent="0.25">
      <c r="B116" s="7" t="s">
        <v>153</v>
      </c>
      <c r="C116" s="29">
        <v>45260</v>
      </c>
      <c r="D116" s="10"/>
      <c r="E116" s="25"/>
      <c r="F116" s="26"/>
    </row>
    <row r="117" spans="2:7" x14ac:dyDescent="0.25">
      <c r="B117" s="7" t="s">
        <v>154</v>
      </c>
      <c r="C117" s="8" t="s">
        <v>155</v>
      </c>
      <c r="D117" s="7" t="s">
        <v>156</v>
      </c>
      <c r="E117" s="23" t="s">
        <v>157</v>
      </c>
      <c r="F117" s="30" t="s">
        <v>158</v>
      </c>
      <c r="G117" s="3"/>
    </row>
    <row r="118" spans="2:7" x14ac:dyDescent="0.25">
      <c r="B118" s="31" t="s">
        <v>144</v>
      </c>
      <c r="C118" s="32" t="s">
        <v>144</v>
      </c>
      <c r="D118" s="31" t="s">
        <v>144</v>
      </c>
      <c r="E118" s="33" t="s">
        <v>144</v>
      </c>
      <c r="F118" s="28" t="s">
        <v>144</v>
      </c>
    </row>
    <row r="121" spans="2:7" x14ac:dyDescent="0.25">
      <c r="B121" s="14" t="s">
        <v>159</v>
      </c>
    </row>
    <row r="122" spans="2:7" x14ac:dyDescent="0.25">
      <c r="B122" s="14"/>
    </row>
    <row r="123" spans="2:7" x14ac:dyDescent="0.25">
      <c r="B123" s="14" t="s">
        <v>160</v>
      </c>
    </row>
    <row r="124" spans="2:7" x14ac:dyDescent="0.25">
      <c r="B124" s="7" t="s">
        <v>161</v>
      </c>
      <c r="C124" s="8" t="s">
        <v>162</v>
      </c>
      <c r="D124" s="14"/>
    </row>
    <row r="125" spans="2:7" x14ac:dyDescent="0.25">
      <c r="B125" s="10" t="s">
        <v>144</v>
      </c>
      <c r="C125" s="11" t="s">
        <v>144</v>
      </c>
    </row>
    <row r="127" spans="2:7" x14ac:dyDescent="0.25">
      <c r="B127" s="7" t="s">
        <v>163</v>
      </c>
      <c r="C127" s="8" t="s">
        <v>162</v>
      </c>
    </row>
    <row r="128" spans="2:7" x14ac:dyDescent="0.25">
      <c r="B128" s="10" t="s">
        <v>144</v>
      </c>
      <c r="C128" s="11" t="s">
        <v>144</v>
      </c>
    </row>
    <row r="130" spans="2:7" x14ac:dyDescent="0.25">
      <c r="B130" s="7" t="s">
        <v>144</v>
      </c>
      <c r="C130" s="8" t="s">
        <v>144</v>
      </c>
    </row>
    <row r="131" spans="2:7" x14ac:dyDescent="0.25">
      <c r="B131" s="10" t="s">
        <v>144</v>
      </c>
      <c r="C131" s="11" t="s">
        <v>144</v>
      </c>
    </row>
    <row r="133" spans="2:7" x14ac:dyDescent="0.25">
      <c r="B133" s="23" t="s">
        <v>164</v>
      </c>
      <c r="C133" s="8" t="s">
        <v>165</v>
      </c>
    </row>
    <row r="134" spans="2:7" x14ac:dyDescent="0.25">
      <c r="B134" s="25" t="s">
        <v>144</v>
      </c>
      <c r="C134" s="11" t="s">
        <v>144</v>
      </c>
    </row>
    <row r="136" spans="2:7" x14ac:dyDescent="0.25">
      <c r="B136" s="7" t="s">
        <v>166</v>
      </c>
      <c r="C136" s="8" t="s">
        <v>144</v>
      </c>
    </row>
    <row r="138" spans="2:7" x14ac:dyDescent="0.25">
      <c r="B138" s="7" t="s">
        <v>167</v>
      </c>
      <c r="C138" s="29">
        <v>45260</v>
      </c>
      <c r="D138" s="10"/>
      <c r="E138" s="25"/>
      <c r="F138" s="26"/>
    </row>
    <row r="139" spans="2:7" x14ac:dyDescent="0.25">
      <c r="B139" s="7" t="s">
        <v>154</v>
      </c>
      <c r="C139" s="8" t="s">
        <v>155</v>
      </c>
      <c r="D139" s="7" t="s">
        <v>156</v>
      </c>
      <c r="E139" s="23" t="s">
        <v>157</v>
      </c>
      <c r="F139" s="30" t="s">
        <v>158</v>
      </c>
      <c r="G139" s="3"/>
    </row>
    <row r="140" spans="2:7" x14ac:dyDescent="0.25">
      <c r="B140" s="31" t="s">
        <v>144</v>
      </c>
      <c r="C140" s="32" t="s">
        <v>144</v>
      </c>
      <c r="D140" s="31" t="s">
        <v>144</v>
      </c>
      <c r="E140" s="33" t="s">
        <v>144</v>
      </c>
      <c r="F140" s="28" t="s">
        <v>144</v>
      </c>
    </row>
    <row r="141" spans="2:7" x14ac:dyDescent="0.25">
      <c r="B141" s="14" t="s">
        <v>159</v>
      </c>
    </row>
    <row r="142" spans="2:7" x14ac:dyDescent="0.25">
      <c r="B142" s="14"/>
    </row>
    <row r="143" spans="2:7" x14ac:dyDescent="0.25">
      <c r="B143" s="14" t="s">
        <v>160</v>
      </c>
    </row>
    <row r="144" spans="2:7" x14ac:dyDescent="0.25">
      <c r="B144" s="7" t="s">
        <v>161</v>
      </c>
      <c r="C144" s="8" t="s">
        <v>162</v>
      </c>
      <c r="D144" s="14"/>
    </row>
    <row r="145" spans="2:3" x14ac:dyDescent="0.25">
      <c r="B145" s="10" t="s">
        <v>144</v>
      </c>
      <c r="C145" s="11" t="s">
        <v>144</v>
      </c>
    </row>
    <row r="147" spans="2:3" x14ac:dyDescent="0.25">
      <c r="B147" s="7" t="s">
        <v>163</v>
      </c>
      <c r="C147" s="8" t="s">
        <v>162</v>
      </c>
    </row>
    <row r="148" spans="2:3" x14ac:dyDescent="0.25">
      <c r="B148" s="10" t="s">
        <v>144</v>
      </c>
      <c r="C148" s="11" t="s">
        <v>144</v>
      </c>
    </row>
    <row r="150" spans="2:3" x14ac:dyDescent="0.25">
      <c r="B150" s="7" t="s">
        <v>144</v>
      </c>
      <c r="C150" s="8" t="s">
        <v>144</v>
      </c>
    </row>
    <row r="151" spans="2:3" x14ac:dyDescent="0.25">
      <c r="B151" s="10" t="s">
        <v>144</v>
      </c>
      <c r="C151" s="11" t="s">
        <v>144</v>
      </c>
    </row>
    <row r="153" spans="2:3" x14ac:dyDescent="0.25">
      <c r="B153" s="23" t="s">
        <v>164</v>
      </c>
      <c r="C153" s="8" t="s">
        <v>165</v>
      </c>
    </row>
    <row r="154" spans="2:3" x14ac:dyDescent="0.25">
      <c r="B154" s="25" t="s">
        <v>144</v>
      </c>
      <c r="C154" s="11" t="s">
        <v>144</v>
      </c>
    </row>
    <row r="156" spans="2:3" x14ac:dyDescent="0.25">
      <c r="B156" s="7" t="s">
        <v>166</v>
      </c>
      <c r="C156" s="8" t="s">
        <v>144</v>
      </c>
    </row>
    <row r="159" spans="2:3" x14ac:dyDescent="0.25">
      <c r="B159" s="14" t="s">
        <v>168</v>
      </c>
    </row>
    <row r="161" spans="2:80" x14ac:dyDescent="0.25">
      <c r="B161" s="7" t="s">
        <v>154</v>
      </c>
      <c r="C161" s="8" t="s">
        <v>169</v>
      </c>
      <c r="D161" s="7" t="s">
        <v>170</v>
      </c>
      <c r="E161" s="7" t="s">
        <v>171</v>
      </c>
      <c r="F161" s="3"/>
    </row>
    <row r="162" spans="2:80" x14ac:dyDescent="0.25">
      <c r="B162" s="10" t="s">
        <v>144</v>
      </c>
      <c r="C162" s="11" t="s">
        <v>144</v>
      </c>
      <c r="D162" s="10" t="s">
        <v>144</v>
      </c>
      <c r="E162" s="10" t="s">
        <v>144</v>
      </c>
    </row>
    <row r="165" spans="2:80" x14ac:dyDescent="0.25">
      <c r="B165" s="14" t="s">
        <v>172</v>
      </c>
      <c r="C165" s="21" t="s">
        <v>144</v>
      </c>
      <c r="D165" s="14"/>
      <c r="E165" s="14"/>
      <c r="F165" s="3"/>
      <c r="G165" s="3"/>
      <c r="H165" s="3"/>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row>
    <row r="167" spans="2:80" x14ac:dyDescent="0.25">
      <c r="B167" s="14" t="s">
        <v>173</v>
      </c>
    </row>
    <row r="169" spans="2:80" x14ac:dyDescent="0.25">
      <c r="B169" s="7" t="s">
        <v>174</v>
      </c>
      <c r="C169" s="8" t="s">
        <v>162</v>
      </c>
      <c r="D169" s="14"/>
    </row>
    <row r="170" spans="2:80" x14ac:dyDescent="0.25">
      <c r="B170" s="10" t="s">
        <v>144</v>
      </c>
      <c r="C170" s="11" t="s">
        <v>144</v>
      </c>
    </row>
    <row r="173" spans="2:80" x14ac:dyDescent="0.25">
      <c r="B173" s="7" t="s">
        <v>175</v>
      </c>
      <c r="C173" s="8" t="s">
        <v>176</v>
      </c>
      <c r="D173" s="14"/>
    </row>
    <row r="174" spans="2:80" x14ac:dyDescent="0.25">
      <c r="B174" s="10" t="s">
        <v>144</v>
      </c>
      <c r="C174" s="11" t="s">
        <v>144</v>
      </c>
    </row>
    <row r="177" spans="2:80" x14ac:dyDescent="0.25">
      <c r="B177" s="14" t="s">
        <v>177</v>
      </c>
    </row>
    <row r="180" spans="2:80" x14ac:dyDescent="0.25">
      <c r="B180" s="14" t="s">
        <v>178</v>
      </c>
    </row>
    <row r="182" spans="2:80" x14ac:dyDescent="0.25">
      <c r="B182" s="7" t="s">
        <v>154</v>
      </c>
      <c r="C182" s="8" t="s">
        <v>179</v>
      </c>
      <c r="D182" s="7" t="s">
        <v>169</v>
      </c>
      <c r="E182" s="7" t="s">
        <v>170</v>
      </c>
      <c r="F182" s="30" t="s">
        <v>171</v>
      </c>
      <c r="G182" s="3"/>
    </row>
    <row r="183" spans="2:80" x14ac:dyDescent="0.25">
      <c r="B183" s="10" t="s">
        <v>144</v>
      </c>
      <c r="C183" s="11" t="s">
        <v>144</v>
      </c>
      <c r="D183" s="10" t="s">
        <v>144</v>
      </c>
      <c r="E183" s="10" t="s">
        <v>144</v>
      </c>
      <c r="F183" s="34" t="s">
        <v>144</v>
      </c>
    </row>
    <row r="186" spans="2:80" x14ac:dyDescent="0.25">
      <c r="B186" s="14" t="s">
        <v>172</v>
      </c>
      <c r="C186" s="21" t="s">
        <v>144</v>
      </c>
      <c r="D186" s="14"/>
      <c r="E186" s="14"/>
      <c r="F186" s="3"/>
      <c r="G186" s="3"/>
      <c r="H186" s="3"/>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c r="BS186" s="14"/>
      <c r="BT186" s="14"/>
      <c r="BU186" s="14"/>
      <c r="BV186" s="14"/>
      <c r="BW186" s="14"/>
      <c r="BX186" s="14"/>
      <c r="BY186" s="14"/>
      <c r="BZ186" s="14"/>
      <c r="CA186" s="14"/>
      <c r="CB186" s="14"/>
    </row>
    <row r="188" spans="2:80" x14ac:dyDescent="0.25">
      <c r="B188" s="14" t="s">
        <v>173</v>
      </c>
    </row>
    <row r="190" spans="2:80" x14ac:dyDescent="0.25">
      <c r="B190" s="7" t="s">
        <v>174</v>
      </c>
      <c r="C190" s="8" t="s">
        <v>162</v>
      </c>
      <c r="D190" s="14"/>
    </row>
    <row r="191" spans="2:80" x14ac:dyDescent="0.25">
      <c r="B191" s="10" t="s">
        <v>144</v>
      </c>
      <c r="C191" s="11" t="s">
        <v>144</v>
      </c>
    </row>
    <row r="194" spans="2:7" x14ac:dyDescent="0.25">
      <c r="B194" s="7" t="s">
        <v>175</v>
      </c>
      <c r="C194" s="8" t="s">
        <v>176</v>
      </c>
      <c r="D194" s="14"/>
    </row>
    <row r="195" spans="2:7" x14ac:dyDescent="0.25">
      <c r="B195" s="10" t="s">
        <v>144</v>
      </c>
      <c r="C195" s="11" t="s">
        <v>144</v>
      </c>
    </row>
    <row r="198" spans="2:7" x14ac:dyDescent="0.25">
      <c r="B198" s="14" t="s">
        <v>177</v>
      </c>
    </row>
    <row r="201" spans="2:7" x14ac:dyDescent="0.25">
      <c r="B201" s="14" t="s">
        <v>180</v>
      </c>
    </row>
    <row r="202" spans="2:7" x14ac:dyDescent="0.25">
      <c r="B202" s="7" t="s">
        <v>154</v>
      </c>
      <c r="C202" s="8" t="s">
        <v>181</v>
      </c>
      <c r="D202" s="7" t="s">
        <v>182</v>
      </c>
      <c r="E202" s="7" t="s">
        <v>183</v>
      </c>
      <c r="F202" s="30" t="s">
        <v>184</v>
      </c>
      <c r="G202" s="3"/>
    </row>
    <row r="203" spans="2:7" x14ac:dyDescent="0.25">
      <c r="B203" s="10" t="s">
        <v>144</v>
      </c>
      <c r="C203" s="11" t="s">
        <v>144</v>
      </c>
      <c r="D203" s="10" t="s">
        <v>144</v>
      </c>
      <c r="E203" s="10" t="s">
        <v>144</v>
      </c>
      <c r="F203" s="34" t="s">
        <v>144</v>
      </c>
    </row>
    <row r="204" spans="2:7" x14ac:dyDescent="0.25">
      <c r="B204" s="1" t="s">
        <v>185</v>
      </c>
    </row>
  </sheetData>
  <mergeCells count="3">
    <mergeCell ref="B1:E1"/>
    <mergeCell ref="C3:C7"/>
    <mergeCell ref="D3:D7"/>
  </mergeCells>
  <hyperlinks>
    <hyperlink ref="A1" location="Index!A1" display="Index" xr:uid="{A0352B01-F764-47C5-A3D2-B35653705D3B}"/>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7AA9D-27F3-44BA-8055-609EB315ADCC}">
  <dimension ref="A1:CB167"/>
  <sheetViews>
    <sheetView workbookViewId="0">
      <selection activeCell="B3" sqref="B3"/>
    </sheetView>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col min="9" max="256" width="9.140625" style="1"/>
    <col min="257" max="257" width="5.42578125" style="1" bestFit="1" customWidth="1"/>
    <col min="258" max="258" width="133.28515625" style="1" bestFit="1" customWidth="1"/>
    <col min="259" max="259" width="19.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33.28515625" style="1" bestFit="1" customWidth="1"/>
    <col min="515" max="515" width="19.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33.28515625" style="1" bestFit="1" customWidth="1"/>
    <col min="771" max="771" width="19.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33.28515625" style="1" bestFit="1" customWidth="1"/>
    <col min="1027" max="1027" width="19.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33.28515625" style="1" bestFit="1" customWidth="1"/>
    <col min="1283" max="1283" width="19.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33.28515625" style="1" bestFit="1" customWidth="1"/>
    <col min="1539" max="1539" width="19.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33.28515625" style="1" bestFit="1" customWidth="1"/>
    <col min="1795" max="1795" width="19.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33.28515625" style="1" bestFit="1" customWidth="1"/>
    <col min="2051" max="2051" width="19.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33.28515625" style="1" bestFit="1" customWidth="1"/>
    <col min="2307" max="2307" width="19.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33.28515625" style="1" bestFit="1" customWidth="1"/>
    <col min="2563" max="2563" width="19.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33.28515625" style="1" bestFit="1" customWidth="1"/>
    <col min="2819" max="2819" width="19.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33.28515625" style="1" bestFit="1" customWidth="1"/>
    <col min="3075" max="3075" width="19.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33.28515625" style="1" bestFit="1" customWidth="1"/>
    <col min="3331" max="3331" width="19.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33.28515625" style="1" bestFit="1" customWidth="1"/>
    <col min="3587" max="3587" width="19.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33.28515625" style="1" bestFit="1" customWidth="1"/>
    <col min="3843" max="3843" width="19.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33.28515625" style="1" bestFit="1" customWidth="1"/>
    <col min="4099" max="4099" width="19.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33.28515625" style="1" bestFit="1" customWidth="1"/>
    <col min="4355" max="4355" width="19.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33.28515625" style="1" bestFit="1" customWidth="1"/>
    <col min="4611" max="4611" width="19.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33.28515625" style="1" bestFit="1" customWidth="1"/>
    <col min="4867" max="4867" width="19.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33.28515625" style="1" bestFit="1" customWidth="1"/>
    <col min="5123" max="5123" width="19.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33.28515625" style="1" bestFit="1" customWidth="1"/>
    <col min="5379" max="5379" width="19.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33.28515625" style="1" bestFit="1" customWidth="1"/>
    <col min="5635" max="5635" width="19.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33.28515625" style="1" bestFit="1" customWidth="1"/>
    <col min="5891" max="5891" width="19.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33.28515625" style="1" bestFit="1" customWidth="1"/>
    <col min="6147" max="6147" width="19.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33.28515625" style="1" bestFit="1" customWidth="1"/>
    <col min="6403" max="6403" width="19.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33.28515625" style="1" bestFit="1" customWidth="1"/>
    <col min="6659" max="6659" width="19.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33.28515625" style="1" bestFit="1" customWidth="1"/>
    <col min="6915" max="6915" width="19.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33.28515625" style="1" bestFit="1" customWidth="1"/>
    <col min="7171" max="7171" width="19.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33.28515625" style="1" bestFit="1" customWidth="1"/>
    <col min="7427" max="7427" width="19.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33.28515625" style="1" bestFit="1" customWidth="1"/>
    <col min="7683" max="7683" width="19.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33.28515625" style="1" bestFit="1" customWidth="1"/>
    <col min="7939" max="7939" width="19.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33.28515625" style="1" bestFit="1" customWidth="1"/>
    <col min="8195" max="8195" width="19.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33.28515625" style="1" bestFit="1" customWidth="1"/>
    <col min="8451" max="8451" width="19.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33.28515625" style="1" bestFit="1" customWidth="1"/>
    <col min="8707" max="8707" width="19.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33.28515625" style="1" bestFit="1" customWidth="1"/>
    <col min="8963" max="8963" width="19.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33.28515625" style="1" bestFit="1" customWidth="1"/>
    <col min="9219" max="9219" width="19.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33.28515625" style="1" bestFit="1" customWidth="1"/>
    <col min="9475" max="9475" width="19.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33.28515625" style="1" bestFit="1" customWidth="1"/>
    <col min="9731" max="9731" width="19.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33.28515625" style="1" bestFit="1" customWidth="1"/>
    <col min="9987" max="9987" width="19.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33.28515625" style="1" bestFit="1" customWidth="1"/>
    <col min="10243" max="10243" width="19.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33.28515625" style="1" bestFit="1" customWidth="1"/>
    <col min="10499" max="10499" width="19.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33.28515625" style="1" bestFit="1" customWidth="1"/>
    <col min="10755" max="10755" width="19.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33.28515625" style="1" bestFit="1" customWidth="1"/>
    <col min="11011" max="11011" width="19.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33.28515625" style="1" bestFit="1" customWidth="1"/>
    <col min="11267" max="11267" width="19.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33.28515625" style="1" bestFit="1" customWidth="1"/>
    <col min="11523" max="11523" width="19.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33.28515625" style="1" bestFit="1" customWidth="1"/>
    <col min="11779" max="11779" width="19.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33.28515625" style="1" bestFit="1" customWidth="1"/>
    <col min="12035" max="12035" width="19.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33.28515625" style="1" bestFit="1" customWidth="1"/>
    <col min="12291" max="12291" width="19.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33.28515625" style="1" bestFit="1" customWidth="1"/>
    <col min="12547" max="12547" width="19.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33.28515625" style="1" bestFit="1" customWidth="1"/>
    <col min="12803" max="12803" width="19.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33.28515625" style="1" bestFit="1" customWidth="1"/>
    <col min="13059" max="13059" width="19.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33.28515625" style="1" bestFit="1" customWidth="1"/>
    <col min="13315" max="13315" width="19.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33.28515625" style="1" bestFit="1" customWidth="1"/>
    <col min="13571" max="13571" width="19.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33.28515625" style="1" bestFit="1" customWidth="1"/>
    <col min="13827" max="13827" width="19.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33.28515625" style="1" bestFit="1" customWidth="1"/>
    <col min="14083" max="14083" width="19.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33.28515625" style="1" bestFit="1" customWidth="1"/>
    <col min="14339" max="14339" width="19.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33.28515625" style="1" bestFit="1" customWidth="1"/>
    <col min="14595" max="14595" width="19.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33.28515625" style="1" bestFit="1" customWidth="1"/>
    <col min="14851" max="14851" width="19.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33.28515625" style="1" bestFit="1" customWidth="1"/>
    <col min="15107" max="15107" width="19.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33.28515625" style="1" bestFit="1" customWidth="1"/>
    <col min="15363" max="15363" width="19.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33.28515625" style="1" bestFit="1" customWidth="1"/>
    <col min="15619" max="15619" width="19.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33.28515625" style="1" bestFit="1" customWidth="1"/>
    <col min="15875" max="15875" width="19.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33.28515625" style="1" bestFit="1" customWidth="1"/>
    <col min="16131" max="16131" width="19.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x14ac:dyDescent="0.25">
      <c r="A1" s="15" t="s">
        <v>0</v>
      </c>
      <c r="B1" s="226" t="s">
        <v>99</v>
      </c>
      <c r="C1" s="226"/>
      <c r="D1" s="226"/>
      <c r="E1" s="226"/>
    </row>
    <row r="3" spans="1:9" ht="15" customHeight="1" x14ac:dyDescent="0.25">
      <c r="B3" s="4" t="s">
        <v>376</v>
      </c>
      <c r="C3" s="227"/>
      <c r="D3" s="228"/>
    </row>
    <row r="4" spans="1:9" ht="15" customHeight="1" x14ac:dyDescent="0.25">
      <c r="B4" s="5" t="s">
        <v>377</v>
      </c>
      <c r="C4" s="227"/>
      <c r="D4" s="228"/>
    </row>
    <row r="5" spans="1:9" ht="15" customHeight="1" x14ac:dyDescent="0.25">
      <c r="B5" s="4"/>
      <c r="C5" s="227"/>
      <c r="D5" s="228"/>
    </row>
    <row r="6" spans="1:9" ht="15" customHeight="1" x14ac:dyDescent="0.25">
      <c r="B6" s="5" t="s">
        <v>107</v>
      </c>
      <c r="C6" s="227"/>
      <c r="D6" s="228"/>
    </row>
    <row r="7" spans="1:9" ht="15" customHeight="1" x14ac:dyDescent="0.25">
      <c r="B7" s="5" t="s">
        <v>290</v>
      </c>
      <c r="C7" s="227"/>
      <c r="D7" s="228"/>
    </row>
    <row r="8" spans="1:9" ht="30" customHeight="1" x14ac:dyDescent="0.25">
      <c r="B8" s="6" t="s">
        <v>378</v>
      </c>
      <c r="C8" s="227"/>
      <c r="D8" s="228"/>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272967</v>
      </c>
      <c r="G15" s="2">
        <v>4255.5600000000004</v>
      </c>
      <c r="H15" s="2">
        <v>15.43</v>
      </c>
    </row>
    <row r="16" spans="1:9" x14ac:dyDescent="0.25">
      <c r="B16" s="1" t="s">
        <v>2332</v>
      </c>
      <c r="C16" s="17" t="s">
        <v>135</v>
      </c>
      <c r="D16" s="1" t="s">
        <v>194</v>
      </c>
      <c r="E16" s="1" t="s">
        <v>195</v>
      </c>
      <c r="F16" s="2">
        <v>124755</v>
      </c>
      <c r="G16" s="2">
        <v>2964.68</v>
      </c>
      <c r="H16" s="2">
        <v>10.75</v>
      </c>
    </row>
    <row r="17" spans="2:8" x14ac:dyDescent="0.25">
      <c r="B17" s="1" t="s">
        <v>2333</v>
      </c>
      <c r="C17" s="17" t="s">
        <v>135</v>
      </c>
      <c r="D17" s="1" t="s">
        <v>192</v>
      </c>
      <c r="E17" s="1" t="s">
        <v>196</v>
      </c>
      <c r="F17" s="2">
        <v>252987</v>
      </c>
      <c r="G17" s="2">
        <v>2365.9299999999998</v>
      </c>
      <c r="H17" s="2">
        <v>8.58</v>
      </c>
    </row>
    <row r="18" spans="2:8" x14ac:dyDescent="0.25">
      <c r="B18" s="1" t="s">
        <v>2334</v>
      </c>
      <c r="C18" s="17" t="s">
        <v>135</v>
      </c>
      <c r="D18" s="1" t="s">
        <v>197</v>
      </c>
      <c r="E18" s="1" t="s">
        <v>198</v>
      </c>
      <c r="F18" s="2">
        <v>129004</v>
      </c>
      <c r="G18" s="2">
        <v>1877.4</v>
      </c>
      <c r="H18" s="2">
        <v>6.81</v>
      </c>
    </row>
    <row r="19" spans="2:8" x14ac:dyDescent="0.25">
      <c r="B19" s="1" t="s">
        <v>2337</v>
      </c>
      <c r="C19" s="17" t="s">
        <v>135</v>
      </c>
      <c r="D19" s="1" t="s">
        <v>202</v>
      </c>
      <c r="E19" s="1" t="s">
        <v>203</v>
      </c>
      <c r="F19" s="2">
        <v>319721</v>
      </c>
      <c r="G19" s="2">
        <v>1392.7</v>
      </c>
      <c r="H19" s="2">
        <v>5.05</v>
      </c>
    </row>
    <row r="20" spans="2:8" x14ac:dyDescent="0.25">
      <c r="B20" s="1" t="s">
        <v>2341</v>
      </c>
      <c r="C20" s="17" t="s">
        <v>135</v>
      </c>
      <c r="D20" s="1" t="s">
        <v>207</v>
      </c>
      <c r="E20" s="1" t="s">
        <v>208</v>
      </c>
      <c r="F20" s="2">
        <v>43686</v>
      </c>
      <c r="G20" s="2">
        <v>1359.36</v>
      </c>
      <c r="H20" s="2">
        <v>4.93</v>
      </c>
    </row>
    <row r="21" spans="2:8" x14ac:dyDescent="0.25">
      <c r="B21" s="1" t="s">
        <v>2335</v>
      </c>
      <c r="C21" s="17" t="s">
        <v>135</v>
      </c>
      <c r="D21" s="1" t="s">
        <v>197</v>
      </c>
      <c r="E21" s="1" t="s">
        <v>199</v>
      </c>
      <c r="F21" s="2">
        <v>36897</v>
      </c>
      <c r="G21" s="2">
        <v>1288.96</v>
      </c>
      <c r="H21" s="2">
        <v>4.67</v>
      </c>
    </row>
    <row r="22" spans="2:8" x14ac:dyDescent="0.25">
      <c r="B22" s="1" t="s">
        <v>2339</v>
      </c>
      <c r="C22" s="17" t="s">
        <v>135</v>
      </c>
      <c r="D22" s="1" t="s">
        <v>192</v>
      </c>
      <c r="E22" s="1" t="s">
        <v>205</v>
      </c>
      <c r="F22" s="2">
        <v>102112</v>
      </c>
      <c r="G22" s="2">
        <v>1097.3499999999999</v>
      </c>
      <c r="H22" s="2">
        <v>3.98</v>
      </c>
    </row>
    <row r="23" spans="2:8" x14ac:dyDescent="0.25">
      <c r="B23" s="1" t="s">
        <v>2429</v>
      </c>
      <c r="C23" s="17" t="s">
        <v>135</v>
      </c>
      <c r="D23" s="1" t="s">
        <v>379</v>
      </c>
      <c r="E23" s="1" t="s">
        <v>380</v>
      </c>
      <c r="F23" s="2">
        <v>90648</v>
      </c>
      <c r="G23" s="2">
        <v>919.67</v>
      </c>
      <c r="H23" s="2">
        <v>3.33</v>
      </c>
    </row>
    <row r="24" spans="2:8" x14ac:dyDescent="0.25">
      <c r="B24" s="1" t="s">
        <v>2340</v>
      </c>
      <c r="C24" s="17" t="s">
        <v>135</v>
      </c>
      <c r="D24" s="1" t="s">
        <v>192</v>
      </c>
      <c r="E24" s="1" t="s">
        <v>206</v>
      </c>
      <c r="F24" s="2">
        <v>51411</v>
      </c>
      <c r="G24" s="2">
        <v>902.52</v>
      </c>
      <c r="H24" s="2">
        <v>3.27</v>
      </c>
    </row>
    <row r="25" spans="2:8" x14ac:dyDescent="0.25">
      <c r="B25" s="1" t="s">
        <v>2345</v>
      </c>
      <c r="C25" s="17" t="s">
        <v>135</v>
      </c>
      <c r="D25" s="1" t="s">
        <v>202</v>
      </c>
      <c r="E25" s="1" t="s">
        <v>214</v>
      </c>
      <c r="F25" s="2">
        <v>32076</v>
      </c>
      <c r="G25" s="2">
        <v>816.88</v>
      </c>
      <c r="H25" s="2">
        <v>2.96</v>
      </c>
    </row>
    <row r="26" spans="2:8" x14ac:dyDescent="0.25">
      <c r="B26" s="1" t="s">
        <v>381</v>
      </c>
      <c r="C26" s="17" t="s">
        <v>135</v>
      </c>
      <c r="D26" s="1" t="s">
        <v>192</v>
      </c>
      <c r="E26" s="1" t="s">
        <v>382</v>
      </c>
      <c r="F26" s="2">
        <v>138198</v>
      </c>
      <c r="G26" s="2">
        <v>780.4</v>
      </c>
      <c r="H26" s="2">
        <v>2.83</v>
      </c>
    </row>
    <row r="27" spans="2:8" x14ac:dyDescent="0.25">
      <c r="B27" s="1" t="s">
        <v>2430</v>
      </c>
      <c r="C27" s="17" t="s">
        <v>135</v>
      </c>
      <c r="D27" s="1" t="s">
        <v>211</v>
      </c>
      <c r="E27" s="1" t="s">
        <v>383</v>
      </c>
      <c r="F27" s="2">
        <v>10040</v>
      </c>
      <c r="G27" s="2">
        <v>715.34</v>
      </c>
      <c r="H27" s="2">
        <v>2.59</v>
      </c>
    </row>
    <row r="28" spans="2:8" x14ac:dyDescent="0.25">
      <c r="B28" s="1" t="s">
        <v>2431</v>
      </c>
      <c r="C28" s="17" t="s">
        <v>135</v>
      </c>
      <c r="D28" s="1" t="s">
        <v>384</v>
      </c>
      <c r="E28" s="1" t="s">
        <v>385</v>
      </c>
      <c r="F28" s="2">
        <v>34414</v>
      </c>
      <c r="G28" s="2">
        <v>567.01</v>
      </c>
      <c r="H28" s="2">
        <v>2.06</v>
      </c>
    </row>
    <row r="29" spans="2:8" x14ac:dyDescent="0.25">
      <c r="B29" s="1" t="s">
        <v>2336</v>
      </c>
      <c r="C29" s="17" t="s">
        <v>135</v>
      </c>
      <c r="D29" s="1" t="s">
        <v>200</v>
      </c>
      <c r="E29" s="1" t="s">
        <v>201</v>
      </c>
      <c r="F29" s="2">
        <v>14992</v>
      </c>
      <c r="G29" s="2">
        <v>523.51</v>
      </c>
      <c r="H29" s="2">
        <v>1.9</v>
      </c>
    </row>
    <row r="30" spans="2:8" x14ac:dyDescent="0.25">
      <c r="B30" s="1" t="s">
        <v>2432</v>
      </c>
      <c r="C30" s="17" t="s">
        <v>135</v>
      </c>
      <c r="D30" s="1" t="s">
        <v>197</v>
      </c>
      <c r="E30" s="1" t="s">
        <v>386</v>
      </c>
      <c r="F30" s="2">
        <v>37985</v>
      </c>
      <c r="G30" s="2">
        <v>509.11</v>
      </c>
      <c r="H30" s="2">
        <v>1.85</v>
      </c>
    </row>
    <row r="31" spans="2:8" x14ac:dyDescent="0.25">
      <c r="B31" s="1" t="s">
        <v>2433</v>
      </c>
      <c r="C31" s="17" t="s">
        <v>135</v>
      </c>
      <c r="D31" s="1" t="s">
        <v>384</v>
      </c>
      <c r="E31" s="1" t="s">
        <v>387</v>
      </c>
      <c r="F31" s="2">
        <v>4772</v>
      </c>
      <c r="G31" s="2">
        <v>506.03</v>
      </c>
      <c r="H31" s="2">
        <v>1.83</v>
      </c>
    </row>
    <row r="32" spans="2:8" x14ac:dyDescent="0.25">
      <c r="B32" s="1" t="s">
        <v>2434</v>
      </c>
      <c r="C32" s="17" t="s">
        <v>135</v>
      </c>
      <c r="D32" s="1" t="s">
        <v>200</v>
      </c>
      <c r="E32" s="1" t="s">
        <v>388</v>
      </c>
      <c r="F32" s="2">
        <v>16191</v>
      </c>
      <c r="G32" s="2">
        <v>505.16</v>
      </c>
      <c r="H32" s="2">
        <v>1.83</v>
      </c>
    </row>
    <row r="33" spans="2:8" x14ac:dyDescent="0.25">
      <c r="B33" s="1" t="s">
        <v>2435</v>
      </c>
      <c r="C33" s="17" t="s">
        <v>135</v>
      </c>
      <c r="D33" s="1" t="s">
        <v>215</v>
      </c>
      <c r="E33" s="1" t="s">
        <v>389</v>
      </c>
      <c r="F33" s="2">
        <v>38780</v>
      </c>
      <c r="G33" s="2">
        <v>475.89</v>
      </c>
      <c r="H33" s="2">
        <v>1.73</v>
      </c>
    </row>
    <row r="34" spans="2:8" x14ac:dyDescent="0.25">
      <c r="B34" s="1" t="s">
        <v>2436</v>
      </c>
      <c r="C34" s="17" t="s">
        <v>135</v>
      </c>
      <c r="D34" s="1" t="s">
        <v>384</v>
      </c>
      <c r="E34" s="1" t="s">
        <v>390</v>
      </c>
      <c r="F34" s="2">
        <v>64486</v>
      </c>
      <c r="G34" s="2">
        <v>455.43</v>
      </c>
      <c r="H34" s="2">
        <v>1.65</v>
      </c>
    </row>
    <row r="35" spans="2:8" x14ac:dyDescent="0.25">
      <c r="B35" s="1" t="s">
        <v>2437</v>
      </c>
      <c r="C35" s="17" t="s">
        <v>135</v>
      </c>
      <c r="D35" s="1" t="s">
        <v>365</v>
      </c>
      <c r="E35" s="1" t="s">
        <v>391</v>
      </c>
      <c r="F35" s="2">
        <v>170708</v>
      </c>
      <c r="G35" s="2">
        <v>446.06</v>
      </c>
      <c r="H35" s="2">
        <v>1.62</v>
      </c>
    </row>
    <row r="36" spans="2:8" x14ac:dyDescent="0.25">
      <c r="B36" s="1" t="s">
        <v>2350</v>
      </c>
      <c r="C36" s="17" t="s">
        <v>135</v>
      </c>
      <c r="D36" s="1" t="s">
        <v>222</v>
      </c>
      <c r="E36" s="1" t="s">
        <v>223</v>
      </c>
      <c r="F36" s="2">
        <v>4144</v>
      </c>
      <c r="G36" s="2">
        <v>372.99</v>
      </c>
      <c r="H36" s="2">
        <v>1.35</v>
      </c>
    </row>
    <row r="37" spans="2:8" x14ac:dyDescent="0.25">
      <c r="B37" s="1" t="s">
        <v>2438</v>
      </c>
      <c r="C37" s="17" t="s">
        <v>135</v>
      </c>
      <c r="D37" s="1" t="s">
        <v>348</v>
      </c>
      <c r="E37" s="1" t="s">
        <v>392</v>
      </c>
      <c r="F37" s="2">
        <v>289056</v>
      </c>
      <c r="G37" s="2">
        <v>369.85</v>
      </c>
      <c r="H37" s="2">
        <v>1.34</v>
      </c>
    </row>
    <row r="38" spans="2:8" x14ac:dyDescent="0.25">
      <c r="B38" s="1" t="s">
        <v>2439</v>
      </c>
      <c r="C38" s="17" t="s">
        <v>135</v>
      </c>
      <c r="D38" s="1" t="s">
        <v>192</v>
      </c>
      <c r="E38" s="1" t="s">
        <v>393</v>
      </c>
      <c r="F38" s="2">
        <v>23412</v>
      </c>
      <c r="G38" s="2">
        <v>343.3</v>
      </c>
      <c r="H38" s="2">
        <v>1.24</v>
      </c>
    </row>
    <row r="39" spans="2:8" x14ac:dyDescent="0.25">
      <c r="B39" s="1" t="s">
        <v>2440</v>
      </c>
      <c r="C39" s="17" t="s">
        <v>135</v>
      </c>
      <c r="D39" s="1" t="s">
        <v>365</v>
      </c>
      <c r="E39" s="1" t="s">
        <v>394</v>
      </c>
      <c r="F39" s="2">
        <v>163420</v>
      </c>
      <c r="G39" s="2">
        <v>341.47</v>
      </c>
      <c r="H39" s="2">
        <v>1.24</v>
      </c>
    </row>
    <row r="40" spans="2:8" x14ac:dyDescent="0.25">
      <c r="B40" s="1" t="s">
        <v>2441</v>
      </c>
      <c r="C40" s="17" t="s">
        <v>135</v>
      </c>
      <c r="D40" s="1" t="s">
        <v>211</v>
      </c>
      <c r="E40" s="1" t="s">
        <v>395</v>
      </c>
      <c r="F40" s="2">
        <v>19462</v>
      </c>
      <c r="G40" s="2">
        <v>325.95</v>
      </c>
      <c r="H40" s="2">
        <v>1.18</v>
      </c>
    </row>
    <row r="41" spans="2:8" x14ac:dyDescent="0.25">
      <c r="B41" s="1" t="s">
        <v>2442</v>
      </c>
      <c r="C41" s="17" t="s">
        <v>135</v>
      </c>
      <c r="D41" s="1" t="s">
        <v>396</v>
      </c>
      <c r="E41" s="1" t="s">
        <v>397</v>
      </c>
      <c r="F41" s="2">
        <v>1272</v>
      </c>
      <c r="G41" s="2">
        <v>308.04000000000002</v>
      </c>
      <c r="H41" s="2">
        <v>1.1200000000000001</v>
      </c>
    </row>
    <row r="42" spans="2:8" x14ac:dyDescent="0.25">
      <c r="B42" s="1" t="s">
        <v>2443</v>
      </c>
      <c r="C42" s="17" t="s">
        <v>135</v>
      </c>
      <c r="D42" s="1" t="s">
        <v>197</v>
      </c>
      <c r="E42" s="1" t="s">
        <v>398</v>
      </c>
      <c r="F42" s="2">
        <v>22394</v>
      </c>
      <c r="G42" s="2">
        <v>273.33999999999997</v>
      </c>
      <c r="H42" s="2">
        <v>0.99</v>
      </c>
    </row>
    <row r="43" spans="2:8" x14ac:dyDescent="0.25">
      <c r="B43" s="1" t="s">
        <v>2444</v>
      </c>
      <c r="C43" s="17" t="s">
        <v>135</v>
      </c>
      <c r="D43" s="1" t="s">
        <v>348</v>
      </c>
      <c r="E43" s="1" t="s">
        <v>399</v>
      </c>
      <c r="F43" s="2">
        <v>33751</v>
      </c>
      <c r="G43" s="2">
        <v>269.87</v>
      </c>
      <c r="H43" s="2">
        <v>0.98</v>
      </c>
    </row>
    <row r="44" spans="2:8" x14ac:dyDescent="0.25">
      <c r="B44" s="1" t="s">
        <v>2375</v>
      </c>
      <c r="C44" s="17" t="s">
        <v>135</v>
      </c>
      <c r="D44" s="1" t="s">
        <v>197</v>
      </c>
      <c r="E44" s="1" t="s">
        <v>261</v>
      </c>
      <c r="F44" s="2">
        <v>50550</v>
      </c>
      <c r="G44" s="2">
        <v>208.9</v>
      </c>
      <c r="H44" s="2">
        <v>0.76</v>
      </c>
    </row>
    <row r="45" spans="2:8" x14ac:dyDescent="0.25">
      <c r="B45" s="14" t="s">
        <v>271</v>
      </c>
      <c r="C45" s="21"/>
      <c r="D45" s="14"/>
      <c r="E45" s="14"/>
      <c r="F45" s="3"/>
      <c r="G45" s="3">
        <f>SUM(G12:G44)</f>
        <v>27538.66</v>
      </c>
      <c r="H45" s="3">
        <f>SUM(H12:H44)</f>
        <v>99.850000000000009</v>
      </c>
    </row>
    <row r="46" spans="2:8" x14ac:dyDescent="0.25">
      <c r="B46" s="14" t="s">
        <v>272</v>
      </c>
      <c r="C46" s="21"/>
      <c r="D46" s="14"/>
      <c r="E46" s="14"/>
      <c r="F46" s="3"/>
      <c r="G46" s="3">
        <v>65.91</v>
      </c>
      <c r="H46" s="3">
        <v>0.24</v>
      </c>
    </row>
    <row r="47" spans="2:8" x14ac:dyDescent="0.25">
      <c r="B47" s="14" t="s">
        <v>137</v>
      </c>
      <c r="C47" s="21"/>
      <c r="D47" s="14"/>
      <c r="E47" s="14"/>
      <c r="F47" s="3"/>
      <c r="G47" s="3">
        <v>27604.57</v>
      </c>
      <c r="H47" s="3">
        <v>100.09</v>
      </c>
    </row>
    <row r="48" spans="2:8" x14ac:dyDescent="0.25">
      <c r="B48" s="14" t="s">
        <v>400</v>
      </c>
      <c r="C48" s="21"/>
      <c r="D48" s="14"/>
      <c r="E48" s="14"/>
      <c r="F48" s="3"/>
      <c r="G48" s="3">
        <v>-21.928045310000158</v>
      </c>
      <c r="H48" s="3">
        <v>-9.0000000000003411E-2</v>
      </c>
    </row>
    <row r="49" spans="2:8" x14ac:dyDescent="0.25">
      <c r="B49" s="14" t="s">
        <v>139</v>
      </c>
      <c r="C49" s="21"/>
      <c r="D49" s="14"/>
      <c r="E49" s="14"/>
      <c r="F49" s="3"/>
      <c r="G49" s="3">
        <v>27582.64195469</v>
      </c>
      <c r="H49" s="3">
        <v>100</v>
      </c>
    </row>
    <row r="50" spans="2:8" x14ac:dyDescent="0.25">
      <c r="B50" s="1" t="s">
        <v>140</v>
      </c>
    </row>
    <row r="51" spans="2:8" x14ac:dyDescent="0.25">
      <c r="B51" s="14" t="s">
        <v>141</v>
      </c>
    </row>
    <row r="52" spans="2:8" x14ac:dyDescent="0.25">
      <c r="B52" s="14" t="s">
        <v>142</v>
      </c>
      <c r="C52" s="17" t="s">
        <v>143</v>
      </c>
    </row>
    <row r="53" spans="2:8" x14ac:dyDescent="0.25">
      <c r="B53" s="14" t="s">
        <v>145</v>
      </c>
      <c r="C53" s="17" t="s">
        <v>144</v>
      </c>
    </row>
    <row r="54" spans="2:8" x14ac:dyDescent="0.25">
      <c r="B54" s="14" t="s">
        <v>273</v>
      </c>
      <c r="C54" s="17" t="s">
        <v>144</v>
      </c>
    </row>
    <row r="55" spans="2:8" x14ac:dyDescent="0.25">
      <c r="B55" s="14" t="s">
        <v>146</v>
      </c>
      <c r="C55" s="17" t="s">
        <v>147</v>
      </c>
    </row>
    <row r="56" spans="2:8" x14ac:dyDescent="0.25">
      <c r="B56" s="14" t="s">
        <v>401</v>
      </c>
      <c r="C56" s="21"/>
    </row>
    <row r="57" spans="2:8" x14ac:dyDescent="0.25">
      <c r="B57" s="14" t="s">
        <v>402</v>
      </c>
      <c r="C57" s="21"/>
    </row>
    <row r="58" spans="2:8" x14ac:dyDescent="0.25">
      <c r="B58" s="14" t="s">
        <v>403</v>
      </c>
      <c r="C58" s="21"/>
    </row>
    <row r="59" spans="2:8" x14ac:dyDescent="0.25">
      <c r="B59" s="14" t="s">
        <v>404</v>
      </c>
      <c r="C59" s="21"/>
    </row>
    <row r="60" spans="2:8" x14ac:dyDescent="0.25">
      <c r="B60" s="14" t="s">
        <v>561</v>
      </c>
      <c r="C60" s="21"/>
    </row>
    <row r="61" spans="2:8" x14ac:dyDescent="0.25">
      <c r="B61" s="1" t="s">
        <v>148</v>
      </c>
    </row>
    <row r="62" spans="2:8" x14ac:dyDescent="0.25">
      <c r="B62" s="1" t="s">
        <v>278</v>
      </c>
    </row>
    <row r="65" spans="2:7" x14ac:dyDescent="0.25">
      <c r="B65" s="7" t="s">
        <v>2242</v>
      </c>
      <c r="C65" s="8"/>
    </row>
    <row r="66" spans="2:7" ht="30" x14ac:dyDescent="0.25">
      <c r="B66" s="7" t="s">
        <v>279</v>
      </c>
      <c r="C66" s="9" t="s">
        <v>280</v>
      </c>
    </row>
    <row r="67" spans="2:7" x14ac:dyDescent="0.25">
      <c r="B67" s="10" t="s">
        <v>281</v>
      </c>
      <c r="C67" s="132" t="s">
        <v>3390</v>
      </c>
    </row>
    <row r="68" spans="2:7" x14ac:dyDescent="0.25">
      <c r="B68" s="10" t="s">
        <v>282</v>
      </c>
      <c r="C68" s="132" t="s">
        <v>3390</v>
      </c>
    </row>
    <row r="69" spans="2:7" x14ac:dyDescent="0.25">
      <c r="B69" s="10" t="s">
        <v>283</v>
      </c>
      <c r="C69" s="132" t="s">
        <v>3390</v>
      </c>
    </row>
    <row r="70" spans="2:7" x14ac:dyDescent="0.25">
      <c r="B70" s="10" t="s">
        <v>284</v>
      </c>
      <c r="C70" s="132" t="s">
        <v>3390</v>
      </c>
    </row>
    <row r="71" spans="2:7" x14ac:dyDescent="0.25">
      <c r="B71" s="10" t="s">
        <v>285</v>
      </c>
      <c r="C71" s="132" t="s">
        <v>3390</v>
      </c>
    </row>
    <row r="72" spans="2:7" x14ac:dyDescent="0.25">
      <c r="B72" s="10" t="s">
        <v>286</v>
      </c>
      <c r="C72" s="132" t="s">
        <v>3390</v>
      </c>
    </row>
    <row r="73" spans="2:7" x14ac:dyDescent="0.25">
      <c r="B73" s="7" t="s">
        <v>287</v>
      </c>
      <c r="C73" s="132" t="s">
        <v>3390</v>
      </c>
    </row>
    <row r="75" spans="2:7" x14ac:dyDescent="0.25">
      <c r="B75" s="10" t="s">
        <v>149</v>
      </c>
      <c r="C75" s="11"/>
      <c r="D75" s="10"/>
    </row>
    <row r="76" spans="2:7" ht="30" x14ac:dyDescent="0.25">
      <c r="B76" s="12" t="s">
        <v>150</v>
      </c>
      <c r="C76" s="13" t="s">
        <v>151</v>
      </c>
      <c r="D76" s="12" t="s">
        <v>152</v>
      </c>
    </row>
    <row r="77" spans="2:7" x14ac:dyDescent="0.25">
      <c r="B77" s="10" t="s">
        <v>144</v>
      </c>
      <c r="C77" s="11" t="s">
        <v>144</v>
      </c>
      <c r="D77" s="10" t="s">
        <v>144</v>
      </c>
    </row>
    <row r="79" spans="2:7" x14ac:dyDescent="0.25">
      <c r="B79" s="7" t="s">
        <v>153</v>
      </c>
      <c r="C79" s="29">
        <v>45260</v>
      </c>
      <c r="D79" s="10"/>
      <c r="E79" s="25"/>
      <c r="F79" s="26"/>
    </row>
    <row r="80" spans="2:7" x14ac:dyDescent="0.25">
      <c r="B80" s="7" t="s">
        <v>154</v>
      </c>
      <c r="C80" s="8" t="s">
        <v>155</v>
      </c>
      <c r="D80" s="7" t="s">
        <v>156</v>
      </c>
      <c r="E80" s="23" t="s">
        <v>157</v>
      </c>
      <c r="F80" s="30" t="s">
        <v>158</v>
      </c>
      <c r="G80" s="3"/>
    </row>
    <row r="81" spans="2:6" x14ac:dyDescent="0.25">
      <c r="B81" s="31" t="s">
        <v>144</v>
      </c>
      <c r="C81" s="32" t="s">
        <v>144</v>
      </c>
      <c r="D81" s="31" t="s">
        <v>144</v>
      </c>
      <c r="E81" s="33" t="s">
        <v>144</v>
      </c>
      <c r="F81" s="28" t="s">
        <v>144</v>
      </c>
    </row>
    <row r="84" spans="2:6" x14ac:dyDescent="0.25">
      <c r="B84" s="14" t="s">
        <v>159</v>
      </c>
    </row>
    <row r="85" spans="2:6" x14ac:dyDescent="0.25">
      <c r="B85" s="14"/>
    </row>
    <row r="86" spans="2:6" x14ac:dyDescent="0.25">
      <c r="B86" s="14" t="s">
        <v>160</v>
      </c>
    </row>
    <row r="87" spans="2:6" x14ac:dyDescent="0.25">
      <c r="B87" s="7" t="s">
        <v>161</v>
      </c>
      <c r="C87" s="8" t="s">
        <v>162</v>
      </c>
      <c r="D87" s="14"/>
    </row>
    <row r="88" spans="2:6" x14ac:dyDescent="0.25">
      <c r="B88" s="10" t="s">
        <v>144</v>
      </c>
      <c r="C88" s="11" t="s">
        <v>144</v>
      </c>
    </row>
    <row r="90" spans="2:6" x14ac:dyDescent="0.25">
      <c r="B90" s="7" t="s">
        <v>163</v>
      </c>
      <c r="C90" s="8" t="s">
        <v>162</v>
      </c>
    </row>
    <row r="91" spans="2:6" x14ac:dyDescent="0.25">
      <c r="B91" s="10" t="s">
        <v>144</v>
      </c>
      <c r="C91" s="11" t="s">
        <v>144</v>
      </c>
    </row>
    <row r="93" spans="2:6" x14ac:dyDescent="0.25">
      <c r="B93" s="7" t="s">
        <v>144</v>
      </c>
      <c r="C93" s="8" t="s">
        <v>144</v>
      </c>
    </row>
    <row r="94" spans="2:6" x14ac:dyDescent="0.25">
      <c r="B94" s="10" t="s">
        <v>144</v>
      </c>
      <c r="C94" s="11" t="s">
        <v>144</v>
      </c>
    </row>
    <row r="96" spans="2:6" x14ac:dyDescent="0.25">
      <c r="B96" s="23" t="s">
        <v>164</v>
      </c>
      <c r="C96" s="8" t="s">
        <v>165</v>
      </c>
    </row>
    <row r="97" spans="2:7" x14ac:dyDescent="0.25">
      <c r="B97" s="25" t="s">
        <v>144</v>
      </c>
      <c r="C97" s="11" t="s">
        <v>144</v>
      </c>
    </row>
    <row r="99" spans="2:7" x14ac:dyDescent="0.25">
      <c r="B99" s="7" t="s">
        <v>166</v>
      </c>
      <c r="C99" s="8" t="s">
        <v>144</v>
      </c>
    </row>
    <row r="101" spans="2:7" x14ac:dyDescent="0.25">
      <c r="B101" s="7" t="s">
        <v>167</v>
      </c>
      <c r="C101" s="29">
        <v>45260</v>
      </c>
      <c r="D101" s="10"/>
      <c r="E101" s="25"/>
      <c r="F101" s="26"/>
    </row>
    <row r="102" spans="2:7" x14ac:dyDescent="0.25">
      <c r="B102" s="7" t="s">
        <v>154</v>
      </c>
      <c r="C102" s="8" t="s">
        <v>155</v>
      </c>
      <c r="D102" s="7" t="s">
        <v>156</v>
      </c>
      <c r="E102" s="23" t="s">
        <v>157</v>
      </c>
      <c r="F102" s="30" t="s">
        <v>158</v>
      </c>
      <c r="G102" s="3"/>
    </row>
    <row r="103" spans="2:7" x14ac:dyDescent="0.25">
      <c r="B103" s="31" t="s">
        <v>144</v>
      </c>
      <c r="C103" s="32" t="s">
        <v>144</v>
      </c>
      <c r="D103" s="31" t="s">
        <v>144</v>
      </c>
      <c r="E103" s="33" t="s">
        <v>144</v>
      </c>
      <c r="F103" s="28" t="s">
        <v>144</v>
      </c>
    </row>
    <row r="104" spans="2:7" x14ac:dyDescent="0.25">
      <c r="B104" s="14" t="s">
        <v>159</v>
      </c>
    </row>
    <row r="105" spans="2:7" x14ac:dyDescent="0.25">
      <c r="B105" s="14"/>
    </row>
    <row r="106" spans="2:7" x14ac:dyDescent="0.25">
      <c r="B106" s="14" t="s">
        <v>160</v>
      </c>
    </row>
    <row r="107" spans="2:7" x14ac:dyDescent="0.25">
      <c r="B107" s="7" t="s">
        <v>161</v>
      </c>
      <c r="C107" s="8" t="s">
        <v>162</v>
      </c>
      <c r="D107" s="14"/>
    </row>
    <row r="108" spans="2:7" x14ac:dyDescent="0.25">
      <c r="B108" s="10" t="s">
        <v>144</v>
      </c>
      <c r="C108" s="11" t="s">
        <v>144</v>
      </c>
    </row>
    <row r="110" spans="2:7" x14ac:dyDescent="0.25">
      <c r="B110" s="7" t="s">
        <v>163</v>
      </c>
      <c r="C110" s="8" t="s">
        <v>162</v>
      </c>
    </row>
    <row r="111" spans="2:7" x14ac:dyDescent="0.25">
      <c r="B111" s="10" t="s">
        <v>144</v>
      </c>
      <c r="C111" s="11" t="s">
        <v>144</v>
      </c>
    </row>
    <row r="113" spans="2:80" x14ac:dyDescent="0.25">
      <c r="B113" s="7" t="s">
        <v>144</v>
      </c>
      <c r="C113" s="8" t="s">
        <v>144</v>
      </c>
    </row>
    <row r="114" spans="2:80" x14ac:dyDescent="0.25">
      <c r="B114" s="10" t="s">
        <v>144</v>
      </c>
      <c r="C114" s="11" t="s">
        <v>144</v>
      </c>
    </row>
    <row r="116" spans="2:80" x14ac:dyDescent="0.25">
      <c r="B116" s="23" t="s">
        <v>164</v>
      </c>
      <c r="C116" s="8" t="s">
        <v>165</v>
      </c>
    </row>
    <row r="117" spans="2:80" x14ac:dyDescent="0.25">
      <c r="B117" s="25" t="s">
        <v>144</v>
      </c>
      <c r="C117" s="11" t="s">
        <v>144</v>
      </c>
    </row>
    <row r="119" spans="2:80" x14ac:dyDescent="0.25">
      <c r="B119" s="7" t="s">
        <v>166</v>
      </c>
      <c r="C119" s="8" t="s">
        <v>144</v>
      </c>
    </row>
    <row r="122" spans="2:80" x14ac:dyDescent="0.25">
      <c r="B122" s="14" t="s">
        <v>168</v>
      </c>
    </row>
    <row r="124" spans="2:80" x14ac:dyDescent="0.25">
      <c r="B124" s="7" t="s">
        <v>154</v>
      </c>
      <c r="C124" s="8" t="s">
        <v>169</v>
      </c>
      <c r="D124" s="7" t="s">
        <v>170</v>
      </c>
      <c r="E124" s="7" t="s">
        <v>171</v>
      </c>
      <c r="F124" s="3"/>
    </row>
    <row r="125" spans="2:80" x14ac:dyDescent="0.25">
      <c r="B125" s="10" t="s">
        <v>144</v>
      </c>
      <c r="C125" s="11" t="s">
        <v>144</v>
      </c>
      <c r="D125" s="10" t="s">
        <v>144</v>
      </c>
      <c r="E125" s="10" t="s">
        <v>144</v>
      </c>
    </row>
    <row r="128" spans="2:80" x14ac:dyDescent="0.25">
      <c r="B128" s="14" t="s">
        <v>172</v>
      </c>
      <c r="C128" s="21" t="s">
        <v>144</v>
      </c>
      <c r="D128" s="14"/>
      <c r="E128" s="14"/>
      <c r="F128" s="3"/>
      <c r="G128" s="3"/>
      <c r="H128" s="3"/>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c r="BS128" s="14"/>
      <c r="BT128" s="14"/>
      <c r="BU128" s="14"/>
      <c r="BV128" s="14"/>
      <c r="BW128" s="14"/>
      <c r="BX128" s="14"/>
      <c r="BY128" s="14"/>
      <c r="BZ128" s="14"/>
      <c r="CA128" s="14"/>
      <c r="CB128" s="14"/>
    </row>
    <row r="130" spans="2:4" x14ac:dyDescent="0.25">
      <c r="B130" s="14" t="s">
        <v>173</v>
      </c>
    </row>
    <row r="132" spans="2:4" x14ac:dyDescent="0.25">
      <c r="B132" s="7" t="s">
        <v>174</v>
      </c>
      <c r="C132" s="8" t="s">
        <v>162</v>
      </c>
      <c r="D132" s="14"/>
    </row>
    <row r="133" spans="2:4" x14ac:dyDescent="0.25">
      <c r="B133" s="10" t="s">
        <v>144</v>
      </c>
      <c r="C133" s="11" t="s">
        <v>144</v>
      </c>
    </row>
    <row r="136" spans="2:4" x14ac:dyDescent="0.25">
      <c r="B136" s="7" t="s">
        <v>175</v>
      </c>
      <c r="C136" s="8" t="s">
        <v>176</v>
      </c>
      <c r="D136" s="14"/>
    </row>
    <row r="137" spans="2:4" x14ac:dyDescent="0.25">
      <c r="B137" s="10" t="s">
        <v>144</v>
      </c>
      <c r="C137" s="11" t="s">
        <v>144</v>
      </c>
    </row>
    <row r="140" spans="2:4" x14ac:dyDescent="0.25">
      <c r="B140" s="14" t="s">
        <v>177</v>
      </c>
    </row>
    <row r="143" spans="2:4" x14ac:dyDescent="0.25">
      <c r="B143" s="14" t="s">
        <v>178</v>
      </c>
    </row>
    <row r="145" spans="2:80" x14ac:dyDescent="0.25">
      <c r="B145" s="7" t="s">
        <v>154</v>
      </c>
      <c r="C145" s="8" t="s">
        <v>179</v>
      </c>
      <c r="D145" s="7" t="s">
        <v>169</v>
      </c>
      <c r="E145" s="7" t="s">
        <v>170</v>
      </c>
      <c r="F145" s="30" t="s">
        <v>171</v>
      </c>
      <c r="G145" s="3"/>
    </row>
    <row r="146" spans="2:80" x14ac:dyDescent="0.25">
      <c r="B146" s="10" t="s">
        <v>144</v>
      </c>
      <c r="C146" s="11" t="s">
        <v>144</v>
      </c>
      <c r="D146" s="10" t="s">
        <v>144</v>
      </c>
      <c r="E146" s="10" t="s">
        <v>144</v>
      </c>
      <c r="F146" s="34" t="s">
        <v>144</v>
      </c>
    </row>
    <row r="149" spans="2:80" x14ac:dyDescent="0.25">
      <c r="B149" s="14" t="s">
        <v>172</v>
      </c>
      <c r="C149" s="21" t="s">
        <v>144</v>
      </c>
      <c r="D149" s="14"/>
      <c r="E149" s="14"/>
      <c r="F149" s="3"/>
      <c r="G149" s="3"/>
      <c r="H149" s="3"/>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c r="BS149" s="14"/>
      <c r="BT149" s="14"/>
      <c r="BU149" s="14"/>
      <c r="BV149" s="14"/>
      <c r="BW149" s="14"/>
      <c r="BX149" s="14"/>
      <c r="BY149" s="14"/>
      <c r="BZ149" s="14"/>
      <c r="CA149" s="14"/>
      <c r="CB149" s="14"/>
    </row>
    <row r="151" spans="2:80" x14ac:dyDescent="0.25">
      <c r="B151" s="14" t="s">
        <v>173</v>
      </c>
    </row>
    <row r="153" spans="2:80" x14ac:dyDescent="0.25">
      <c r="B153" s="7" t="s">
        <v>174</v>
      </c>
      <c r="C153" s="8" t="s">
        <v>162</v>
      </c>
      <c r="D153" s="14"/>
    </row>
    <row r="154" spans="2:80" x14ac:dyDescent="0.25">
      <c r="B154" s="10" t="s">
        <v>144</v>
      </c>
      <c r="C154" s="11" t="s">
        <v>144</v>
      </c>
    </row>
    <row r="157" spans="2:80" x14ac:dyDescent="0.25">
      <c r="B157" s="7" t="s">
        <v>175</v>
      </c>
      <c r="C157" s="8" t="s">
        <v>176</v>
      </c>
      <c r="D157" s="14"/>
    </row>
    <row r="158" spans="2:80" x14ac:dyDescent="0.25">
      <c r="B158" s="10" t="s">
        <v>144</v>
      </c>
      <c r="C158" s="11" t="s">
        <v>144</v>
      </c>
    </row>
    <row r="161" spans="2:7" x14ac:dyDescent="0.25">
      <c r="B161" s="14" t="s">
        <v>177</v>
      </c>
    </row>
    <row r="164" spans="2:7" x14ac:dyDescent="0.25">
      <c r="B164" s="14" t="s">
        <v>180</v>
      </c>
    </row>
    <row r="165" spans="2:7" x14ac:dyDescent="0.25">
      <c r="B165" s="7" t="s">
        <v>154</v>
      </c>
      <c r="C165" s="8" t="s">
        <v>181</v>
      </c>
      <c r="D165" s="7" t="s">
        <v>182</v>
      </c>
      <c r="E165" s="7" t="s">
        <v>183</v>
      </c>
      <c r="F165" s="30" t="s">
        <v>184</v>
      </c>
      <c r="G165" s="3"/>
    </row>
    <row r="166" spans="2:7" x14ac:dyDescent="0.25">
      <c r="B166" s="10" t="s">
        <v>144</v>
      </c>
      <c r="C166" s="11" t="s">
        <v>144</v>
      </c>
      <c r="D166" s="10" t="s">
        <v>144</v>
      </c>
      <c r="E166" s="10" t="s">
        <v>144</v>
      </c>
      <c r="F166" s="34" t="s">
        <v>144</v>
      </c>
    </row>
    <row r="167" spans="2:7" x14ac:dyDescent="0.25">
      <c r="B167" s="1" t="s">
        <v>185</v>
      </c>
    </row>
  </sheetData>
  <mergeCells count="3">
    <mergeCell ref="B1:E1"/>
    <mergeCell ref="C3:C8"/>
    <mergeCell ref="D3:D8"/>
  </mergeCells>
  <hyperlinks>
    <hyperlink ref="A1" location="Index!A1" display="Index" xr:uid="{B81E994C-3893-4D39-950B-7204EBC72AA7}"/>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5BBAB-D1E0-44B1-8A5C-D7C35CEA8EC0}">
  <dimension ref="A1:CB192"/>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97</v>
      </c>
      <c r="C1" s="226"/>
      <c r="D1" s="226"/>
      <c r="E1" s="226"/>
    </row>
    <row r="3" spans="1:9" ht="15" customHeight="1" x14ac:dyDescent="0.25">
      <c r="B3" s="4" t="s">
        <v>406</v>
      </c>
      <c r="C3" s="231"/>
      <c r="D3" s="228"/>
    </row>
    <row r="4" spans="1:9" ht="30" customHeight="1" x14ac:dyDescent="0.25">
      <c r="B4" s="6" t="s">
        <v>407</v>
      </c>
      <c r="C4" s="231"/>
      <c r="D4" s="228"/>
    </row>
    <row r="5" spans="1:9" ht="15" customHeight="1" x14ac:dyDescent="0.25">
      <c r="B5" s="6" t="s">
        <v>107</v>
      </c>
      <c r="C5" s="231"/>
      <c r="D5" s="228"/>
    </row>
    <row r="6" spans="1:9" ht="45" customHeight="1" x14ac:dyDescent="0.25">
      <c r="B6" s="6" t="s">
        <v>408</v>
      </c>
      <c r="C6" s="231"/>
      <c r="D6" s="228"/>
    </row>
    <row r="7" spans="1:9" ht="30" customHeight="1" x14ac:dyDescent="0.25">
      <c r="B7" s="6" t="s">
        <v>108</v>
      </c>
      <c r="C7" s="37" t="s">
        <v>109</v>
      </c>
      <c r="D7" s="37" t="s">
        <v>110</v>
      </c>
    </row>
    <row r="8" spans="1:9" ht="12.75" customHeight="1" x14ac:dyDescent="0.25"/>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601000</v>
      </c>
      <c r="G15" s="2">
        <v>9368.39</v>
      </c>
      <c r="H15" s="2">
        <v>5.74</v>
      </c>
    </row>
    <row r="16" spans="1:9" x14ac:dyDescent="0.25">
      <c r="B16" s="1" t="s">
        <v>2332</v>
      </c>
      <c r="C16" s="17" t="s">
        <v>135</v>
      </c>
      <c r="D16" s="1" t="s">
        <v>194</v>
      </c>
      <c r="E16" s="1" t="s">
        <v>195</v>
      </c>
      <c r="F16" s="2">
        <v>284000</v>
      </c>
      <c r="G16" s="2">
        <v>6751.96</v>
      </c>
      <c r="H16" s="2">
        <v>4.1399999999999997</v>
      </c>
    </row>
    <row r="17" spans="2:8" x14ac:dyDescent="0.25">
      <c r="B17" s="1" t="s">
        <v>2337</v>
      </c>
      <c r="C17" s="17" t="s">
        <v>135</v>
      </c>
      <c r="D17" s="1" t="s">
        <v>202</v>
      </c>
      <c r="E17" s="1" t="s">
        <v>203</v>
      </c>
      <c r="F17" s="2">
        <v>1545000</v>
      </c>
      <c r="G17" s="2">
        <v>6733.11</v>
      </c>
      <c r="H17" s="2">
        <v>4.13</v>
      </c>
    </row>
    <row r="18" spans="2:8" x14ac:dyDescent="0.25">
      <c r="B18" s="1" t="s">
        <v>2333</v>
      </c>
      <c r="C18" s="17" t="s">
        <v>135</v>
      </c>
      <c r="D18" s="1" t="s">
        <v>192</v>
      </c>
      <c r="E18" s="1" t="s">
        <v>196</v>
      </c>
      <c r="F18" s="2">
        <v>667000</v>
      </c>
      <c r="G18" s="2">
        <v>6236.12</v>
      </c>
      <c r="H18" s="2">
        <v>3.82</v>
      </c>
    </row>
    <row r="19" spans="2:8" x14ac:dyDescent="0.25">
      <c r="B19" s="1" t="s">
        <v>2445</v>
      </c>
      <c r="C19" s="17" t="s">
        <v>135</v>
      </c>
      <c r="D19" s="1" t="s">
        <v>409</v>
      </c>
      <c r="E19" s="1" t="s">
        <v>410</v>
      </c>
      <c r="F19" s="2">
        <v>603000</v>
      </c>
      <c r="G19" s="2">
        <v>5023.29</v>
      </c>
      <c r="H19" s="2">
        <v>3.08</v>
      </c>
    </row>
    <row r="20" spans="2:8" x14ac:dyDescent="0.25">
      <c r="B20" s="1" t="s">
        <v>2335</v>
      </c>
      <c r="C20" s="17" t="s">
        <v>135</v>
      </c>
      <c r="D20" s="1" t="s">
        <v>197</v>
      </c>
      <c r="E20" s="1" t="s">
        <v>199</v>
      </c>
      <c r="F20" s="2">
        <v>143000</v>
      </c>
      <c r="G20" s="2">
        <v>4987.2700000000004</v>
      </c>
      <c r="H20" s="2">
        <v>3.06</v>
      </c>
    </row>
    <row r="21" spans="2:8" x14ac:dyDescent="0.25">
      <c r="B21" s="1" t="s">
        <v>2446</v>
      </c>
      <c r="C21" s="17" t="s">
        <v>135</v>
      </c>
      <c r="D21" s="1" t="s">
        <v>227</v>
      </c>
      <c r="E21" s="1" t="s">
        <v>411</v>
      </c>
      <c r="F21" s="2">
        <v>74015</v>
      </c>
      <c r="G21" s="2">
        <v>4654.7299999999996</v>
      </c>
      <c r="H21" s="2">
        <v>2.85</v>
      </c>
    </row>
    <row r="22" spans="2:8" x14ac:dyDescent="0.25">
      <c r="B22" s="1" t="s">
        <v>2447</v>
      </c>
      <c r="C22" s="17" t="s">
        <v>135</v>
      </c>
      <c r="D22" s="1" t="s">
        <v>224</v>
      </c>
      <c r="E22" s="1" t="s">
        <v>412</v>
      </c>
      <c r="F22" s="2">
        <v>261000</v>
      </c>
      <c r="G22" s="2">
        <v>4404.7700000000004</v>
      </c>
      <c r="H22" s="2">
        <v>2.7</v>
      </c>
    </row>
    <row r="23" spans="2:8" x14ac:dyDescent="0.25">
      <c r="B23" s="1" t="s">
        <v>2347</v>
      </c>
      <c r="C23" s="17" t="s">
        <v>135</v>
      </c>
      <c r="D23" s="1" t="s">
        <v>200</v>
      </c>
      <c r="E23" s="1" t="s">
        <v>217</v>
      </c>
      <c r="F23" s="2">
        <v>297000</v>
      </c>
      <c r="G23" s="2">
        <v>4069.05</v>
      </c>
      <c r="H23" s="2">
        <v>2.4900000000000002</v>
      </c>
    </row>
    <row r="24" spans="2:8" x14ac:dyDescent="0.25">
      <c r="B24" s="1" t="s">
        <v>2338</v>
      </c>
      <c r="C24" s="17" t="s">
        <v>135</v>
      </c>
      <c r="D24" s="1" t="s">
        <v>192</v>
      </c>
      <c r="E24" s="1" t="s">
        <v>204</v>
      </c>
      <c r="F24" s="2">
        <v>2490742</v>
      </c>
      <c r="G24" s="2">
        <v>3851.93</v>
      </c>
      <c r="H24" s="2">
        <v>2.36</v>
      </c>
    </row>
    <row r="25" spans="2:8" x14ac:dyDescent="0.25">
      <c r="B25" s="1" t="s">
        <v>2382</v>
      </c>
      <c r="C25" s="17" t="s">
        <v>135</v>
      </c>
      <c r="D25" s="1" t="s">
        <v>220</v>
      </c>
      <c r="E25" s="1" t="s">
        <v>296</v>
      </c>
      <c r="F25" s="2">
        <v>254600</v>
      </c>
      <c r="G25" s="2">
        <v>3835.04</v>
      </c>
      <c r="H25" s="2">
        <v>2.35</v>
      </c>
    </row>
    <row r="26" spans="2:8" x14ac:dyDescent="0.25">
      <c r="B26" s="1" t="s">
        <v>2448</v>
      </c>
      <c r="C26" s="17" t="s">
        <v>135</v>
      </c>
      <c r="D26" s="1" t="s">
        <v>413</v>
      </c>
      <c r="E26" s="1" t="s">
        <v>414</v>
      </c>
      <c r="F26" s="2">
        <v>1074538</v>
      </c>
      <c r="G26" s="2">
        <v>3737.78</v>
      </c>
      <c r="H26" s="2">
        <v>2.29</v>
      </c>
    </row>
    <row r="27" spans="2:8" x14ac:dyDescent="0.25">
      <c r="B27" s="1" t="s">
        <v>2449</v>
      </c>
      <c r="C27" s="17" t="s">
        <v>135</v>
      </c>
      <c r="D27" s="1" t="s">
        <v>254</v>
      </c>
      <c r="E27" s="1" t="s">
        <v>415</v>
      </c>
      <c r="F27" s="2">
        <v>255000</v>
      </c>
      <c r="G27" s="2">
        <v>3572.17</v>
      </c>
      <c r="H27" s="2">
        <v>2.19</v>
      </c>
    </row>
    <row r="28" spans="2:8" x14ac:dyDescent="0.25">
      <c r="B28" s="1" t="s">
        <v>2442</v>
      </c>
      <c r="C28" s="17" t="s">
        <v>135</v>
      </c>
      <c r="D28" s="1" t="s">
        <v>396</v>
      </c>
      <c r="E28" s="1" t="s">
        <v>397</v>
      </c>
      <c r="F28" s="2">
        <v>14700</v>
      </c>
      <c r="G28" s="2">
        <v>3562.71</v>
      </c>
      <c r="H28" s="2">
        <v>2.1800000000000002</v>
      </c>
    </row>
    <row r="29" spans="2:8" x14ac:dyDescent="0.25">
      <c r="B29" s="1" t="s">
        <v>2355</v>
      </c>
      <c r="C29" s="17" t="s">
        <v>135</v>
      </c>
      <c r="D29" s="1" t="s">
        <v>231</v>
      </c>
      <c r="E29" s="1" t="s">
        <v>232</v>
      </c>
      <c r="F29" s="2">
        <v>351000</v>
      </c>
      <c r="G29" s="2">
        <v>3302.03</v>
      </c>
      <c r="H29" s="2">
        <v>2.02</v>
      </c>
    </row>
    <row r="30" spans="2:8" x14ac:dyDescent="0.25">
      <c r="B30" s="1" t="s">
        <v>2450</v>
      </c>
      <c r="C30" s="17" t="s">
        <v>135</v>
      </c>
      <c r="D30" s="1" t="s">
        <v>416</v>
      </c>
      <c r="E30" s="1" t="s">
        <v>417</v>
      </c>
      <c r="F30" s="2">
        <v>1287000</v>
      </c>
      <c r="G30" s="2">
        <v>3257.4</v>
      </c>
      <c r="H30" s="2">
        <v>2</v>
      </c>
    </row>
    <row r="31" spans="2:8" x14ac:dyDescent="0.25">
      <c r="B31" s="1" t="s">
        <v>2451</v>
      </c>
      <c r="C31" s="17" t="s">
        <v>135</v>
      </c>
      <c r="D31" s="1" t="s">
        <v>266</v>
      </c>
      <c r="E31" s="1" t="s">
        <v>418</v>
      </c>
      <c r="F31" s="2">
        <v>45850</v>
      </c>
      <c r="G31" s="2">
        <v>3255.28</v>
      </c>
      <c r="H31" s="2">
        <v>2</v>
      </c>
    </row>
    <row r="32" spans="2:8" x14ac:dyDescent="0.25">
      <c r="B32" s="1" t="s">
        <v>2452</v>
      </c>
      <c r="C32" s="17" t="s">
        <v>135</v>
      </c>
      <c r="D32" s="1" t="s">
        <v>419</v>
      </c>
      <c r="E32" s="1" t="s">
        <v>420</v>
      </c>
      <c r="F32" s="2">
        <v>2183000</v>
      </c>
      <c r="G32" s="2">
        <v>3185</v>
      </c>
      <c r="H32" s="2">
        <v>1.95</v>
      </c>
    </row>
    <row r="33" spans="2:8" x14ac:dyDescent="0.25">
      <c r="B33" s="1" t="s">
        <v>2453</v>
      </c>
      <c r="C33" s="17" t="s">
        <v>135</v>
      </c>
      <c r="D33" s="1" t="s">
        <v>248</v>
      </c>
      <c r="E33" s="1" t="s">
        <v>421</v>
      </c>
      <c r="F33" s="2">
        <v>564000</v>
      </c>
      <c r="G33" s="2">
        <v>3163.19</v>
      </c>
      <c r="H33" s="2">
        <v>1.94</v>
      </c>
    </row>
    <row r="34" spans="2:8" x14ac:dyDescent="0.25">
      <c r="B34" s="1" t="s">
        <v>2374</v>
      </c>
      <c r="C34" s="17" t="s">
        <v>135</v>
      </c>
      <c r="D34" s="1" t="s">
        <v>222</v>
      </c>
      <c r="E34" s="1" t="s">
        <v>260</v>
      </c>
      <c r="F34" s="2">
        <v>152000</v>
      </c>
      <c r="G34" s="2">
        <v>2850.84</v>
      </c>
      <c r="H34" s="2">
        <v>1.75</v>
      </c>
    </row>
    <row r="35" spans="2:8" x14ac:dyDescent="0.25">
      <c r="B35" s="1" t="s">
        <v>2454</v>
      </c>
      <c r="C35" s="17" t="s">
        <v>135</v>
      </c>
      <c r="D35" s="1" t="s">
        <v>224</v>
      </c>
      <c r="E35" s="1" t="s">
        <v>422</v>
      </c>
      <c r="F35" s="2">
        <v>54000</v>
      </c>
      <c r="G35" s="2">
        <v>2844.67</v>
      </c>
      <c r="H35" s="2">
        <v>1.74</v>
      </c>
    </row>
    <row r="36" spans="2:8" x14ac:dyDescent="0.25">
      <c r="B36" s="1" t="s">
        <v>2364</v>
      </c>
      <c r="C36" s="17" t="s">
        <v>135</v>
      </c>
      <c r="D36" s="1" t="s">
        <v>246</v>
      </c>
      <c r="E36" s="1" t="s">
        <v>247</v>
      </c>
      <c r="F36" s="2">
        <v>72000</v>
      </c>
      <c r="G36" s="2">
        <v>2843.82</v>
      </c>
      <c r="H36" s="2">
        <v>1.74</v>
      </c>
    </row>
    <row r="37" spans="2:8" x14ac:dyDescent="0.25">
      <c r="B37" s="1" t="s">
        <v>2368</v>
      </c>
      <c r="C37" s="17" t="s">
        <v>135</v>
      </c>
      <c r="D37" s="1" t="s">
        <v>252</v>
      </c>
      <c r="E37" s="1" t="s">
        <v>253</v>
      </c>
      <c r="F37" s="2">
        <v>8800</v>
      </c>
      <c r="G37" s="2">
        <v>2731.33</v>
      </c>
      <c r="H37" s="2">
        <v>1.67</v>
      </c>
    </row>
    <row r="38" spans="2:8" x14ac:dyDescent="0.25">
      <c r="B38" s="1" t="s">
        <v>2455</v>
      </c>
      <c r="C38" s="17" t="s">
        <v>135</v>
      </c>
      <c r="D38" s="1" t="s">
        <v>197</v>
      </c>
      <c r="E38" s="1" t="s">
        <v>423</v>
      </c>
      <c r="F38" s="2">
        <v>159600</v>
      </c>
      <c r="G38" s="2">
        <v>2323.2199999999998</v>
      </c>
      <c r="H38" s="2">
        <v>1.42</v>
      </c>
    </row>
    <row r="39" spans="2:8" x14ac:dyDescent="0.25">
      <c r="B39" s="1" t="s">
        <v>2371</v>
      </c>
      <c r="C39" s="17" t="s">
        <v>135</v>
      </c>
      <c r="D39" s="1" t="s">
        <v>200</v>
      </c>
      <c r="E39" s="1" t="s">
        <v>257</v>
      </c>
      <c r="F39" s="2">
        <v>27000</v>
      </c>
      <c r="G39" s="2">
        <v>2318.5</v>
      </c>
      <c r="H39" s="2">
        <v>1.42</v>
      </c>
    </row>
    <row r="40" spans="2:8" x14ac:dyDescent="0.25">
      <c r="B40" s="1" t="s">
        <v>2456</v>
      </c>
      <c r="C40" s="17" t="s">
        <v>135</v>
      </c>
      <c r="D40" s="1" t="s">
        <v>215</v>
      </c>
      <c r="E40" s="1" t="s">
        <v>424</v>
      </c>
      <c r="F40" s="2">
        <v>216000</v>
      </c>
      <c r="G40" s="2">
        <v>2249.75</v>
      </c>
      <c r="H40" s="2">
        <v>1.38</v>
      </c>
    </row>
    <row r="41" spans="2:8" x14ac:dyDescent="0.25">
      <c r="B41" s="1" t="s">
        <v>2433</v>
      </c>
      <c r="C41" s="17" t="s">
        <v>135</v>
      </c>
      <c r="D41" s="1" t="s">
        <v>384</v>
      </c>
      <c r="E41" s="1" t="s">
        <v>387</v>
      </c>
      <c r="F41" s="2">
        <v>20700</v>
      </c>
      <c r="G41" s="2">
        <v>2196</v>
      </c>
      <c r="H41" s="2">
        <v>1.35</v>
      </c>
    </row>
    <row r="42" spans="2:8" x14ac:dyDescent="0.25">
      <c r="B42" s="1" t="s">
        <v>2457</v>
      </c>
      <c r="C42" s="17" t="s">
        <v>135</v>
      </c>
      <c r="D42" s="1" t="s">
        <v>200</v>
      </c>
      <c r="E42" s="1" t="s">
        <v>425</v>
      </c>
      <c r="F42" s="2">
        <v>66000</v>
      </c>
      <c r="G42" s="2">
        <v>2012.11</v>
      </c>
      <c r="H42" s="2">
        <v>1.23</v>
      </c>
    </row>
    <row r="43" spans="2:8" x14ac:dyDescent="0.25">
      <c r="B43" s="1" t="s">
        <v>2458</v>
      </c>
      <c r="C43" s="17" t="s">
        <v>135</v>
      </c>
      <c r="D43" s="1" t="s">
        <v>384</v>
      </c>
      <c r="E43" s="1" t="s">
        <v>426</v>
      </c>
      <c r="F43" s="2">
        <v>52600</v>
      </c>
      <c r="G43" s="2">
        <v>2008.82</v>
      </c>
      <c r="H43" s="2">
        <v>1.23</v>
      </c>
    </row>
    <row r="44" spans="2:8" x14ac:dyDescent="0.25">
      <c r="B44" s="1" t="s">
        <v>2336</v>
      </c>
      <c r="C44" s="17" t="s">
        <v>135</v>
      </c>
      <c r="D44" s="1" t="s">
        <v>200</v>
      </c>
      <c r="E44" s="1" t="s">
        <v>201</v>
      </c>
      <c r="F44" s="2">
        <v>56500</v>
      </c>
      <c r="G44" s="2">
        <v>1972.19</v>
      </c>
      <c r="H44" s="2">
        <v>1.21</v>
      </c>
    </row>
    <row r="45" spans="2:8" x14ac:dyDescent="0.25">
      <c r="B45" s="1" t="s">
        <v>2437</v>
      </c>
      <c r="C45" s="17" t="s">
        <v>135</v>
      </c>
      <c r="D45" s="1" t="s">
        <v>365</v>
      </c>
      <c r="E45" s="1" t="s">
        <v>391</v>
      </c>
      <c r="F45" s="2">
        <v>750000</v>
      </c>
      <c r="G45" s="2">
        <v>1959.75</v>
      </c>
      <c r="H45" s="2">
        <v>1.2</v>
      </c>
    </row>
    <row r="46" spans="2:8" x14ac:dyDescent="0.25">
      <c r="B46" s="1" t="s">
        <v>2459</v>
      </c>
      <c r="C46" s="17" t="s">
        <v>135</v>
      </c>
      <c r="D46" s="1" t="s">
        <v>427</v>
      </c>
      <c r="E46" s="1" t="s">
        <v>428</v>
      </c>
      <c r="F46" s="2">
        <v>100000</v>
      </c>
      <c r="G46" s="2">
        <v>1935.2</v>
      </c>
      <c r="H46" s="2">
        <v>1.19</v>
      </c>
    </row>
    <row r="47" spans="2:8" x14ac:dyDescent="0.25">
      <c r="B47" s="1" t="s">
        <v>2460</v>
      </c>
      <c r="C47" s="17" t="s">
        <v>135</v>
      </c>
      <c r="D47" s="1" t="s">
        <v>211</v>
      </c>
      <c r="E47" s="1" t="s">
        <v>429</v>
      </c>
      <c r="F47" s="2">
        <v>129000</v>
      </c>
      <c r="G47" s="2">
        <v>1911.65</v>
      </c>
      <c r="H47" s="2">
        <v>1.17</v>
      </c>
    </row>
    <row r="48" spans="2:8" x14ac:dyDescent="0.25">
      <c r="B48" s="1" t="s">
        <v>430</v>
      </c>
      <c r="C48" s="17" t="s">
        <v>135</v>
      </c>
      <c r="D48" s="1" t="s">
        <v>311</v>
      </c>
      <c r="E48" s="1" t="s">
        <v>431</v>
      </c>
      <c r="F48" s="2">
        <v>75000</v>
      </c>
      <c r="G48" s="2">
        <v>1849.95</v>
      </c>
      <c r="H48" s="2">
        <v>1.1299999999999999</v>
      </c>
    </row>
    <row r="49" spans="2:8" x14ac:dyDescent="0.25">
      <c r="B49" s="1" t="s">
        <v>2461</v>
      </c>
      <c r="C49" s="17" t="s">
        <v>135</v>
      </c>
      <c r="D49" s="1" t="s">
        <v>209</v>
      </c>
      <c r="E49" s="1" t="s">
        <v>432</v>
      </c>
      <c r="F49" s="2">
        <v>35860</v>
      </c>
      <c r="G49" s="2">
        <v>1810.84</v>
      </c>
      <c r="H49" s="2">
        <v>1.1100000000000001</v>
      </c>
    </row>
    <row r="50" spans="2:8" x14ac:dyDescent="0.25">
      <c r="B50" s="1" t="s">
        <v>2462</v>
      </c>
      <c r="C50" s="17" t="s">
        <v>135</v>
      </c>
      <c r="D50" s="1" t="s">
        <v>218</v>
      </c>
      <c r="E50" s="1" t="s">
        <v>433</v>
      </c>
      <c r="F50" s="2">
        <v>1044000</v>
      </c>
      <c r="G50" s="2">
        <v>1779.5</v>
      </c>
      <c r="H50" s="2">
        <v>1.0900000000000001</v>
      </c>
    </row>
    <row r="51" spans="2:8" x14ac:dyDescent="0.25">
      <c r="B51" s="1" t="s">
        <v>2349</v>
      </c>
      <c r="C51" s="17" t="s">
        <v>135</v>
      </c>
      <c r="D51" s="1" t="s">
        <v>220</v>
      </c>
      <c r="E51" s="1" t="s">
        <v>221</v>
      </c>
      <c r="F51" s="2">
        <v>162781</v>
      </c>
      <c r="G51" s="2">
        <v>1707.33</v>
      </c>
      <c r="H51" s="2">
        <v>1.05</v>
      </c>
    </row>
    <row r="52" spans="2:8" x14ac:dyDescent="0.25">
      <c r="B52" s="1" t="s">
        <v>2359</v>
      </c>
      <c r="C52" s="17" t="s">
        <v>135</v>
      </c>
      <c r="D52" s="1" t="s">
        <v>209</v>
      </c>
      <c r="E52" s="1" t="s">
        <v>237</v>
      </c>
      <c r="F52" s="2">
        <v>595000</v>
      </c>
      <c r="G52" s="2">
        <v>1694.26</v>
      </c>
      <c r="H52" s="2">
        <v>1.04</v>
      </c>
    </row>
    <row r="53" spans="2:8" x14ac:dyDescent="0.25">
      <c r="B53" s="1" t="s">
        <v>2463</v>
      </c>
      <c r="C53" s="17" t="s">
        <v>135</v>
      </c>
      <c r="D53" s="1" t="s">
        <v>416</v>
      </c>
      <c r="E53" s="1" t="s">
        <v>434</v>
      </c>
      <c r="F53" s="2">
        <v>451960</v>
      </c>
      <c r="G53" s="2">
        <v>1680.16</v>
      </c>
      <c r="H53" s="2">
        <v>1.03</v>
      </c>
    </row>
    <row r="54" spans="2:8" x14ac:dyDescent="0.25">
      <c r="B54" s="1" t="s">
        <v>2440</v>
      </c>
      <c r="C54" s="17" t="s">
        <v>135</v>
      </c>
      <c r="D54" s="1" t="s">
        <v>365</v>
      </c>
      <c r="E54" s="1" t="s">
        <v>394</v>
      </c>
      <c r="F54" s="2">
        <v>800000</v>
      </c>
      <c r="G54" s="2">
        <v>1671.6</v>
      </c>
      <c r="H54" s="2">
        <v>1.02</v>
      </c>
    </row>
    <row r="55" spans="2:8" x14ac:dyDescent="0.25">
      <c r="B55" s="1" t="s">
        <v>2365</v>
      </c>
      <c r="C55" s="17" t="s">
        <v>135</v>
      </c>
      <c r="D55" s="1" t="s">
        <v>248</v>
      </c>
      <c r="E55" s="1" t="s">
        <v>249</v>
      </c>
      <c r="F55" s="2">
        <v>183750</v>
      </c>
      <c r="G55" s="2">
        <v>1653.38</v>
      </c>
      <c r="H55" s="2">
        <v>1.01</v>
      </c>
    </row>
    <row r="56" spans="2:8" x14ac:dyDescent="0.25">
      <c r="B56" s="1" t="s">
        <v>2464</v>
      </c>
      <c r="C56" s="17" t="s">
        <v>135</v>
      </c>
      <c r="D56" s="1" t="s">
        <v>200</v>
      </c>
      <c r="E56" s="1" t="s">
        <v>435</v>
      </c>
      <c r="F56" s="2">
        <v>30000</v>
      </c>
      <c r="G56" s="2">
        <v>1653.18</v>
      </c>
      <c r="H56" s="2">
        <v>1.01</v>
      </c>
    </row>
    <row r="57" spans="2:8" x14ac:dyDescent="0.25">
      <c r="B57" s="1" t="s">
        <v>2465</v>
      </c>
      <c r="C57" s="17" t="s">
        <v>135</v>
      </c>
      <c r="D57" s="1" t="s">
        <v>197</v>
      </c>
      <c r="E57" s="1" t="s">
        <v>436</v>
      </c>
      <c r="F57" s="2">
        <v>29000</v>
      </c>
      <c r="G57" s="2">
        <v>1605.64</v>
      </c>
      <c r="H57" s="2">
        <v>0.98</v>
      </c>
    </row>
    <row r="58" spans="2:8" x14ac:dyDescent="0.25">
      <c r="B58" s="1" t="s">
        <v>2392</v>
      </c>
      <c r="C58" s="17" t="s">
        <v>135</v>
      </c>
      <c r="D58" s="1" t="s">
        <v>224</v>
      </c>
      <c r="E58" s="1" t="s">
        <v>308</v>
      </c>
      <c r="F58" s="2">
        <v>275000</v>
      </c>
      <c r="G58" s="2">
        <v>1563.51</v>
      </c>
      <c r="H58" s="2">
        <v>0.96</v>
      </c>
    </row>
    <row r="59" spans="2:8" x14ac:dyDescent="0.25">
      <c r="B59" s="1" t="s">
        <v>2360</v>
      </c>
      <c r="C59" s="17" t="s">
        <v>135</v>
      </c>
      <c r="D59" s="1" t="s">
        <v>238</v>
      </c>
      <c r="E59" s="1" t="s">
        <v>239</v>
      </c>
      <c r="F59" s="2">
        <v>189400</v>
      </c>
      <c r="G59" s="2">
        <v>1560.18</v>
      </c>
      <c r="H59" s="2">
        <v>0.96</v>
      </c>
    </row>
    <row r="60" spans="2:8" x14ac:dyDescent="0.25">
      <c r="B60" s="1" t="s">
        <v>2466</v>
      </c>
      <c r="C60" s="17" t="s">
        <v>135</v>
      </c>
      <c r="D60" s="1" t="s">
        <v>222</v>
      </c>
      <c r="E60" s="1" t="s">
        <v>437</v>
      </c>
      <c r="F60" s="2">
        <v>420000</v>
      </c>
      <c r="G60" s="2">
        <v>1532.37</v>
      </c>
      <c r="H60" s="2">
        <v>0.94</v>
      </c>
    </row>
    <row r="61" spans="2:8" x14ac:dyDescent="0.25">
      <c r="B61" s="1" t="s">
        <v>2350</v>
      </c>
      <c r="C61" s="17" t="s">
        <v>135</v>
      </c>
      <c r="D61" s="1" t="s">
        <v>222</v>
      </c>
      <c r="E61" s="1" t="s">
        <v>223</v>
      </c>
      <c r="F61" s="2">
        <v>17000</v>
      </c>
      <c r="G61" s="2">
        <v>1530.62</v>
      </c>
      <c r="H61" s="2">
        <v>0.94</v>
      </c>
    </row>
    <row r="62" spans="2:8" x14ac:dyDescent="0.25">
      <c r="B62" s="1" t="s">
        <v>2467</v>
      </c>
      <c r="C62" s="17" t="s">
        <v>135</v>
      </c>
      <c r="D62" s="1" t="s">
        <v>200</v>
      </c>
      <c r="E62" s="1" t="s">
        <v>438</v>
      </c>
      <c r="F62" s="2">
        <v>64102</v>
      </c>
      <c r="G62" s="2">
        <v>1528.48</v>
      </c>
      <c r="H62" s="2">
        <v>0.94</v>
      </c>
    </row>
    <row r="63" spans="2:8" x14ac:dyDescent="0.25">
      <c r="B63" s="1" t="s">
        <v>2468</v>
      </c>
      <c r="C63" s="17" t="s">
        <v>135</v>
      </c>
      <c r="D63" s="1" t="s">
        <v>215</v>
      </c>
      <c r="E63" s="1" t="s">
        <v>439</v>
      </c>
      <c r="F63" s="2">
        <v>28800</v>
      </c>
      <c r="G63" s="2">
        <v>1477.14</v>
      </c>
      <c r="H63" s="2">
        <v>0.91</v>
      </c>
    </row>
    <row r="64" spans="2:8" x14ac:dyDescent="0.25">
      <c r="B64" s="1" t="s">
        <v>2469</v>
      </c>
      <c r="C64" s="17" t="s">
        <v>135</v>
      </c>
      <c r="D64" s="1" t="s">
        <v>227</v>
      </c>
      <c r="E64" s="1" t="s">
        <v>440</v>
      </c>
      <c r="F64" s="2">
        <v>53000</v>
      </c>
      <c r="G64" s="2">
        <v>1352.75</v>
      </c>
      <c r="H64" s="2">
        <v>0.83</v>
      </c>
    </row>
    <row r="65" spans="2:8" x14ac:dyDescent="0.25">
      <c r="B65" s="1" t="s">
        <v>2470</v>
      </c>
      <c r="C65" s="17" t="s">
        <v>135</v>
      </c>
      <c r="D65" s="1" t="s">
        <v>224</v>
      </c>
      <c r="E65" s="1" t="s">
        <v>441</v>
      </c>
      <c r="F65" s="2">
        <v>176000</v>
      </c>
      <c r="G65" s="2">
        <v>1347.28</v>
      </c>
      <c r="H65" s="2">
        <v>0.83</v>
      </c>
    </row>
    <row r="66" spans="2:8" x14ac:dyDescent="0.25">
      <c r="B66" s="1" t="s">
        <v>442</v>
      </c>
      <c r="C66" s="17" t="s">
        <v>135</v>
      </c>
      <c r="D66" s="1" t="s">
        <v>211</v>
      </c>
      <c r="E66" s="1" t="s">
        <v>443</v>
      </c>
      <c r="F66" s="2">
        <v>569000</v>
      </c>
      <c r="G66" s="2">
        <v>1305.29</v>
      </c>
      <c r="H66" s="2">
        <v>0.8</v>
      </c>
    </row>
    <row r="67" spans="2:8" x14ac:dyDescent="0.25">
      <c r="B67" s="1" t="s">
        <v>2471</v>
      </c>
      <c r="C67" s="17" t="s">
        <v>135</v>
      </c>
      <c r="D67" s="1" t="s">
        <v>356</v>
      </c>
      <c r="E67" s="1" t="s">
        <v>444</v>
      </c>
      <c r="F67" s="2">
        <v>230000</v>
      </c>
      <c r="G67" s="2">
        <v>1164.1500000000001</v>
      </c>
      <c r="H67" s="2">
        <v>0.71</v>
      </c>
    </row>
    <row r="68" spans="2:8" x14ac:dyDescent="0.25">
      <c r="B68" s="1" t="s">
        <v>2472</v>
      </c>
      <c r="C68" s="17" t="s">
        <v>135</v>
      </c>
      <c r="D68" s="1" t="s">
        <v>246</v>
      </c>
      <c r="E68" s="1" t="s">
        <v>445</v>
      </c>
      <c r="F68" s="2">
        <v>211216</v>
      </c>
      <c r="G68" s="2">
        <v>1136.76</v>
      </c>
      <c r="H68" s="2">
        <v>0.7</v>
      </c>
    </row>
    <row r="69" spans="2:8" x14ac:dyDescent="0.25">
      <c r="B69" s="1" t="s">
        <v>2473</v>
      </c>
      <c r="C69" s="17" t="s">
        <v>135</v>
      </c>
      <c r="D69" s="1" t="s">
        <v>200</v>
      </c>
      <c r="E69" s="1" t="s">
        <v>446</v>
      </c>
      <c r="F69" s="2">
        <v>300000</v>
      </c>
      <c r="G69" s="2">
        <v>825.45</v>
      </c>
      <c r="H69" s="2">
        <v>0.51</v>
      </c>
    </row>
    <row r="70" spans="2:8" x14ac:dyDescent="0.25">
      <c r="B70" s="14" t="s">
        <v>271</v>
      </c>
      <c r="C70" s="21"/>
      <c r="D70" s="14"/>
      <c r="E70" s="14"/>
      <c r="F70" s="3"/>
      <c r="G70" s="3">
        <f>SUM(G12:G69)</f>
        <v>152538.89000000004</v>
      </c>
      <c r="H70" s="3">
        <f>SUM(H12:H69)</f>
        <v>93.49</v>
      </c>
    </row>
    <row r="71" spans="2:8" x14ac:dyDescent="0.25">
      <c r="B71" s="14" t="s">
        <v>272</v>
      </c>
      <c r="C71" s="21"/>
      <c r="D71" s="14"/>
      <c r="E71" s="14"/>
      <c r="F71" s="3"/>
      <c r="G71" s="3">
        <v>282.39999999999998</v>
      </c>
      <c r="H71" s="3">
        <v>0.17</v>
      </c>
    </row>
    <row r="72" spans="2:8" x14ac:dyDescent="0.25">
      <c r="B72" s="14" t="s">
        <v>137</v>
      </c>
      <c r="C72" s="21"/>
      <c r="D72" s="14"/>
      <c r="E72" s="14"/>
      <c r="F72" s="3"/>
      <c r="G72" s="3">
        <v>152821.29</v>
      </c>
      <c r="H72" s="3">
        <v>93.66</v>
      </c>
    </row>
    <row r="73" spans="2:8" x14ac:dyDescent="0.25">
      <c r="B73" s="14" t="s">
        <v>138</v>
      </c>
      <c r="C73" s="21"/>
      <c r="D73" s="14"/>
      <c r="E73" s="14"/>
      <c r="F73" s="3"/>
      <c r="G73" s="3">
        <v>10297.971522499976</v>
      </c>
      <c r="H73" s="3">
        <v>6.3400000000000034</v>
      </c>
    </row>
    <row r="74" spans="2:8" x14ac:dyDescent="0.25">
      <c r="B74" s="14" t="s">
        <v>139</v>
      </c>
      <c r="C74" s="21"/>
      <c r="D74" s="14"/>
      <c r="E74" s="14"/>
      <c r="F74" s="3"/>
      <c r="G74" s="3">
        <v>163119.26152249999</v>
      </c>
      <c r="H74" s="3">
        <v>100</v>
      </c>
    </row>
    <row r="75" spans="2:8" x14ac:dyDescent="0.25">
      <c r="B75" s="1" t="s">
        <v>140</v>
      </c>
    </row>
    <row r="76" spans="2:8" x14ac:dyDescent="0.25">
      <c r="B76" s="14" t="s">
        <v>141</v>
      </c>
    </row>
    <row r="77" spans="2:8" x14ac:dyDescent="0.25">
      <c r="B77" s="14" t="s">
        <v>142</v>
      </c>
      <c r="C77" s="17" t="s">
        <v>143</v>
      </c>
    </row>
    <row r="78" spans="2:8" x14ac:dyDescent="0.25">
      <c r="B78" s="14" t="s">
        <v>145</v>
      </c>
      <c r="C78" s="17" t="s">
        <v>144</v>
      </c>
    </row>
    <row r="79" spans="2:8" x14ac:dyDescent="0.25">
      <c r="B79" s="14" t="s">
        <v>273</v>
      </c>
      <c r="C79" s="17" t="s">
        <v>144</v>
      </c>
    </row>
    <row r="80" spans="2:8" x14ac:dyDescent="0.25">
      <c r="B80" s="14" t="s">
        <v>146</v>
      </c>
      <c r="C80" s="17" t="s">
        <v>147</v>
      </c>
    </row>
    <row r="81" spans="2:3" x14ac:dyDescent="0.25">
      <c r="B81" s="14" t="s">
        <v>447</v>
      </c>
      <c r="C81" s="21"/>
    </row>
    <row r="82" spans="2:3" x14ac:dyDescent="0.25">
      <c r="B82" s="14" t="s">
        <v>448</v>
      </c>
      <c r="C82" s="21"/>
    </row>
    <row r="83" spans="2:3" x14ac:dyDescent="0.25">
      <c r="B83" s="14" t="s">
        <v>449</v>
      </c>
      <c r="C83" s="21"/>
    </row>
    <row r="84" spans="2:3" x14ac:dyDescent="0.25">
      <c r="B84" s="14" t="s">
        <v>450</v>
      </c>
      <c r="C84" s="21"/>
    </row>
    <row r="85" spans="2:3" x14ac:dyDescent="0.25">
      <c r="B85" s="14" t="s">
        <v>3320</v>
      </c>
      <c r="C85" s="21"/>
    </row>
    <row r="86" spans="2:3" x14ac:dyDescent="0.25">
      <c r="B86" s="1" t="s">
        <v>148</v>
      </c>
    </row>
    <row r="87" spans="2:3" x14ac:dyDescent="0.25">
      <c r="B87" s="1" t="s">
        <v>278</v>
      </c>
    </row>
    <row r="90" spans="2:3" x14ac:dyDescent="0.25">
      <c r="B90" s="7" t="s">
        <v>2242</v>
      </c>
      <c r="C90" s="8"/>
    </row>
    <row r="91" spans="2:3" ht="30" x14ac:dyDescent="0.25">
      <c r="B91" s="7" t="s">
        <v>279</v>
      </c>
      <c r="C91" s="9" t="s">
        <v>280</v>
      </c>
    </row>
    <row r="92" spans="2:3" x14ac:dyDescent="0.25">
      <c r="B92" s="10" t="s">
        <v>281</v>
      </c>
      <c r="C92" s="132" t="s">
        <v>3390</v>
      </c>
    </row>
    <row r="93" spans="2:3" x14ac:dyDescent="0.25">
      <c r="B93" s="10" t="s">
        <v>282</v>
      </c>
      <c r="C93" s="132" t="s">
        <v>3390</v>
      </c>
    </row>
    <row r="94" spans="2:3" x14ac:dyDescent="0.25">
      <c r="B94" s="10" t="s">
        <v>283</v>
      </c>
      <c r="C94" s="132" t="s">
        <v>3390</v>
      </c>
    </row>
    <row r="95" spans="2:3" x14ac:dyDescent="0.25">
      <c r="B95" s="10" t="s">
        <v>284</v>
      </c>
      <c r="C95" s="132" t="s">
        <v>3390</v>
      </c>
    </row>
    <row r="96" spans="2:3" x14ac:dyDescent="0.25">
      <c r="B96" s="10" t="s">
        <v>285</v>
      </c>
      <c r="C96" s="132" t="s">
        <v>3390</v>
      </c>
    </row>
    <row r="97" spans="2:7" x14ac:dyDescent="0.25">
      <c r="B97" s="10" t="s">
        <v>286</v>
      </c>
      <c r="C97" s="132" t="s">
        <v>3390</v>
      </c>
    </row>
    <row r="98" spans="2:7" x14ac:dyDescent="0.25">
      <c r="B98" s="7" t="s">
        <v>287</v>
      </c>
      <c r="C98" s="132" t="s">
        <v>3390</v>
      </c>
    </row>
    <row r="100" spans="2:7" x14ac:dyDescent="0.25">
      <c r="B100" s="10" t="s">
        <v>149</v>
      </c>
      <c r="C100" s="11"/>
      <c r="D100" s="10"/>
    </row>
    <row r="101" spans="2:7" ht="30" x14ac:dyDescent="0.25">
      <c r="B101" s="12" t="s">
        <v>150</v>
      </c>
      <c r="C101" s="13" t="s">
        <v>151</v>
      </c>
      <c r="D101" s="12" t="s">
        <v>152</v>
      </c>
    </row>
    <row r="102" spans="2:7" x14ac:dyDescent="0.25">
      <c r="B102" s="10" t="s">
        <v>144</v>
      </c>
      <c r="C102" s="11" t="s">
        <v>144</v>
      </c>
      <c r="D102" s="10" t="s">
        <v>144</v>
      </c>
    </row>
    <row r="104" spans="2:7" x14ac:dyDescent="0.25">
      <c r="B104" s="7" t="s">
        <v>153</v>
      </c>
      <c r="C104" s="29">
        <v>45260</v>
      </c>
      <c r="D104" s="10"/>
      <c r="E104" s="25"/>
      <c r="F104" s="26"/>
    </row>
    <row r="105" spans="2:7" x14ac:dyDescent="0.25">
      <c r="B105" s="7" t="s">
        <v>154</v>
      </c>
      <c r="C105" s="8" t="s">
        <v>155</v>
      </c>
      <c r="D105" s="7" t="s">
        <v>156</v>
      </c>
      <c r="E105" s="23" t="s">
        <v>157</v>
      </c>
      <c r="F105" s="30" t="s">
        <v>158</v>
      </c>
      <c r="G105" s="3"/>
    </row>
    <row r="106" spans="2:7" x14ac:dyDescent="0.25">
      <c r="B106" s="31" t="s">
        <v>144</v>
      </c>
      <c r="C106" s="32" t="s">
        <v>144</v>
      </c>
      <c r="D106" s="31" t="s">
        <v>144</v>
      </c>
      <c r="E106" s="33" t="s">
        <v>144</v>
      </c>
      <c r="F106" s="28" t="s">
        <v>144</v>
      </c>
    </row>
    <row r="109" spans="2:7" x14ac:dyDescent="0.25">
      <c r="B109" s="14" t="s">
        <v>159</v>
      </c>
    </row>
    <row r="110" spans="2:7" x14ac:dyDescent="0.25">
      <c r="B110" s="14"/>
    </row>
    <row r="111" spans="2:7" x14ac:dyDescent="0.25">
      <c r="B111" s="14" t="s">
        <v>160</v>
      </c>
    </row>
    <row r="112" spans="2:7" x14ac:dyDescent="0.25">
      <c r="B112" s="7" t="s">
        <v>161</v>
      </c>
      <c r="C112" s="8" t="s">
        <v>162</v>
      </c>
      <c r="D112" s="14"/>
    </row>
    <row r="113" spans="2:7" x14ac:dyDescent="0.25">
      <c r="B113" s="10" t="s">
        <v>144</v>
      </c>
      <c r="C113" s="11" t="s">
        <v>144</v>
      </c>
    </row>
    <row r="115" spans="2:7" x14ac:dyDescent="0.25">
      <c r="B115" s="7" t="s">
        <v>163</v>
      </c>
      <c r="C115" s="8" t="s">
        <v>162</v>
      </c>
    </row>
    <row r="116" spans="2:7" x14ac:dyDescent="0.25">
      <c r="B116" s="10" t="s">
        <v>144</v>
      </c>
      <c r="C116" s="11" t="s">
        <v>144</v>
      </c>
    </row>
    <row r="118" spans="2:7" x14ac:dyDescent="0.25">
      <c r="B118" s="7" t="s">
        <v>144</v>
      </c>
      <c r="C118" s="8" t="s">
        <v>144</v>
      </c>
    </row>
    <row r="119" spans="2:7" x14ac:dyDescent="0.25">
      <c r="B119" s="10" t="s">
        <v>144</v>
      </c>
      <c r="C119" s="11" t="s">
        <v>144</v>
      </c>
    </row>
    <row r="121" spans="2:7" x14ac:dyDescent="0.25">
      <c r="B121" s="23" t="s">
        <v>164</v>
      </c>
      <c r="C121" s="8" t="s">
        <v>165</v>
      </c>
    </row>
    <row r="122" spans="2:7" x14ac:dyDescent="0.25">
      <c r="B122" s="25" t="s">
        <v>144</v>
      </c>
      <c r="C122" s="11" t="s">
        <v>144</v>
      </c>
    </row>
    <row r="124" spans="2:7" x14ac:dyDescent="0.25">
      <c r="B124" s="7" t="s">
        <v>166</v>
      </c>
      <c r="C124" s="8" t="s">
        <v>144</v>
      </c>
    </row>
    <row r="126" spans="2:7" x14ac:dyDescent="0.25">
      <c r="B126" s="7" t="s">
        <v>167</v>
      </c>
      <c r="C126" s="29">
        <v>45260</v>
      </c>
      <c r="D126" s="10"/>
      <c r="E126" s="25"/>
      <c r="F126" s="26"/>
    </row>
    <row r="127" spans="2:7" x14ac:dyDescent="0.25">
      <c r="B127" s="7" t="s">
        <v>154</v>
      </c>
      <c r="C127" s="8" t="s">
        <v>155</v>
      </c>
      <c r="D127" s="7" t="s">
        <v>156</v>
      </c>
      <c r="E127" s="23" t="s">
        <v>157</v>
      </c>
      <c r="F127" s="30" t="s">
        <v>158</v>
      </c>
      <c r="G127" s="3"/>
    </row>
    <row r="128" spans="2:7" x14ac:dyDescent="0.25">
      <c r="B128" s="31" t="s">
        <v>144</v>
      </c>
      <c r="C128" s="32" t="s">
        <v>144</v>
      </c>
      <c r="D128" s="31" t="s">
        <v>144</v>
      </c>
      <c r="E128" s="33" t="s">
        <v>144</v>
      </c>
      <c r="F128" s="28" t="s">
        <v>144</v>
      </c>
    </row>
    <row r="129" spans="2:4" x14ac:dyDescent="0.25">
      <c r="B129" s="14" t="s">
        <v>159</v>
      </c>
    </row>
    <row r="130" spans="2:4" x14ac:dyDescent="0.25">
      <c r="B130" s="14"/>
    </row>
    <row r="131" spans="2:4" x14ac:dyDescent="0.25">
      <c r="B131" s="14" t="s">
        <v>160</v>
      </c>
    </row>
    <row r="132" spans="2:4" x14ac:dyDescent="0.25">
      <c r="B132" s="7" t="s">
        <v>161</v>
      </c>
      <c r="C132" s="8" t="s">
        <v>162</v>
      </c>
      <c r="D132" s="14"/>
    </row>
    <row r="133" spans="2:4" x14ac:dyDescent="0.25">
      <c r="B133" s="10" t="s">
        <v>144</v>
      </c>
      <c r="C133" s="11" t="s">
        <v>144</v>
      </c>
    </row>
    <row r="135" spans="2:4" x14ac:dyDescent="0.25">
      <c r="B135" s="7" t="s">
        <v>163</v>
      </c>
      <c r="C135" s="8" t="s">
        <v>162</v>
      </c>
    </row>
    <row r="136" spans="2:4" x14ac:dyDescent="0.25">
      <c r="B136" s="10" t="s">
        <v>144</v>
      </c>
      <c r="C136" s="11" t="s">
        <v>144</v>
      </c>
    </row>
    <row r="138" spans="2:4" x14ac:dyDescent="0.25">
      <c r="B138" s="7" t="s">
        <v>144</v>
      </c>
      <c r="C138" s="8" t="s">
        <v>144</v>
      </c>
    </row>
    <row r="139" spans="2:4" x14ac:dyDescent="0.25">
      <c r="B139" s="10" t="s">
        <v>144</v>
      </c>
      <c r="C139" s="11" t="s">
        <v>144</v>
      </c>
    </row>
    <row r="141" spans="2:4" x14ac:dyDescent="0.25">
      <c r="B141" s="23" t="s">
        <v>164</v>
      </c>
      <c r="C141" s="8" t="s">
        <v>165</v>
      </c>
    </row>
    <row r="142" spans="2:4" x14ac:dyDescent="0.25">
      <c r="B142" s="25" t="s">
        <v>144</v>
      </c>
      <c r="C142" s="11" t="s">
        <v>144</v>
      </c>
    </row>
    <row r="144" spans="2:4" x14ac:dyDescent="0.25">
      <c r="B144" s="7" t="s">
        <v>166</v>
      </c>
      <c r="C144" s="8" t="s">
        <v>144</v>
      </c>
    </row>
    <row r="147" spans="2:80" x14ac:dyDescent="0.25">
      <c r="B147" s="14" t="s">
        <v>168</v>
      </c>
    </row>
    <row r="149" spans="2:80" x14ac:dyDescent="0.25">
      <c r="B149" s="7" t="s">
        <v>154</v>
      </c>
      <c r="C149" s="8" t="s">
        <v>169</v>
      </c>
      <c r="D149" s="7" t="s">
        <v>170</v>
      </c>
      <c r="E149" s="7" t="s">
        <v>171</v>
      </c>
      <c r="F149" s="3"/>
    </row>
    <row r="150" spans="2:80" x14ac:dyDescent="0.25">
      <c r="B150" s="10" t="s">
        <v>144</v>
      </c>
      <c r="C150" s="11" t="s">
        <v>144</v>
      </c>
      <c r="D150" s="10" t="s">
        <v>144</v>
      </c>
      <c r="E150" s="10" t="s">
        <v>144</v>
      </c>
    </row>
    <row r="153" spans="2:80" x14ac:dyDescent="0.25">
      <c r="B153" s="14" t="s">
        <v>172</v>
      </c>
      <c r="C153" s="21" t="s">
        <v>144</v>
      </c>
      <c r="D153" s="14"/>
      <c r="E153" s="14"/>
      <c r="F153" s="3"/>
      <c r="G153" s="3"/>
      <c r="H153" s="3"/>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c r="BT153" s="14"/>
      <c r="BU153" s="14"/>
      <c r="BV153" s="14"/>
      <c r="BW153" s="14"/>
      <c r="BX153" s="14"/>
      <c r="BY153" s="14"/>
      <c r="BZ153" s="14"/>
      <c r="CA153" s="14"/>
      <c r="CB153" s="14"/>
    </row>
    <row r="155" spans="2:80" x14ac:dyDescent="0.25">
      <c r="B155" s="14" t="s">
        <v>173</v>
      </c>
    </row>
    <row r="157" spans="2:80" x14ac:dyDescent="0.25">
      <c r="B157" s="7" t="s">
        <v>174</v>
      </c>
      <c r="C157" s="8" t="s">
        <v>162</v>
      </c>
      <c r="D157" s="14"/>
    </row>
    <row r="158" spans="2:80" x14ac:dyDescent="0.25">
      <c r="B158" s="10" t="s">
        <v>144</v>
      </c>
      <c r="C158" s="11" t="s">
        <v>144</v>
      </c>
    </row>
    <row r="161" spans="2:80" x14ac:dyDescent="0.25">
      <c r="B161" s="7" t="s">
        <v>175</v>
      </c>
      <c r="C161" s="8" t="s">
        <v>176</v>
      </c>
      <c r="D161" s="14"/>
    </row>
    <row r="162" spans="2:80" x14ac:dyDescent="0.25">
      <c r="B162" s="10" t="s">
        <v>144</v>
      </c>
      <c r="C162" s="11" t="s">
        <v>144</v>
      </c>
    </row>
    <row r="165" spans="2:80" x14ac:dyDescent="0.25">
      <c r="B165" s="14" t="s">
        <v>177</v>
      </c>
    </row>
    <row r="168" spans="2:80" x14ac:dyDescent="0.25">
      <c r="B168" s="14" t="s">
        <v>178</v>
      </c>
    </row>
    <row r="170" spans="2:80" x14ac:dyDescent="0.25">
      <c r="B170" s="7" t="s">
        <v>154</v>
      </c>
      <c r="C170" s="8" t="s">
        <v>179</v>
      </c>
      <c r="D170" s="7" t="s">
        <v>169</v>
      </c>
      <c r="E170" s="7" t="s">
        <v>170</v>
      </c>
      <c r="F170" s="30" t="s">
        <v>171</v>
      </c>
      <c r="G170" s="3"/>
    </row>
    <row r="171" spans="2:80" x14ac:dyDescent="0.25">
      <c r="B171" s="10" t="s">
        <v>144</v>
      </c>
      <c r="C171" s="11" t="s">
        <v>144</v>
      </c>
      <c r="D171" s="10" t="s">
        <v>144</v>
      </c>
      <c r="E171" s="10" t="s">
        <v>144</v>
      </c>
      <c r="F171" s="34" t="s">
        <v>144</v>
      </c>
    </row>
    <row r="174" spans="2:80" x14ac:dyDescent="0.25">
      <c r="B174" s="14" t="s">
        <v>172</v>
      </c>
      <c r="C174" s="21" t="s">
        <v>144</v>
      </c>
      <c r="D174" s="14"/>
      <c r="E174" s="14"/>
      <c r="F174" s="3"/>
      <c r="G174" s="3"/>
      <c r="H174" s="3"/>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row>
    <row r="176" spans="2:80" x14ac:dyDescent="0.25">
      <c r="B176" s="14" t="s">
        <v>173</v>
      </c>
    </row>
    <row r="178" spans="2:7" x14ac:dyDescent="0.25">
      <c r="B178" s="7" t="s">
        <v>174</v>
      </c>
      <c r="C178" s="8" t="s">
        <v>162</v>
      </c>
      <c r="D178" s="14"/>
    </row>
    <row r="179" spans="2:7" x14ac:dyDescent="0.25">
      <c r="B179" s="10" t="s">
        <v>144</v>
      </c>
      <c r="C179" s="11" t="s">
        <v>144</v>
      </c>
    </row>
    <row r="182" spans="2:7" x14ac:dyDescent="0.25">
      <c r="B182" s="7" t="s">
        <v>175</v>
      </c>
      <c r="C182" s="8" t="s">
        <v>176</v>
      </c>
      <c r="D182" s="14"/>
    </row>
    <row r="183" spans="2:7" x14ac:dyDescent="0.25">
      <c r="B183" s="10" t="s">
        <v>144</v>
      </c>
      <c r="C183" s="11" t="s">
        <v>144</v>
      </c>
    </row>
    <row r="186" spans="2:7" x14ac:dyDescent="0.25">
      <c r="B186" s="14" t="s">
        <v>177</v>
      </c>
    </row>
    <row r="189" spans="2:7" x14ac:dyDescent="0.25">
      <c r="B189" s="14" t="s">
        <v>180</v>
      </c>
    </row>
    <row r="190" spans="2:7" x14ac:dyDescent="0.25">
      <c r="B190" s="7" t="s">
        <v>154</v>
      </c>
      <c r="C190" s="8" t="s">
        <v>181</v>
      </c>
      <c r="D190" s="7" t="s">
        <v>182</v>
      </c>
      <c r="E190" s="7" t="s">
        <v>183</v>
      </c>
      <c r="F190" s="30" t="s">
        <v>184</v>
      </c>
      <c r="G190" s="3"/>
    </row>
    <row r="191" spans="2:7" x14ac:dyDescent="0.25">
      <c r="B191" s="10" t="s">
        <v>144</v>
      </c>
      <c r="C191" s="11" t="s">
        <v>144</v>
      </c>
      <c r="D191" s="10" t="s">
        <v>144</v>
      </c>
      <c r="E191" s="10" t="s">
        <v>144</v>
      </c>
      <c r="F191" s="34" t="s">
        <v>144</v>
      </c>
    </row>
    <row r="192" spans="2:7" x14ac:dyDescent="0.25">
      <c r="B192" s="1" t="s">
        <v>185</v>
      </c>
    </row>
  </sheetData>
  <mergeCells count="3">
    <mergeCell ref="B1:E1"/>
    <mergeCell ref="C3:C6"/>
    <mergeCell ref="D3:D6"/>
  </mergeCells>
  <hyperlinks>
    <hyperlink ref="A1" location="Index!A1" display="Index" xr:uid="{D9BBE7C9-5B2B-4FE6-855E-6095AF241586}"/>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36429-DD95-423D-94C4-70B9EFF8CC61}">
  <dimension ref="A1:CB237"/>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95</v>
      </c>
      <c r="C1" s="226"/>
      <c r="D1" s="226"/>
      <c r="E1" s="226"/>
    </row>
    <row r="3" spans="1:9" ht="15" customHeight="1" x14ac:dyDescent="0.25">
      <c r="B3" s="4" t="s">
        <v>451</v>
      </c>
      <c r="C3" s="231"/>
      <c r="D3" s="228"/>
    </row>
    <row r="4" spans="1:9" ht="30" customHeight="1" x14ac:dyDescent="0.25">
      <c r="B4" s="6" t="s">
        <v>407</v>
      </c>
      <c r="C4" s="231"/>
      <c r="D4" s="228"/>
    </row>
    <row r="5" spans="1:9" ht="15" customHeight="1" x14ac:dyDescent="0.25">
      <c r="B5" s="6" t="s">
        <v>107</v>
      </c>
      <c r="C5" s="231"/>
      <c r="D5" s="228"/>
    </row>
    <row r="6" spans="1:9" ht="45" customHeight="1" x14ac:dyDescent="0.25">
      <c r="B6" s="6" t="s">
        <v>452</v>
      </c>
      <c r="C6" s="231"/>
      <c r="D6" s="228"/>
    </row>
    <row r="7" spans="1:9" ht="30" customHeight="1" x14ac:dyDescent="0.25">
      <c r="B7" s="6" t="s">
        <v>108</v>
      </c>
      <c r="C7" s="16" t="s">
        <v>109</v>
      </c>
      <c r="D7" s="16" t="s">
        <v>110</v>
      </c>
    </row>
    <row r="8" spans="1:9" ht="12.75" customHeight="1" x14ac:dyDescent="0.25"/>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582000</v>
      </c>
      <c r="G15" s="2">
        <v>9072.2199999999993</v>
      </c>
      <c r="H15" s="2">
        <v>4.93</v>
      </c>
    </row>
    <row r="16" spans="1:9" x14ac:dyDescent="0.25">
      <c r="B16" s="1" t="s">
        <v>2332</v>
      </c>
      <c r="C16" s="17" t="s">
        <v>135</v>
      </c>
      <c r="D16" s="1" t="s">
        <v>194</v>
      </c>
      <c r="E16" s="1" t="s">
        <v>195</v>
      </c>
      <c r="F16" s="2">
        <v>300000</v>
      </c>
      <c r="G16" s="2">
        <v>7132.35</v>
      </c>
      <c r="H16" s="2">
        <v>3.88</v>
      </c>
    </row>
    <row r="17" spans="2:8" x14ac:dyDescent="0.25">
      <c r="B17" s="1" t="s">
        <v>2337</v>
      </c>
      <c r="C17" s="17" t="s">
        <v>135</v>
      </c>
      <c r="D17" s="1" t="s">
        <v>202</v>
      </c>
      <c r="E17" s="1" t="s">
        <v>203</v>
      </c>
      <c r="F17" s="2">
        <v>1576000</v>
      </c>
      <c r="G17" s="2">
        <v>6868.21</v>
      </c>
      <c r="H17" s="2">
        <v>3.73</v>
      </c>
    </row>
    <row r="18" spans="2:8" x14ac:dyDescent="0.25">
      <c r="B18" s="1" t="s">
        <v>2333</v>
      </c>
      <c r="C18" s="17" t="s">
        <v>135</v>
      </c>
      <c r="D18" s="1" t="s">
        <v>192</v>
      </c>
      <c r="E18" s="1" t="s">
        <v>196</v>
      </c>
      <c r="F18" s="2">
        <v>660000</v>
      </c>
      <c r="G18" s="2">
        <v>6170.67</v>
      </c>
      <c r="H18" s="2">
        <v>3.36</v>
      </c>
    </row>
    <row r="19" spans="2:8" x14ac:dyDescent="0.25">
      <c r="B19" s="1" t="s">
        <v>2335</v>
      </c>
      <c r="C19" s="17" t="s">
        <v>135</v>
      </c>
      <c r="D19" s="1" t="s">
        <v>197</v>
      </c>
      <c r="E19" s="1" t="s">
        <v>199</v>
      </c>
      <c r="F19" s="2">
        <v>144000</v>
      </c>
      <c r="G19" s="2">
        <v>5022.1400000000003</v>
      </c>
      <c r="H19" s="2">
        <v>2.73</v>
      </c>
    </row>
    <row r="20" spans="2:8" x14ac:dyDescent="0.25">
      <c r="B20" s="1" t="s">
        <v>2445</v>
      </c>
      <c r="C20" s="17" t="s">
        <v>135</v>
      </c>
      <c r="D20" s="1" t="s">
        <v>409</v>
      </c>
      <c r="E20" s="1" t="s">
        <v>410</v>
      </c>
      <c r="F20" s="2">
        <v>592500</v>
      </c>
      <c r="G20" s="2">
        <v>4935.82</v>
      </c>
      <c r="H20" s="2">
        <v>2.68</v>
      </c>
    </row>
    <row r="21" spans="2:8" x14ac:dyDescent="0.25">
      <c r="B21" s="1" t="s">
        <v>2446</v>
      </c>
      <c r="C21" s="17" t="s">
        <v>135</v>
      </c>
      <c r="D21" s="1" t="s">
        <v>227</v>
      </c>
      <c r="E21" s="1" t="s">
        <v>411</v>
      </c>
      <c r="F21" s="2">
        <v>73560</v>
      </c>
      <c r="G21" s="2">
        <v>4626.1099999999997</v>
      </c>
      <c r="H21" s="2">
        <v>2.52</v>
      </c>
    </row>
    <row r="22" spans="2:8" x14ac:dyDescent="0.25">
      <c r="B22" s="1" t="s">
        <v>2447</v>
      </c>
      <c r="C22" s="17" t="s">
        <v>135</v>
      </c>
      <c r="D22" s="1" t="s">
        <v>224</v>
      </c>
      <c r="E22" s="1" t="s">
        <v>412</v>
      </c>
      <c r="F22" s="2">
        <v>251900</v>
      </c>
      <c r="G22" s="2">
        <v>4251.1899999999996</v>
      </c>
      <c r="H22" s="2">
        <v>2.31</v>
      </c>
    </row>
    <row r="23" spans="2:8" x14ac:dyDescent="0.25">
      <c r="B23" s="1" t="s">
        <v>2382</v>
      </c>
      <c r="C23" s="17" t="s">
        <v>135</v>
      </c>
      <c r="D23" s="1" t="s">
        <v>220</v>
      </c>
      <c r="E23" s="1" t="s">
        <v>296</v>
      </c>
      <c r="F23" s="2">
        <v>274500</v>
      </c>
      <c r="G23" s="2">
        <v>4134.79</v>
      </c>
      <c r="H23" s="2">
        <v>2.25</v>
      </c>
    </row>
    <row r="24" spans="2:8" x14ac:dyDescent="0.25">
      <c r="B24" s="1" t="s">
        <v>2347</v>
      </c>
      <c r="C24" s="17" t="s">
        <v>135</v>
      </c>
      <c r="D24" s="1" t="s">
        <v>200</v>
      </c>
      <c r="E24" s="1" t="s">
        <v>217</v>
      </c>
      <c r="F24" s="2">
        <v>292000</v>
      </c>
      <c r="G24" s="2">
        <v>4000.55</v>
      </c>
      <c r="H24" s="2">
        <v>2.1800000000000002</v>
      </c>
    </row>
    <row r="25" spans="2:8" x14ac:dyDescent="0.25">
      <c r="B25" s="1" t="s">
        <v>2448</v>
      </c>
      <c r="C25" s="17" t="s">
        <v>135</v>
      </c>
      <c r="D25" s="1" t="s">
        <v>413</v>
      </c>
      <c r="E25" s="1" t="s">
        <v>414</v>
      </c>
      <c r="F25" s="2">
        <v>1057999</v>
      </c>
      <c r="G25" s="2">
        <v>3680.25</v>
      </c>
      <c r="H25" s="2">
        <v>2</v>
      </c>
    </row>
    <row r="26" spans="2:8" x14ac:dyDescent="0.25">
      <c r="B26" s="1" t="s">
        <v>2442</v>
      </c>
      <c r="C26" s="17" t="s">
        <v>135</v>
      </c>
      <c r="D26" s="1" t="s">
        <v>396</v>
      </c>
      <c r="E26" s="1" t="s">
        <v>397</v>
      </c>
      <c r="F26" s="2">
        <v>14539</v>
      </c>
      <c r="G26" s="2">
        <v>3523.69</v>
      </c>
      <c r="H26" s="2">
        <v>1.92</v>
      </c>
    </row>
    <row r="27" spans="2:8" x14ac:dyDescent="0.25">
      <c r="B27" s="1" t="s">
        <v>2453</v>
      </c>
      <c r="C27" s="17" t="s">
        <v>135</v>
      </c>
      <c r="D27" s="1" t="s">
        <v>248</v>
      </c>
      <c r="E27" s="1" t="s">
        <v>421</v>
      </c>
      <c r="F27" s="2">
        <v>625000</v>
      </c>
      <c r="G27" s="2">
        <v>3505.31</v>
      </c>
      <c r="H27" s="2">
        <v>1.91</v>
      </c>
    </row>
    <row r="28" spans="2:8" x14ac:dyDescent="0.25">
      <c r="B28" s="1" t="s">
        <v>2449</v>
      </c>
      <c r="C28" s="17" t="s">
        <v>135</v>
      </c>
      <c r="D28" s="1" t="s">
        <v>254</v>
      </c>
      <c r="E28" s="1" t="s">
        <v>415</v>
      </c>
      <c r="F28" s="2">
        <v>248000</v>
      </c>
      <c r="G28" s="2">
        <v>3474.11</v>
      </c>
      <c r="H28" s="2">
        <v>1.89</v>
      </c>
    </row>
    <row r="29" spans="2:8" x14ac:dyDescent="0.25">
      <c r="B29" s="1" t="s">
        <v>2338</v>
      </c>
      <c r="C29" s="17" t="s">
        <v>135</v>
      </c>
      <c r="D29" s="1" t="s">
        <v>192</v>
      </c>
      <c r="E29" s="1" t="s">
        <v>204</v>
      </c>
      <c r="F29" s="2">
        <v>2168153</v>
      </c>
      <c r="G29" s="2">
        <v>3353.05</v>
      </c>
      <c r="H29" s="2">
        <v>1.82</v>
      </c>
    </row>
    <row r="30" spans="2:8" x14ac:dyDescent="0.25">
      <c r="B30" s="1" t="s">
        <v>2355</v>
      </c>
      <c r="C30" s="17" t="s">
        <v>135</v>
      </c>
      <c r="D30" s="1" t="s">
        <v>231</v>
      </c>
      <c r="E30" s="1" t="s">
        <v>232</v>
      </c>
      <c r="F30" s="2">
        <v>342000</v>
      </c>
      <c r="G30" s="2">
        <v>3217.37</v>
      </c>
      <c r="H30" s="2">
        <v>1.75</v>
      </c>
    </row>
    <row r="31" spans="2:8" x14ac:dyDescent="0.25">
      <c r="B31" s="1" t="s">
        <v>2451</v>
      </c>
      <c r="C31" s="17" t="s">
        <v>135</v>
      </c>
      <c r="D31" s="1" t="s">
        <v>266</v>
      </c>
      <c r="E31" s="1" t="s">
        <v>418</v>
      </c>
      <c r="F31" s="2">
        <v>44762</v>
      </c>
      <c r="G31" s="2">
        <v>3178.03</v>
      </c>
      <c r="H31" s="2">
        <v>1.73</v>
      </c>
    </row>
    <row r="32" spans="2:8" x14ac:dyDescent="0.25">
      <c r="B32" s="1" t="s">
        <v>2452</v>
      </c>
      <c r="C32" s="17" t="s">
        <v>135</v>
      </c>
      <c r="D32" s="1" t="s">
        <v>419</v>
      </c>
      <c r="E32" s="1" t="s">
        <v>420</v>
      </c>
      <c r="F32" s="2">
        <v>2146000</v>
      </c>
      <c r="G32" s="2">
        <v>3131.01</v>
      </c>
      <c r="H32" s="2">
        <v>1.7</v>
      </c>
    </row>
    <row r="33" spans="2:8" x14ac:dyDescent="0.25">
      <c r="B33" s="1" t="s">
        <v>2450</v>
      </c>
      <c r="C33" s="17" t="s">
        <v>135</v>
      </c>
      <c r="D33" s="1" t="s">
        <v>416</v>
      </c>
      <c r="E33" s="1" t="s">
        <v>417</v>
      </c>
      <c r="F33" s="2">
        <v>1233000</v>
      </c>
      <c r="G33" s="2">
        <v>3120.72</v>
      </c>
      <c r="H33" s="2">
        <v>1.7</v>
      </c>
    </row>
    <row r="34" spans="2:8" x14ac:dyDescent="0.25">
      <c r="B34" s="1" t="s">
        <v>2368</v>
      </c>
      <c r="C34" s="17" t="s">
        <v>135</v>
      </c>
      <c r="D34" s="1" t="s">
        <v>252</v>
      </c>
      <c r="E34" s="1" t="s">
        <v>253</v>
      </c>
      <c r="F34" s="2">
        <v>9500</v>
      </c>
      <c r="G34" s="2">
        <v>2948.59</v>
      </c>
      <c r="H34" s="2">
        <v>1.6</v>
      </c>
    </row>
    <row r="35" spans="2:8" x14ac:dyDescent="0.25">
      <c r="B35" s="1" t="s">
        <v>2374</v>
      </c>
      <c r="C35" s="17" t="s">
        <v>135</v>
      </c>
      <c r="D35" s="1" t="s">
        <v>222</v>
      </c>
      <c r="E35" s="1" t="s">
        <v>260</v>
      </c>
      <c r="F35" s="2">
        <v>155000</v>
      </c>
      <c r="G35" s="2">
        <v>2907.1</v>
      </c>
      <c r="H35" s="2">
        <v>1.58</v>
      </c>
    </row>
    <row r="36" spans="2:8" x14ac:dyDescent="0.25">
      <c r="B36" s="1" t="s">
        <v>2454</v>
      </c>
      <c r="C36" s="17" t="s">
        <v>135</v>
      </c>
      <c r="D36" s="1" t="s">
        <v>224</v>
      </c>
      <c r="E36" s="1" t="s">
        <v>422</v>
      </c>
      <c r="F36" s="2">
        <v>52500</v>
      </c>
      <c r="G36" s="2">
        <v>2765.65</v>
      </c>
      <c r="H36" s="2">
        <v>1.5</v>
      </c>
    </row>
    <row r="37" spans="2:8" x14ac:dyDescent="0.25">
      <c r="B37" s="1" t="s">
        <v>2364</v>
      </c>
      <c r="C37" s="17" t="s">
        <v>135</v>
      </c>
      <c r="D37" s="1" t="s">
        <v>246</v>
      </c>
      <c r="E37" s="1" t="s">
        <v>247</v>
      </c>
      <c r="F37" s="2">
        <v>63000</v>
      </c>
      <c r="G37" s="2">
        <v>2488.34</v>
      </c>
      <c r="H37" s="2">
        <v>1.35</v>
      </c>
    </row>
    <row r="38" spans="2:8" x14ac:dyDescent="0.25">
      <c r="B38" s="1" t="s">
        <v>2371</v>
      </c>
      <c r="C38" s="17" t="s">
        <v>135</v>
      </c>
      <c r="D38" s="1" t="s">
        <v>200</v>
      </c>
      <c r="E38" s="1" t="s">
        <v>257</v>
      </c>
      <c r="F38" s="2">
        <v>28241</v>
      </c>
      <c r="G38" s="2">
        <v>2425.0700000000002</v>
      </c>
      <c r="H38" s="2">
        <v>1.32</v>
      </c>
    </row>
    <row r="39" spans="2:8" x14ac:dyDescent="0.25">
      <c r="B39" s="1" t="s">
        <v>2433</v>
      </c>
      <c r="C39" s="17" t="s">
        <v>135</v>
      </c>
      <c r="D39" s="1" t="s">
        <v>384</v>
      </c>
      <c r="E39" s="1" t="s">
        <v>387</v>
      </c>
      <c r="F39" s="2">
        <v>20700</v>
      </c>
      <c r="G39" s="2">
        <v>2196</v>
      </c>
      <c r="H39" s="2">
        <v>1.19</v>
      </c>
    </row>
    <row r="40" spans="2:8" x14ac:dyDescent="0.25">
      <c r="B40" s="1" t="s">
        <v>2461</v>
      </c>
      <c r="C40" s="17" t="s">
        <v>135</v>
      </c>
      <c r="D40" s="1" t="s">
        <v>209</v>
      </c>
      <c r="E40" s="1" t="s">
        <v>432</v>
      </c>
      <c r="F40" s="2">
        <v>41000</v>
      </c>
      <c r="G40" s="2">
        <v>2070.4</v>
      </c>
      <c r="H40" s="2">
        <v>1.1299999999999999</v>
      </c>
    </row>
    <row r="41" spans="2:8" x14ac:dyDescent="0.25">
      <c r="B41" s="1" t="s">
        <v>2437</v>
      </c>
      <c r="C41" s="17" t="s">
        <v>135</v>
      </c>
      <c r="D41" s="1" t="s">
        <v>365</v>
      </c>
      <c r="E41" s="1" t="s">
        <v>391</v>
      </c>
      <c r="F41" s="2">
        <v>780000</v>
      </c>
      <c r="G41" s="2">
        <v>2038.14</v>
      </c>
      <c r="H41" s="2">
        <v>1.1100000000000001</v>
      </c>
    </row>
    <row r="42" spans="2:8" x14ac:dyDescent="0.25">
      <c r="B42" s="1" t="s">
        <v>2457</v>
      </c>
      <c r="C42" s="17" t="s">
        <v>135</v>
      </c>
      <c r="D42" s="1" t="s">
        <v>200</v>
      </c>
      <c r="E42" s="1" t="s">
        <v>425</v>
      </c>
      <c r="F42" s="2">
        <v>65500</v>
      </c>
      <c r="G42" s="2">
        <v>1996.87</v>
      </c>
      <c r="H42" s="2">
        <v>1.0900000000000001</v>
      </c>
    </row>
    <row r="43" spans="2:8" x14ac:dyDescent="0.25">
      <c r="B43" s="1" t="s">
        <v>2458</v>
      </c>
      <c r="C43" s="17" t="s">
        <v>135</v>
      </c>
      <c r="D43" s="1" t="s">
        <v>384</v>
      </c>
      <c r="E43" s="1" t="s">
        <v>426</v>
      </c>
      <c r="F43" s="2">
        <v>51800</v>
      </c>
      <c r="G43" s="2">
        <v>1978.27</v>
      </c>
      <c r="H43" s="2">
        <v>1.08</v>
      </c>
    </row>
    <row r="44" spans="2:8" x14ac:dyDescent="0.25">
      <c r="B44" s="1" t="s">
        <v>2460</v>
      </c>
      <c r="C44" s="17" t="s">
        <v>135</v>
      </c>
      <c r="D44" s="1" t="s">
        <v>211</v>
      </c>
      <c r="E44" s="1" t="s">
        <v>429</v>
      </c>
      <c r="F44" s="2">
        <v>131000</v>
      </c>
      <c r="G44" s="2">
        <v>1941.29</v>
      </c>
      <c r="H44" s="2">
        <v>1.06</v>
      </c>
    </row>
    <row r="45" spans="2:8" x14ac:dyDescent="0.25">
      <c r="B45" s="1" t="s">
        <v>2459</v>
      </c>
      <c r="C45" s="17" t="s">
        <v>135</v>
      </c>
      <c r="D45" s="1" t="s">
        <v>427</v>
      </c>
      <c r="E45" s="1" t="s">
        <v>428</v>
      </c>
      <c r="F45" s="2">
        <v>100000</v>
      </c>
      <c r="G45" s="2">
        <v>1935.2</v>
      </c>
      <c r="H45" s="2">
        <v>1.05</v>
      </c>
    </row>
    <row r="46" spans="2:8" x14ac:dyDescent="0.25">
      <c r="B46" s="1" t="s">
        <v>2336</v>
      </c>
      <c r="C46" s="17" t="s">
        <v>135</v>
      </c>
      <c r="D46" s="1" t="s">
        <v>200</v>
      </c>
      <c r="E46" s="1" t="s">
        <v>201</v>
      </c>
      <c r="F46" s="2">
        <v>54500</v>
      </c>
      <c r="G46" s="2">
        <v>1902.38</v>
      </c>
      <c r="H46" s="2">
        <v>1.03</v>
      </c>
    </row>
    <row r="47" spans="2:8" x14ac:dyDescent="0.25">
      <c r="B47" s="1" t="s">
        <v>430</v>
      </c>
      <c r="C47" s="17" t="s">
        <v>135</v>
      </c>
      <c r="D47" s="1" t="s">
        <v>311</v>
      </c>
      <c r="E47" s="1" t="s">
        <v>431</v>
      </c>
      <c r="F47" s="2">
        <v>72000</v>
      </c>
      <c r="G47" s="2">
        <v>1775.95</v>
      </c>
      <c r="H47" s="2">
        <v>0.97</v>
      </c>
    </row>
    <row r="48" spans="2:8" x14ac:dyDescent="0.25">
      <c r="B48" s="1" t="s">
        <v>2349</v>
      </c>
      <c r="C48" s="17" t="s">
        <v>135</v>
      </c>
      <c r="D48" s="1" t="s">
        <v>220</v>
      </c>
      <c r="E48" s="1" t="s">
        <v>221</v>
      </c>
      <c r="F48" s="2">
        <v>165781</v>
      </c>
      <c r="G48" s="2">
        <v>1738.79</v>
      </c>
      <c r="H48" s="2">
        <v>0.95</v>
      </c>
    </row>
    <row r="49" spans="2:8" x14ac:dyDescent="0.25">
      <c r="B49" s="1" t="s">
        <v>2392</v>
      </c>
      <c r="C49" s="17" t="s">
        <v>135</v>
      </c>
      <c r="D49" s="1" t="s">
        <v>224</v>
      </c>
      <c r="E49" s="1" t="s">
        <v>308</v>
      </c>
      <c r="F49" s="2">
        <v>305000</v>
      </c>
      <c r="G49" s="2">
        <v>1734.08</v>
      </c>
      <c r="H49" s="2">
        <v>0.94</v>
      </c>
    </row>
    <row r="50" spans="2:8" x14ac:dyDescent="0.25">
      <c r="B50" s="1" t="s">
        <v>2462</v>
      </c>
      <c r="C50" s="17" t="s">
        <v>135</v>
      </c>
      <c r="D50" s="1" t="s">
        <v>218</v>
      </c>
      <c r="E50" s="1" t="s">
        <v>433</v>
      </c>
      <c r="F50" s="2">
        <v>1008000</v>
      </c>
      <c r="G50" s="2">
        <v>1718.14</v>
      </c>
      <c r="H50" s="2">
        <v>0.93</v>
      </c>
    </row>
    <row r="51" spans="2:8" x14ac:dyDescent="0.25">
      <c r="B51" s="1" t="s">
        <v>2440</v>
      </c>
      <c r="C51" s="17" t="s">
        <v>135</v>
      </c>
      <c r="D51" s="1" t="s">
        <v>365</v>
      </c>
      <c r="E51" s="1" t="s">
        <v>394</v>
      </c>
      <c r="F51" s="2">
        <v>800000</v>
      </c>
      <c r="G51" s="2">
        <v>1671.6</v>
      </c>
      <c r="H51" s="2">
        <v>0.91</v>
      </c>
    </row>
    <row r="52" spans="2:8" x14ac:dyDescent="0.25">
      <c r="B52" s="1" t="s">
        <v>2360</v>
      </c>
      <c r="C52" s="17" t="s">
        <v>135</v>
      </c>
      <c r="D52" s="1" t="s">
        <v>238</v>
      </c>
      <c r="E52" s="1" t="s">
        <v>239</v>
      </c>
      <c r="F52" s="2">
        <v>201752</v>
      </c>
      <c r="G52" s="2">
        <v>1661.93</v>
      </c>
      <c r="H52" s="2">
        <v>0.9</v>
      </c>
    </row>
    <row r="53" spans="2:8" x14ac:dyDescent="0.25">
      <c r="B53" s="1" t="s">
        <v>2464</v>
      </c>
      <c r="C53" s="17" t="s">
        <v>135</v>
      </c>
      <c r="D53" s="1" t="s">
        <v>200</v>
      </c>
      <c r="E53" s="1" t="s">
        <v>435</v>
      </c>
      <c r="F53" s="2">
        <v>30000</v>
      </c>
      <c r="G53" s="2">
        <v>1653.18</v>
      </c>
      <c r="H53" s="2">
        <v>0.9</v>
      </c>
    </row>
    <row r="54" spans="2:8" x14ac:dyDescent="0.25">
      <c r="B54" s="1" t="s">
        <v>2365</v>
      </c>
      <c r="C54" s="17" t="s">
        <v>135</v>
      </c>
      <c r="D54" s="1" t="s">
        <v>248</v>
      </c>
      <c r="E54" s="1" t="s">
        <v>249</v>
      </c>
      <c r="F54" s="2">
        <v>182914</v>
      </c>
      <c r="G54" s="2">
        <v>1645.86</v>
      </c>
      <c r="H54" s="2">
        <v>0.89</v>
      </c>
    </row>
    <row r="55" spans="2:8" x14ac:dyDescent="0.25">
      <c r="B55" s="1" t="s">
        <v>2468</v>
      </c>
      <c r="C55" s="17" t="s">
        <v>135</v>
      </c>
      <c r="D55" s="1" t="s">
        <v>215</v>
      </c>
      <c r="E55" s="1" t="s">
        <v>439</v>
      </c>
      <c r="F55" s="2">
        <v>31000</v>
      </c>
      <c r="G55" s="2">
        <v>1589.97</v>
      </c>
      <c r="H55" s="2">
        <v>0.86</v>
      </c>
    </row>
    <row r="56" spans="2:8" x14ac:dyDescent="0.25">
      <c r="B56" s="1" t="s">
        <v>2465</v>
      </c>
      <c r="C56" s="17" t="s">
        <v>135</v>
      </c>
      <c r="D56" s="1" t="s">
        <v>197</v>
      </c>
      <c r="E56" s="1" t="s">
        <v>436</v>
      </c>
      <c r="F56" s="2">
        <v>28500</v>
      </c>
      <c r="G56" s="2">
        <v>1577.96</v>
      </c>
      <c r="H56" s="2">
        <v>0.86</v>
      </c>
    </row>
    <row r="57" spans="2:8" x14ac:dyDescent="0.25">
      <c r="B57" s="1" t="s">
        <v>2350</v>
      </c>
      <c r="C57" s="17" t="s">
        <v>135</v>
      </c>
      <c r="D57" s="1" t="s">
        <v>222</v>
      </c>
      <c r="E57" s="1" t="s">
        <v>223</v>
      </c>
      <c r="F57" s="2">
        <v>17100</v>
      </c>
      <c r="G57" s="2">
        <v>1539.62</v>
      </c>
      <c r="H57" s="2">
        <v>0.84</v>
      </c>
    </row>
    <row r="58" spans="2:8" x14ac:dyDescent="0.25">
      <c r="B58" s="1" t="s">
        <v>2467</v>
      </c>
      <c r="C58" s="17" t="s">
        <v>135</v>
      </c>
      <c r="D58" s="1" t="s">
        <v>200</v>
      </c>
      <c r="E58" s="1" t="s">
        <v>438</v>
      </c>
      <c r="F58" s="2">
        <v>64102</v>
      </c>
      <c r="G58" s="2">
        <v>1528.48</v>
      </c>
      <c r="H58" s="2">
        <v>0.83</v>
      </c>
    </row>
    <row r="59" spans="2:8" x14ac:dyDescent="0.25">
      <c r="B59" s="1" t="s">
        <v>2473</v>
      </c>
      <c r="C59" s="17" t="s">
        <v>135</v>
      </c>
      <c r="D59" s="1" t="s">
        <v>200</v>
      </c>
      <c r="E59" s="1" t="s">
        <v>446</v>
      </c>
      <c r="F59" s="2">
        <v>549000</v>
      </c>
      <c r="G59" s="2">
        <v>1510.57</v>
      </c>
      <c r="H59" s="2">
        <v>0.82</v>
      </c>
    </row>
    <row r="60" spans="2:8" x14ac:dyDescent="0.25">
      <c r="B60" s="1" t="s">
        <v>2359</v>
      </c>
      <c r="C60" s="17" t="s">
        <v>135</v>
      </c>
      <c r="D60" s="1" t="s">
        <v>209</v>
      </c>
      <c r="E60" s="1" t="s">
        <v>237</v>
      </c>
      <c r="F60" s="2">
        <v>525000</v>
      </c>
      <c r="G60" s="2">
        <v>1494.94</v>
      </c>
      <c r="H60" s="2">
        <v>0.81</v>
      </c>
    </row>
    <row r="61" spans="2:8" x14ac:dyDescent="0.25">
      <c r="B61" s="1" t="s">
        <v>2466</v>
      </c>
      <c r="C61" s="17" t="s">
        <v>135</v>
      </c>
      <c r="D61" s="1" t="s">
        <v>222</v>
      </c>
      <c r="E61" s="1" t="s">
        <v>437</v>
      </c>
      <c r="F61" s="2">
        <v>408500</v>
      </c>
      <c r="G61" s="2">
        <v>1490.41</v>
      </c>
      <c r="H61" s="2">
        <v>0.81</v>
      </c>
    </row>
    <row r="62" spans="2:8" x14ac:dyDescent="0.25">
      <c r="B62" s="1" t="s">
        <v>2474</v>
      </c>
      <c r="C62" s="17" t="s">
        <v>135</v>
      </c>
      <c r="D62" s="1" t="s">
        <v>224</v>
      </c>
      <c r="E62" s="1" t="s">
        <v>453</v>
      </c>
      <c r="F62" s="2">
        <v>207000</v>
      </c>
      <c r="G62" s="2">
        <v>1426.44</v>
      </c>
      <c r="H62" s="2">
        <v>0.78</v>
      </c>
    </row>
    <row r="63" spans="2:8" x14ac:dyDescent="0.25">
      <c r="B63" s="1" t="s">
        <v>2471</v>
      </c>
      <c r="C63" s="17" t="s">
        <v>135</v>
      </c>
      <c r="D63" s="1" t="s">
        <v>356</v>
      </c>
      <c r="E63" s="1" t="s">
        <v>444</v>
      </c>
      <c r="F63" s="2">
        <v>280000</v>
      </c>
      <c r="G63" s="2">
        <v>1417.22</v>
      </c>
      <c r="H63" s="2">
        <v>0.77</v>
      </c>
    </row>
    <row r="64" spans="2:8" x14ac:dyDescent="0.25">
      <c r="B64" s="1" t="s">
        <v>2469</v>
      </c>
      <c r="C64" s="17" t="s">
        <v>135</v>
      </c>
      <c r="D64" s="1" t="s">
        <v>227</v>
      </c>
      <c r="E64" s="1" t="s">
        <v>440</v>
      </c>
      <c r="F64" s="2">
        <v>53000</v>
      </c>
      <c r="G64" s="2">
        <v>1352.75</v>
      </c>
      <c r="H64" s="2">
        <v>0.74</v>
      </c>
    </row>
    <row r="65" spans="2:8" x14ac:dyDescent="0.25">
      <c r="B65" s="1" t="s">
        <v>2470</v>
      </c>
      <c r="C65" s="17" t="s">
        <v>135</v>
      </c>
      <c r="D65" s="1" t="s">
        <v>224</v>
      </c>
      <c r="E65" s="1" t="s">
        <v>441</v>
      </c>
      <c r="F65" s="2">
        <v>176000</v>
      </c>
      <c r="G65" s="2">
        <v>1347.28</v>
      </c>
      <c r="H65" s="2">
        <v>0.73</v>
      </c>
    </row>
    <row r="66" spans="2:8" x14ac:dyDescent="0.25">
      <c r="B66" s="1" t="s">
        <v>442</v>
      </c>
      <c r="C66" s="17" t="s">
        <v>135</v>
      </c>
      <c r="D66" s="1" t="s">
        <v>211</v>
      </c>
      <c r="E66" s="1" t="s">
        <v>443</v>
      </c>
      <c r="F66" s="2">
        <v>565000</v>
      </c>
      <c r="G66" s="2">
        <v>1296.1099999999999</v>
      </c>
      <c r="H66" s="2">
        <v>0.7</v>
      </c>
    </row>
    <row r="67" spans="2:8" x14ac:dyDescent="0.25">
      <c r="B67" s="1" t="s">
        <v>2472</v>
      </c>
      <c r="C67" s="17" t="s">
        <v>135</v>
      </c>
      <c r="D67" s="1" t="s">
        <v>246</v>
      </c>
      <c r="E67" s="1" t="s">
        <v>445</v>
      </c>
      <c r="F67" s="2">
        <v>232557</v>
      </c>
      <c r="G67" s="2">
        <v>1251.6199999999999</v>
      </c>
      <c r="H67" s="2">
        <v>0.68</v>
      </c>
    </row>
    <row r="68" spans="2:8" x14ac:dyDescent="0.25">
      <c r="B68" s="14" t="s">
        <v>271</v>
      </c>
      <c r="C68" s="21"/>
      <c r="D68" s="14"/>
      <c r="E68" s="14"/>
      <c r="F68" s="3"/>
      <c r="G68" s="3">
        <f>SUM(G12:G67)</f>
        <v>148413.78999999995</v>
      </c>
      <c r="H68" s="3">
        <f>SUM(H12:H67)</f>
        <v>80.700000000000017</v>
      </c>
    </row>
    <row r="69" spans="2:8" x14ac:dyDescent="0.25">
      <c r="B69" s="18" t="s">
        <v>112</v>
      </c>
      <c r="C69" s="19" t="s">
        <v>113</v>
      </c>
      <c r="D69" s="18" t="s">
        <v>114</v>
      </c>
      <c r="E69" s="18" t="s">
        <v>115</v>
      </c>
      <c r="F69" s="20" t="s">
        <v>116</v>
      </c>
      <c r="G69" s="20" t="s">
        <v>117</v>
      </c>
      <c r="H69" s="20" t="s">
        <v>118</v>
      </c>
    </row>
    <row r="70" spans="2:8" x14ac:dyDescent="0.25">
      <c r="B70" s="14" t="s">
        <v>119</v>
      </c>
    </row>
    <row r="71" spans="2:8" x14ac:dyDescent="0.25">
      <c r="B71" s="14" t="s">
        <v>120</v>
      </c>
    </row>
    <row r="72" spans="2:8" x14ac:dyDescent="0.25">
      <c r="B72" s="14" t="s">
        <v>121</v>
      </c>
    </row>
    <row r="73" spans="2:8" x14ac:dyDescent="0.25">
      <c r="B73" s="1" t="s">
        <v>454</v>
      </c>
      <c r="C73" s="17">
        <v>7.26</v>
      </c>
      <c r="D73" s="1" t="s">
        <v>122</v>
      </c>
      <c r="E73" s="1" t="s">
        <v>455</v>
      </c>
      <c r="F73" s="2">
        <v>3000000</v>
      </c>
      <c r="G73" s="2">
        <v>3010.5</v>
      </c>
      <c r="H73" s="2">
        <v>1.64</v>
      </c>
    </row>
    <row r="74" spans="2:8" x14ac:dyDescent="0.25">
      <c r="B74" s="1" t="s">
        <v>456</v>
      </c>
      <c r="C74" s="17">
        <v>7.26</v>
      </c>
      <c r="D74" s="1" t="s">
        <v>122</v>
      </c>
      <c r="E74" s="1" t="s">
        <v>457</v>
      </c>
      <c r="F74" s="2">
        <v>3000000</v>
      </c>
      <c r="G74" s="2">
        <v>3000.18</v>
      </c>
      <c r="H74" s="2">
        <v>1.63</v>
      </c>
    </row>
    <row r="75" spans="2:8" x14ac:dyDescent="0.25">
      <c r="B75" s="1" t="s">
        <v>458</v>
      </c>
      <c r="C75" s="17">
        <v>7.31</v>
      </c>
      <c r="D75" s="1" t="s">
        <v>122</v>
      </c>
      <c r="E75" s="1" t="s">
        <v>459</v>
      </c>
      <c r="F75" s="2">
        <v>2000000</v>
      </c>
      <c r="G75" s="2">
        <v>1949.77</v>
      </c>
      <c r="H75" s="2">
        <v>1.06</v>
      </c>
    </row>
    <row r="76" spans="2:8" x14ac:dyDescent="0.25">
      <c r="B76" s="1" t="s">
        <v>460</v>
      </c>
      <c r="C76" s="17">
        <v>7.33</v>
      </c>
      <c r="D76" s="1" t="s">
        <v>122</v>
      </c>
      <c r="E76" s="1" t="s">
        <v>461</v>
      </c>
      <c r="F76" s="2">
        <v>1162900</v>
      </c>
      <c r="G76" s="2">
        <v>1080.73</v>
      </c>
      <c r="H76" s="2">
        <v>0.59</v>
      </c>
    </row>
    <row r="77" spans="2:8" x14ac:dyDescent="0.25">
      <c r="B77" s="1" t="s">
        <v>462</v>
      </c>
      <c r="C77" s="17">
        <v>7.5</v>
      </c>
      <c r="D77" s="1" t="s">
        <v>122</v>
      </c>
      <c r="E77" s="1" t="s">
        <v>463</v>
      </c>
      <c r="F77" s="2">
        <v>1000000</v>
      </c>
      <c r="G77" s="2">
        <v>983</v>
      </c>
      <c r="H77" s="2">
        <v>0.53</v>
      </c>
    </row>
    <row r="78" spans="2:8" x14ac:dyDescent="0.25">
      <c r="B78" s="1" t="s">
        <v>464</v>
      </c>
      <c r="C78" s="17">
        <v>7.3</v>
      </c>
      <c r="D78" s="1" t="s">
        <v>122</v>
      </c>
      <c r="E78" s="1" t="s">
        <v>465</v>
      </c>
      <c r="F78" s="2">
        <v>200000</v>
      </c>
      <c r="G78" s="2">
        <v>199.66</v>
      </c>
      <c r="H78" s="2">
        <v>0.11</v>
      </c>
    </row>
    <row r="79" spans="2:8" x14ac:dyDescent="0.25">
      <c r="B79" s="14" t="s">
        <v>125</v>
      </c>
      <c r="C79" s="21"/>
      <c r="D79" s="14"/>
      <c r="E79" s="14"/>
      <c r="F79" s="3"/>
      <c r="G79" s="3">
        <f>SUM(G69:G78)</f>
        <v>10223.84</v>
      </c>
      <c r="H79" s="3">
        <f>SUM(H69:H78)</f>
        <v>5.5600000000000005</v>
      </c>
    </row>
    <row r="80" spans="2:8" x14ac:dyDescent="0.25">
      <c r="B80" s="14" t="s">
        <v>126</v>
      </c>
    </row>
    <row r="81" spans="2:8" x14ac:dyDescent="0.25">
      <c r="B81" s="1" t="s">
        <v>2475</v>
      </c>
      <c r="C81" s="17">
        <v>7.88</v>
      </c>
      <c r="D81" s="1" t="s">
        <v>127</v>
      </c>
      <c r="E81" s="1" t="s">
        <v>466</v>
      </c>
      <c r="F81" s="2">
        <v>2500</v>
      </c>
      <c r="G81" s="2">
        <v>2485.2399999999998</v>
      </c>
      <c r="H81" s="2">
        <v>1.35</v>
      </c>
    </row>
    <row r="82" spans="2:8" x14ac:dyDescent="0.25">
      <c r="B82" s="1" t="s">
        <v>467</v>
      </c>
      <c r="C82" s="17">
        <v>8.1300000000000008</v>
      </c>
      <c r="D82" s="1" t="s">
        <v>127</v>
      </c>
      <c r="E82" s="1" t="s">
        <v>468</v>
      </c>
      <c r="F82" s="2">
        <v>220</v>
      </c>
      <c r="G82" s="2">
        <v>2165.14</v>
      </c>
      <c r="H82" s="2">
        <v>1.18</v>
      </c>
    </row>
    <row r="83" spans="2:8" x14ac:dyDescent="0.25">
      <c r="B83" s="1" t="s">
        <v>2476</v>
      </c>
      <c r="C83" s="17">
        <v>7.81</v>
      </c>
      <c r="D83" s="1" t="s">
        <v>127</v>
      </c>
      <c r="E83" s="1" t="s">
        <v>469</v>
      </c>
      <c r="F83" s="2">
        <v>150</v>
      </c>
      <c r="G83" s="2">
        <v>1482.49</v>
      </c>
      <c r="H83" s="2">
        <v>0.81</v>
      </c>
    </row>
    <row r="84" spans="2:8" x14ac:dyDescent="0.25">
      <c r="B84" s="1" t="s">
        <v>2477</v>
      </c>
      <c r="C84" s="17">
        <v>8.02</v>
      </c>
      <c r="D84" s="1" t="s">
        <v>127</v>
      </c>
      <c r="E84" s="1" t="s">
        <v>470</v>
      </c>
      <c r="F84" s="2">
        <v>150</v>
      </c>
      <c r="G84" s="2">
        <v>1440.09</v>
      </c>
      <c r="H84" s="2">
        <v>0.78</v>
      </c>
    </row>
    <row r="85" spans="2:8" x14ac:dyDescent="0.25">
      <c r="B85" s="1" t="s">
        <v>2478</v>
      </c>
      <c r="C85" s="17">
        <v>8.24</v>
      </c>
      <c r="D85" s="1" t="s">
        <v>127</v>
      </c>
      <c r="E85" s="1" t="s">
        <v>471</v>
      </c>
      <c r="F85" s="2">
        <v>160</v>
      </c>
      <c r="G85" s="2">
        <v>1398.85</v>
      </c>
      <c r="H85" s="2">
        <v>0.76</v>
      </c>
    </row>
    <row r="86" spans="2:8" x14ac:dyDescent="0.25">
      <c r="B86" s="1" t="s">
        <v>2479</v>
      </c>
      <c r="C86" s="17">
        <v>8.24</v>
      </c>
      <c r="D86" s="1" t="s">
        <v>127</v>
      </c>
      <c r="E86" s="1" t="s">
        <v>472</v>
      </c>
      <c r="F86" s="2">
        <v>120</v>
      </c>
      <c r="G86" s="2">
        <v>1058.94</v>
      </c>
      <c r="H86" s="2">
        <v>0.57999999999999996</v>
      </c>
    </row>
    <row r="87" spans="2:8" x14ac:dyDescent="0.25">
      <c r="B87" s="1" t="s">
        <v>2480</v>
      </c>
      <c r="C87" s="17">
        <v>7.73</v>
      </c>
      <c r="D87" s="1" t="s">
        <v>473</v>
      </c>
      <c r="E87" s="1" t="s">
        <v>474</v>
      </c>
      <c r="F87" s="2">
        <v>100</v>
      </c>
      <c r="G87" s="2">
        <v>991.61</v>
      </c>
      <c r="H87" s="2">
        <v>0.54</v>
      </c>
    </row>
    <row r="88" spans="2:8" x14ac:dyDescent="0.25">
      <c r="B88" s="1" t="s">
        <v>2481</v>
      </c>
      <c r="C88" s="17">
        <v>8.24</v>
      </c>
      <c r="D88" s="1" t="s">
        <v>127</v>
      </c>
      <c r="E88" s="1" t="s">
        <v>475</v>
      </c>
      <c r="F88" s="2">
        <v>110</v>
      </c>
      <c r="G88" s="2">
        <v>953.43</v>
      </c>
      <c r="H88" s="2">
        <v>0.52</v>
      </c>
    </row>
    <row r="89" spans="2:8" x14ac:dyDescent="0.25">
      <c r="B89" s="1" t="s">
        <v>476</v>
      </c>
      <c r="C89" s="17">
        <v>7.76</v>
      </c>
      <c r="D89" s="1" t="s">
        <v>127</v>
      </c>
      <c r="E89" s="1" t="s">
        <v>477</v>
      </c>
      <c r="F89" s="2">
        <v>50</v>
      </c>
      <c r="G89" s="2">
        <v>498.39</v>
      </c>
      <c r="H89" s="2">
        <v>0.27</v>
      </c>
    </row>
    <row r="90" spans="2:8" x14ac:dyDescent="0.25">
      <c r="B90" s="1" t="s">
        <v>2482</v>
      </c>
      <c r="C90" s="17">
        <v>9.01</v>
      </c>
      <c r="D90" s="1" t="s">
        <v>473</v>
      </c>
      <c r="E90" s="1" t="s">
        <v>478</v>
      </c>
      <c r="F90" s="2">
        <v>50</v>
      </c>
      <c r="G90" s="2">
        <v>496.33</v>
      </c>
      <c r="H90" s="2">
        <v>0.27</v>
      </c>
    </row>
    <row r="91" spans="2:8" x14ac:dyDescent="0.25">
      <c r="B91" s="1" t="s">
        <v>2483</v>
      </c>
      <c r="C91" s="17">
        <v>7.69</v>
      </c>
      <c r="D91" s="1" t="s">
        <v>479</v>
      </c>
      <c r="E91" s="1" t="s">
        <v>480</v>
      </c>
      <c r="F91" s="2">
        <v>250</v>
      </c>
      <c r="G91" s="2">
        <v>494.32</v>
      </c>
      <c r="H91" s="2">
        <v>0.27</v>
      </c>
    </row>
    <row r="92" spans="2:8" x14ac:dyDescent="0.25">
      <c r="B92" s="1" t="s">
        <v>2484</v>
      </c>
      <c r="C92" s="17">
        <v>7.64</v>
      </c>
      <c r="D92" s="1" t="s">
        <v>479</v>
      </c>
      <c r="E92" s="1" t="s">
        <v>481</v>
      </c>
      <c r="F92" s="2">
        <v>250</v>
      </c>
      <c r="G92" s="2">
        <v>489.14</v>
      </c>
      <c r="H92" s="2">
        <v>0.27</v>
      </c>
    </row>
    <row r="93" spans="2:8" x14ac:dyDescent="0.25">
      <c r="B93" s="1" t="s">
        <v>2485</v>
      </c>
      <c r="C93" s="17">
        <v>8.24</v>
      </c>
      <c r="D93" s="1" t="s">
        <v>127</v>
      </c>
      <c r="E93" s="1" t="s">
        <v>482</v>
      </c>
      <c r="F93" s="2">
        <v>10</v>
      </c>
      <c r="G93" s="2">
        <v>81.44</v>
      </c>
      <c r="H93" s="2">
        <v>0.04</v>
      </c>
    </row>
    <row r="94" spans="2:8" x14ac:dyDescent="0.25">
      <c r="B94" s="14" t="s">
        <v>129</v>
      </c>
      <c r="C94" s="21"/>
      <c r="D94" s="14"/>
      <c r="E94" s="14"/>
      <c r="F94" s="3"/>
      <c r="G94" s="3">
        <f>SUM(G80:G93)</f>
        <v>14035.41</v>
      </c>
      <c r="H94" s="3">
        <f>SUM(H80:H93)</f>
        <v>7.6399999999999979</v>
      </c>
    </row>
    <row r="95" spans="2:8" x14ac:dyDescent="0.25">
      <c r="B95" s="14" t="s">
        <v>483</v>
      </c>
      <c r="C95" s="21"/>
      <c r="D95" s="14"/>
      <c r="E95" s="14"/>
      <c r="F95" s="3"/>
      <c r="G95" s="3">
        <v>142.19999999999999</v>
      </c>
      <c r="H95" s="3">
        <v>0.08</v>
      </c>
    </row>
    <row r="96" spans="2:8" x14ac:dyDescent="0.25">
      <c r="B96" s="14" t="s">
        <v>137</v>
      </c>
      <c r="C96" s="21"/>
      <c r="D96" s="14"/>
      <c r="E96" s="14"/>
      <c r="F96" s="3"/>
      <c r="G96" s="3">
        <v>172815.24000000002</v>
      </c>
      <c r="H96" s="3">
        <v>93.98</v>
      </c>
    </row>
    <row r="97" spans="2:8" x14ac:dyDescent="0.25">
      <c r="B97" s="14" t="s">
        <v>138</v>
      </c>
      <c r="C97" s="21"/>
      <c r="D97" s="14"/>
      <c r="E97" s="14"/>
      <c r="F97" s="3"/>
      <c r="G97" s="3">
        <v>11106.964190699986</v>
      </c>
      <c r="H97" s="3">
        <v>6.019999999999996</v>
      </c>
    </row>
    <row r="98" spans="2:8" x14ac:dyDescent="0.25">
      <c r="B98" s="14" t="s">
        <v>139</v>
      </c>
      <c r="C98" s="21"/>
      <c r="D98" s="14"/>
      <c r="E98" s="14"/>
      <c r="F98" s="3"/>
      <c r="G98" s="3">
        <v>183922.20419069999</v>
      </c>
      <c r="H98" s="3">
        <v>100</v>
      </c>
    </row>
    <row r="99" spans="2:8" x14ac:dyDescent="0.25">
      <c r="B99" s="1" t="s">
        <v>140</v>
      </c>
    </row>
    <row r="100" spans="2:8" x14ac:dyDescent="0.25">
      <c r="B100" s="14" t="s">
        <v>141</v>
      </c>
    </row>
    <row r="101" spans="2:8" x14ac:dyDescent="0.25">
      <c r="B101" s="14" t="s">
        <v>142</v>
      </c>
      <c r="C101" s="17" t="s">
        <v>143</v>
      </c>
    </row>
    <row r="102" spans="2:8" x14ac:dyDescent="0.25">
      <c r="B102" s="14" t="s">
        <v>145</v>
      </c>
      <c r="C102" s="17" t="s">
        <v>144</v>
      </c>
    </row>
    <row r="103" spans="2:8" x14ac:dyDescent="0.25">
      <c r="B103" s="14" t="s">
        <v>273</v>
      </c>
      <c r="C103" s="17" t="s">
        <v>144</v>
      </c>
    </row>
    <row r="104" spans="2:8" x14ac:dyDescent="0.25">
      <c r="B104" s="14" t="s">
        <v>146</v>
      </c>
      <c r="C104" s="17" t="s">
        <v>147</v>
      </c>
    </row>
    <row r="105" spans="2:8" x14ac:dyDescent="0.25">
      <c r="B105" s="14" t="s">
        <v>484</v>
      </c>
      <c r="C105" s="21"/>
    </row>
    <row r="106" spans="2:8" x14ac:dyDescent="0.25">
      <c r="B106" s="14" t="s">
        <v>485</v>
      </c>
      <c r="C106" s="21"/>
    </row>
    <row r="107" spans="2:8" x14ac:dyDescent="0.25">
      <c r="B107" s="14" t="s">
        <v>486</v>
      </c>
      <c r="C107" s="21"/>
    </row>
    <row r="108" spans="2:8" x14ac:dyDescent="0.25">
      <c r="B108" s="14" t="s">
        <v>487</v>
      </c>
      <c r="C108" s="21"/>
    </row>
    <row r="109" spans="2:8" x14ac:dyDescent="0.25">
      <c r="B109" s="14" t="s">
        <v>1067</v>
      </c>
      <c r="C109" s="21"/>
    </row>
    <row r="110" spans="2:8" x14ac:dyDescent="0.25">
      <c r="B110" s="1" t="s">
        <v>148</v>
      </c>
    </row>
    <row r="111" spans="2:8" x14ac:dyDescent="0.25">
      <c r="B111" s="1" t="s">
        <v>278</v>
      </c>
    </row>
    <row r="114" spans="2:6" x14ac:dyDescent="0.25">
      <c r="B114" s="7" t="s">
        <v>2242</v>
      </c>
      <c r="C114" s="8"/>
    </row>
    <row r="115" spans="2:6" ht="30" x14ac:dyDescent="0.25">
      <c r="B115" s="7" t="s">
        <v>279</v>
      </c>
      <c r="C115" s="9" t="s">
        <v>280</v>
      </c>
    </row>
    <row r="116" spans="2:6" x14ac:dyDescent="0.25">
      <c r="B116" s="10" t="s">
        <v>281</v>
      </c>
      <c r="C116" s="132" t="s">
        <v>3390</v>
      </c>
    </row>
    <row r="117" spans="2:6" x14ac:dyDescent="0.25">
      <c r="B117" s="10" t="s">
        <v>282</v>
      </c>
      <c r="C117" s="132" t="s">
        <v>3390</v>
      </c>
    </row>
    <row r="118" spans="2:6" x14ac:dyDescent="0.25">
      <c r="B118" s="10" t="s">
        <v>283</v>
      </c>
      <c r="C118" s="132" t="s">
        <v>3390</v>
      </c>
    </row>
    <row r="119" spans="2:6" x14ac:dyDescent="0.25">
      <c r="B119" s="10" t="s">
        <v>284</v>
      </c>
      <c r="C119" s="132" t="s">
        <v>3390</v>
      </c>
    </row>
    <row r="120" spans="2:6" x14ac:dyDescent="0.25">
      <c r="B120" s="10" t="s">
        <v>285</v>
      </c>
      <c r="C120" s="132" t="s">
        <v>3390</v>
      </c>
    </row>
    <row r="121" spans="2:6" x14ac:dyDescent="0.25">
      <c r="B121" s="10" t="s">
        <v>286</v>
      </c>
      <c r="C121" s="132" t="s">
        <v>3390</v>
      </c>
    </row>
    <row r="122" spans="2:6" x14ac:dyDescent="0.25">
      <c r="B122" s="7" t="s">
        <v>287</v>
      </c>
      <c r="C122" s="132" t="s">
        <v>3390</v>
      </c>
    </row>
    <row r="124" spans="2:6" x14ac:dyDescent="0.25">
      <c r="B124" s="10" t="s">
        <v>149</v>
      </c>
      <c r="C124" s="11"/>
      <c r="D124" s="10"/>
    </row>
    <row r="125" spans="2:6" ht="30" x14ac:dyDescent="0.25">
      <c r="B125" s="12" t="s">
        <v>150</v>
      </c>
      <c r="C125" s="13" t="s">
        <v>151</v>
      </c>
      <c r="D125" s="12" t="s">
        <v>152</v>
      </c>
    </row>
    <row r="126" spans="2:6" x14ac:dyDescent="0.25">
      <c r="B126" s="10" t="s">
        <v>144</v>
      </c>
      <c r="C126" s="11" t="s">
        <v>144</v>
      </c>
      <c r="D126" s="10" t="s">
        <v>144</v>
      </c>
    </row>
    <row r="128" spans="2:6" x14ac:dyDescent="0.25">
      <c r="B128" s="7" t="s">
        <v>153</v>
      </c>
      <c r="C128" s="29">
        <v>45260</v>
      </c>
      <c r="D128" s="10"/>
      <c r="E128" s="25"/>
      <c r="F128" s="26"/>
    </row>
    <row r="129" spans="2:7" x14ac:dyDescent="0.25">
      <c r="B129" s="7" t="s">
        <v>154</v>
      </c>
      <c r="C129" s="8" t="s">
        <v>155</v>
      </c>
      <c r="D129" s="7" t="s">
        <v>156</v>
      </c>
      <c r="E129" s="23" t="s">
        <v>157</v>
      </c>
      <c r="F129" s="30" t="s">
        <v>158</v>
      </c>
      <c r="G129" s="3"/>
    </row>
    <row r="130" spans="2:7" x14ac:dyDescent="0.25">
      <c r="B130" s="31" t="s">
        <v>144</v>
      </c>
      <c r="C130" s="32" t="s">
        <v>144</v>
      </c>
      <c r="D130" s="31" t="s">
        <v>144</v>
      </c>
      <c r="E130" s="33" t="s">
        <v>144</v>
      </c>
      <c r="F130" s="28" t="s">
        <v>144</v>
      </c>
    </row>
    <row r="133" spans="2:7" x14ac:dyDescent="0.25">
      <c r="B133" s="14" t="s">
        <v>159</v>
      </c>
    </row>
    <row r="134" spans="2:7" x14ac:dyDescent="0.25">
      <c r="B134" s="14"/>
    </row>
    <row r="135" spans="2:7" x14ac:dyDescent="0.25">
      <c r="B135" s="14" t="s">
        <v>160</v>
      </c>
    </row>
    <row r="136" spans="2:7" x14ac:dyDescent="0.25">
      <c r="B136" s="7" t="s">
        <v>161</v>
      </c>
      <c r="C136" s="8" t="s">
        <v>162</v>
      </c>
      <c r="D136" s="14"/>
    </row>
    <row r="137" spans="2:7" x14ac:dyDescent="0.25">
      <c r="B137" s="10" t="s">
        <v>144</v>
      </c>
      <c r="C137" s="11" t="s">
        <v>144</v>
      </c>
    </row>
    <row r="139" spans="2:7" x14ac:dyDescent="0.25">
      <c r="B139" s="7" t="s">
        <v>163</v>
      </c>
      <c r="C139" s="8" t="s">
        <v>162</v>
      </c>
    </row>
    <row r="140" spans="2:7" x14ac:dyDescent="0.25">
      <c r="B140" s="10" t="s">
        <v>144</v>
      </c>
      <c r="C140" s="11" t="s">
        <v>144</v>
      </c>
    </row>
    <row r="142" spans="2:7" x14ac:dyDescent="0.25">
      <c r="B142" s="7" t="s">
        <v>144</v>
      </c>
      <c r="C142" s="8" t="s">
        <v>144</v>
      </c>
    </row>
    <row r="143" spans="2:7" x14ac:dyDescent="0.25">
      <c r="B143" s="10" t="s">
        <v>144</v>
      </c>
      <c r="C143" s="11" t="s">
        <v>144</v>
      </c>
    </row>
    <row r="145" spans="2:7" x14ac:dyDescent="0.25">
      <c r="B145" s="23" t="s">
        <v>164</v>
      </c>
      <c r="C145" s="8" t="s">
        <v>165</v>
      </c>
    </row>
    <row r="146" spans="2:7" x14ac:dyDescent="0.25">
      <c r="B146" s="25" t="s">
        <v>144</v>
      </c>
      <c r="C146" s="11" t="s">
        <v>144</v>
      </c>
    </row>
    <row r="148" spans="2:7" x14ac:dyDescent="0.25">
      <c r="B148" s="7" t="s">
        <v>166</v>
      </c>
      <c r="C148" s="8" t="s">
        <v>144</v>
      </c>
    </row>
    <row r="150" spans="2:7" x14ac:dyDescent="0.25">
      <c r="B150" s="7" t="s">
        <v>167</v>
      </c>
      <c r="C150" s="29">
        <v>45260</v>
      </c>
      <c r="D150" s="10"/>
      <c r="E150" s="25"/>
      <c r="F150" s="26"/>
    </row>
    <row r="151" spans="2:7" x14ac:dyDescent="0.25">
      <c r="B151" s="7" t="s">
        <v>154</v>
      </c>
      <c r="C151" s="8" t="s">
        <v>155</v>
      </c>
      <c r="D151" s="7" t="s">
        <v>156</v>
      </c>
      <c r="E151" s="23" t="s">
        <v>157</v>
      </c>
      <c r="F151" s="30" t="s">
        <v>158</v>
      </c>
      <c r="G151" s="3"/>
    </row>
    <row r="152" spans="2:7" x14ac:dyDescent="0.25">
      <c r="B152" s="31" t="s">
        <v>144</v>
      </c>
      <c r="C152" s="32" t="s">
        <v>144</v>
      </c>
      <c r="D152" s="31" t="s">
        <v>144</v>
      </c>
      <c r="E152" s="33" t="s">
        <v>144</v>
      </c>
      <c r="F152" s="28" t="s">
        <v>144</v>
      </c>
    </row>
    <row r="153" spans="2:7" x14ac:dyDescent="0.25">
      <c r="B153" s="14" t="s">
        <v>159</v>
      </c>
    </row>
    <row r="154" spans="2:7" x14ac:dyDescent="0.25">
      <c r="B154" s="14"/>
    </row>
    <row r="155" spans="2:7" x14ac:dyDescent="0.25">
      <c r="B155" s="14" t="s">
        <v>160</v>
      </c>
    </row>
    <row r="156" spans="2:7" x14ac:dyDescent="0.25">
      <c r="B156" s="7" t="s">
        <v>161</v>
      </c>
      <c r="C156" s="8" t="s">
        <v>162</v>
      </c>
      <c r="D156" s="14"/>
    </row>
    <row r="157" spans="2:7" x14ac:dyDescent="0.25">
      <c r="B157" s="10" t="s">
        <v>144</v>
      </c>
      <c r="C157" s="11" t="s">
        <v>144</v>
      </c>
    </row>
    <row r="159" spans="2:7" x14ac:dyDescent="0.25">
      <c r="B159" s="7" t="s">
        <v>163</v>
      </c>
      <c r="C159" s="8" t="s">
        <v>162</v>
      </c>
    </row>
    <row r="160" spans="2:7" x14ac:dyDescent="0.25">
      <c r="B160" s="10" t="s">
        <v>144</v>
      </c>
      <c r="C160" s="11" t="s">
        <v>144</v>
      </c>
    </row>
    <row r="162" spans="2:6" x14ac:dyDescent="0.25">
      <c r="B162" s="7" t="s">
        <v>144</v>
      </c>
      <c r="C162" s="8" t="s">
        <v>144</v>
      </c>
    </row>
    <row r="163" spans="2:6" x14ac:dyDescent="0.25">
      <c r="B163" s="10" t="s">
        <v>144</v>
      </c>
      <c r="C163" s="11" t="s">
        <v>144</v>
      </c>
    </row>
    <row r="165" spans="2:6" x14ac:dyDescent="0.25">
      <c r="B165" s="23" t="s">
        <v>164</v>
      </c>
      <c r="C165" s="8" t="s">
        <v>165</v>
      </c>
    </row>
    <row r="166" spans="2:6" x14ac:dyDescent="0.25">
      <c r="B166" s="25" t="s">
        <v>144</v>
      </c>
      <c r="C166" s="11" t="s">
        <v>144</v>
      </c>
    </row>
    <row r="168" spans="2:6" x14ac:dyDescent="0.25">
      <c r="B168" s="7" t="s">
        <v>166</v>
      </c>
      <c r="C168" s="8" t="s">
        <v>144</v>
      </c>
    </row>
    <row r="171" spans="2:6" x14ac:dyDescent="0.25">
      <c r="B171" s="14" t="s">
        <v>168</v>
      </c>
    </row>
    <row r="173" spans="2:6" x14ac:dyDescent="0.25">
      <c r="B173" s="7" t="s">
        <v>154</v>
      </c>
      <c r="C173" s="8" t="s">
        <v>169</v>
      </c>
      <c r="D173" s="7" t="s">
        <v>170</v>
      </c>
      <c r="E173" s="7" t="s">
        <v>171</v>
      </c>
      <c r="F173" s="3"/>
    </row>
    <row r="174" spans="2:6" x14ac:dyDescent="0.25">
      <c r="B174" s="10" t="s">
        <v>144</v>
      </c>
      <c r="C174" s="11" t="s">
        <v>144</v>
      </c>
      <c r="D174" s="10" t="s">
        <v>144</v>
      </c>
      <c r="E174" s="10" t="s">
        <v>144</v>
      </c>
    </row>
    <row r="177" spans="2:80" x14ac:dyDescent="0.25">
      <c r="B177" s="14" t="s">
        <v>172</v>
      </c>
      <c r="C177" s="21" t="s">
        <v>144</v>
      </c>
      <c r="D177" s="14"/>
      <c r="E177" s="14"/>
      <c r="F177" s="3"/>
      <c r="G177" s="3"/>
      <c r="H177" s="3"/>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row>
    <row r="179" spans="2:80" x14ac:dyDescent="0.25">
      <c r="B179" s="14" t="s">
        <v>173</v>
      </c>
    </row>
    <row r="181" spans="2:80" x14ac:dyDescent="0.25">
      <c r="B181" s="7" t="s">
        <v>174</v>
      </c>
      <c r="C181" s="8" t="s">
        <v>162</v>
      </c>
      <c r="D181" s="14"/>
    </row>
    <row r="182" spans="2:80" x14ac:dyDescent="0.25">
      <c r="B182" s="10" t="s">
        <v>144</v>
      </c>
      <c r="C182" s="11" t="s">
        <v>144</v>
      </c>
    </row>
    <row r="185" spans="2:80" x14ac:dyDescent="0.25">
      <c r="B185" s="7" t="s">
        <v>175</v>
      </c>
      <c r="C185" s="8" t="s">
        <v>176</v>
      </c>
      <c r="D185" s="14"/>
    </row>
    <row r="186" spans="2:80" x14ac:dyDescent="0.25">
      <c r="B186" s="10" t="s">
        <v>144</v>
      </c>
      <c r="C186" s="11" t="s">
        <v>144</v>
      </c>
    </row>
    <row r="189" spans="2:80" x14ac:dyDescent="0.25">
      <c r="B189" s="14" t="s">
        <v>177</v>
      </c>
    </row>
    <row r="192" spans="2:80" x14ac:dyDescent="0.25">
      <c r="B192" s="14" t="s">
        <v>178</v>
      </c>
    </row>
    <row r="194" spans="2:80" x14ac:dyDescent="0.25">
      <c r="B194" s="7" t="s">
        <v>154</v>
      </c>
      <c r="C194" s="8" t="s">
        <v>179</v>
      </c>
      <c r="D194" s="7" t="s">
        <v>169</v>
      </c>
      <c r="E194" s="7" t="s">
        <v>170</v>
      </c>
      <c r="F194" s="30" t="s">
        <v>171</v>
      </c>
      <c r="G194" s="3"/>
    </row>
    <row r="195" spans="2:80" x14ac:dyDescent="0.25">
      <c r="B195" s="10" t="s">
        <v>144</v>
      </c>
      <c r="C195" s="11" t="s">
        <v>144</v>
      </c>
      <c r="D195" s="10" t="s">
        <v>144</v>
      </c>
      <c r="E195" s="10" t="s">
        <v>144</v>
      </c>
      <c r="F195" s="34" t="s">
        <v>144</v>
      </c>
    </row>
    <row r="198" spans="2:80" x14ac:dyDescent="0.25">
      <c r="B198" s="14" t="s">
        <v>172</v>
      </c>
      <c r="C198" s="21" t="s">
        <v>144</v>
      </c>
      <c r="D198" s="14"/>
      <c r="E198" s="14"/>
      <c r="F198" s="3"/>
      <c r="G198" s="3"/>
      <c r="H198" s="3"/>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row>
    <row r="200" spans="2:80" x14ac:dyDescent="0.25">
      <c r="B200" s="14" t="s">
        <v>173</v>
      </c>
    </row>
    <row r="202" spans="2:80" x14ac:dyDescent="0.25">
      <c r="B202" s="7" t="s">
        <v>174</v>
      </c>
      <c r="C202" s="8" t="s">
        <v>162</v>
      </c>
      <c r="D202" s="14"/>
    </row>
    <row r="203" spans="2:80" x14ac:dyDescent="0.25">
      <c r="B203" s="10" t="s">
        <v>144</v>
      </c>
      <c r="C203" s="11" t="s">
        <v>144</v>
      </c>
    </row>
    <row r="206" spans="2:80" x14ac:dyDescent="0.25">
      <c r="B206" s="7" t="s">
        <v>175</v>
      </c>
      <c r="C206" s="8" t="s">
        <v>176</v>
      </c>
      <c r="D206" s="14"/>
    </row>
    <row r="207" spans="2:80" x14ac:dyDescent="0.25">
      <c r="B207" s="10" t="s">
        <v>144</v>
      </c>
      <c r="C207" s="11" t="s">
        <v>144</v>
      </c>
    </row>
    <row r="210" spans="2:7" x14ac:dyDescent="0.25">
      <c r="B210" s="14" t="s">
        <v>177</v>
      </c>
    </row>
    <row r="213" spans="2:7" x14ac:dyDescent="0.25">
      <c r="B213" s="14" t="s">
        <v>180</v>
      </c>
    </row>
    <row r="214" spans="2:7" x14ac:dyDescent="0.25">
      <c r="B214" s="7" t="s">
        <v>154</v>
      </c>
      <c r="C214" s="8" t="s">
        <v>181</v>
      </c>
      <c r="D214" s="7" t="s">
        <v>182</v>
      </c>
      <c r="E214" s="7" t="s">
        <v>183</v>
      </c>
      <c r="F214" s="30" t="s">
        <v>184</v>
      </c>
      <c r="G214" s="3"/>
    </row>
    <row r="215" spans="2:7" x14ac:dyDescent="0.25">
      <c r="B215" s="10" t="s">
        <v>144</v>
      </c>
      <c r="C215" s="11" t="s">
        <v>144</v>
      </c>
      <c r="D215" s="10" t="s">
        <v>144</v>
      </c>
      <c r="E215" s="10" t="s">
        <v>144</v>
      </c>
      <c r="F215" s="34" t="s">
        <v>144</v>
      </c>
    </row>
    <row r="216" spans="2:7" x14ac:dyDescent="0.25">
      <c r="B216" s="1" t="s">
        <v>185</v>
      </c>
    </row>
    <row r="218" spans="2:7" x14ac:dyDescent="0.25">
      <c r="B218" s="138" t="s">
        <v>1559</v>
      </c>
    </row>
    <row r="220" spans="2:7" x14ac:dyDescent="0.25">
      <c r="B220" s="14" t="s">
        <v>1558</v>
      </c>
      <c r="C220" s="97"/>
    </row>
    <row r="221" spans="2:7" x14ac:dyDescent="0.25">
      <c r="C221" s="97"/>
    </row>
    <row r="222" spans="2:7" x14ac:dyDescent="0.25">
      <c r="C222" s="97"/>
    </row>
    <row r="223" spans="2:7" x14ac:dyDescent="0.25">
      <c r="B223" s="1" t="s">
        <v>1557</v>
      </c>
      <c r="C223" s="199">
        <v>294368055</v>
      </c>
    </row>
    <row r="224" spans="2:7" x14ac:dyDescent="0.25">
      <c r="C224" s="200"/>
    </row>
    <row r="225" spans="2:3" x14ac:dyDescent="0.25">
      <c r="B225" s="1" t="s">
        <v>1556</v>
      </c>
      <c r="C225" s="199">
        <v>236588055</v>
      </c>
    </row>
    <row r="226" spans="2:3" x14ac:dyDescent="0.25">
      <c r="C226" s="200"/>
    </row>
    <row r="227" spans="2:3" x14ac:dyDescent="0.25">
      <c r="B227" s="1" t="s">
        <v>1555</v>
      </c>
      <c r="C227" s="200">
        <v>57780000</v>
      </c>
    </row>
    <row r="228" spans="2:3" x14ac:dyDescent="0.25">
      <c r="C228" s="200"/>
    </row>
    <row r="229" spans="2:3" x14ac:dyDescent="0.25">
      <c r="B229" s="14" t="s">
        <v>1554</v>
      </c>
      <c r="C229" s="201">
        <v>130738066</v>
      </c>
    </row>
    <row r="230" spans="2:3" x14ac:dyDescent="0.25">
      <c r="C230" s="200"/>
    </row>
    <row r="231" spans="2:3" x14ac:dyDescent="0.25">
      <c r="B231" s="1" t="s">
        <v>1553</v>
      </c>
      <c r="C231" s="199">
        <v>59388066</v>
      </c>
    </row>
    <row r="232" spans="2:3" x14ac:dyDescent="0.25">
      <c r="C232" s="200"/>
    </row>
    <row r="233" spans="2:3" x14ac:dyDescent="0.25">
      <c r="B233" s="42" t="s">
        <v>1552</v>
      </c>
      <c r="C233" s="199">
        <v>71350000</v>
      </c>
    </row>
    <row r="234" spans="2:3" x14ac:dyDescent="0.25">
      <c r="C234" s="200"/>
    </row>
    <row r="235" spans="2:3" ht="30" x14ac:dyDescent="0.25">
      <c r="B235" s="42" t="s">
        <v>1551</v>
      </c>
      <c r="C235" s="199">
        <v>61273551.370000005</v>
      </c>
    </row>
    <row r="236" spans="2:3" x14ac:dyDescent="0.25">
      <c r="C236" s="200"/>
    </row>
    <row r="237" spans="2:3" x14ac:dyDescent="0.25">
      <c r="B237" s="14" t="s">
        <v>1550</v>
      </c>
      <c r="C237" s="201">
        <v>0</v>
      </c>
    </row>
  </sheetData>
  <mergeCells count="3">
    <mergeCell ref="B1:E1"/>
    <mergeCell ref="C3:C6"/>
    <mergeCell ref="D3:D6"/>
  </mergeCells>
  <hyperlinks>
    <hyperlink ref="A1" location="Index!A1" display="Index" xr:uid="{7DD4EF53-4496-4952-9CCA-565033080EAA}"/>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A46EF-8DD6-4CF1-8333-E175802CD2DC}">
  <dimension ref="A1:CB174"/>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93</v>
      </c>
      <c r="C1" s="226"/>
      <c r="D1" s="226"/>
      <c r="E1" s="226"/>
    </row>
    <row r="3" spans="1:9" ht="15" customHeight="1" x14ac:dyDescent="0.25">
      <c r="B3" s="4" t="s">
        <v>488</v>
      </c>
      <c r="C3" s="227"/>
      <c r="D3" s="228"/>
    </row>
    <row r="4" spans="1:9" ht="15" customHeight="1" x14ac:dyDescent="0.25">
      <c r="B4" s="6" t="s">
        <v>489</v>
      </c>
      <c r="C4" s="227"/>
      <c r="D4" s="228"/>
    </row>
    <row r="5" spans="1:9" ht="15" customHeight="1" x14ac:dyDescent="0.25">
      <c r="B5" s="6" t="s">
        <v>107</v>
      </c>
      <c r="C5" s="227"/>
      <c r="D5" s="228"/>
    </row>
    <row r="6" spans="1:9" ht="15" customHeight="1" x14ac:dyDescent="0.25">
      <c r="B6" s="5" t="s">
        <v>490</v>
      </c>
      <c r="C6" s="227"/>
      <c r="D6" s="228"/>
    </row>
    <row r="7" spans="1:9" ht="30" customHeight="1" x14ac:dyDescent="0.25">
      <c r="B7" s="5" t="s">
        <v>491</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2437</v>
      </c>
      <c r="C15" s="17" t="s">
        <v>135</v>
      </c>
      <c r="D15" s="1" t="s">
        <v>365</v>
      </c>
      <c r="E15" s="1" t="s">
        <v>391</v>
      </c>
      <c r="F15" s="2">
        <v>1000000</v>
      </c>
      <c r="G15" s="2">
        <v>2613</v>
      </c>
      <c r="H15" s="2">
        <v>8.01</v>
      </c>
    </row>
    <row r="16" spans="1:9" x14ac:dyDescent="0.25">
      <c r="B16" s="1" t="s">
        <v>2350</v>
      </c>
      <c r="C16" s="17" t="s">
        <v>135</v>
      </c>
      <c r="D16" s="1" t="s">
        <v>222</v>
      </c>
      <c r="E16" s="1" t="s">
        <v>223</v>
      </c>
      <c r="F16" s="2">
        <v>25500</v>
      </c>
      <c r="G16" s="2">
        <v>2295.9299999999998</v>
      </c>
      <c r="H16" s="2">
        <v>7.04</v>
      </c>
    </row>
    <row r="17" spans="2:8" x14ac:dyDescent="0.25">
      <c r="B17" s="1" t="s">
        <v>2332</v>
      </c>
      <c r="C17" s="17" t="s">
        <v>135</v>
      </c>
      <c r="D17" s="1" t="s">
        <v>194</v>
      </c>
      <c r="E17" s="1" t="s">
        <v>195</v>
      </c>
      <c r="F17" s="2">
        <v>85000</v>
      </c>
      <c r="G17" s="2">
        <v>2020.83</v>
      </c>
      <c r="H17" s="2">
        <v>6.19</v>
      </c>
    </row>
    <row r="18" spans="2:8" x14ac:dyDescent="0.25">
      <c r="B18" s="1" t="s">
        <v>2486</v>
      </c>
      <c r="C18" s="17" t="s">
        <v>135</v>
      </c>
      <c r="D18" s="1" t="s">
        <v>222</v>
      </c>
      <c r="E18" s="1" t="s">
        <v>492</v>
      </c>
      <c r="F18" s="2">
        <v>421000</v>
      </c>
      <c r="G18" s="2">
        <v>1849.24</v>
      </c>
      <c r="H18" s="2">
        <v>5.67</v>
      </c>
    </row>
    <row r="19" spans="2:8" x14ac:dyDescent="0.25">
      <c r="B19" s="1" t="s">
        <v>2487</v>
      </c>
      <c r="C19" s="17" t="s">
        <v>135</v>
      </c>
      <c r="D19" s="1" t="s">
        <v>348</v>
      </c>
      <c r="E19" s="1" t="s">
        <v>493</v>
      </c>
      <c r="F19" s="2">
        <v>325600</v>
      </c>
      <c r="G19" s="2">
        <v>1632.23</v>
      </c>
      <c r="H19" s="2">
        <v>5</v>
      </c>
    </row>
    <row r="20" spans="2:8" x14ac:dyDescent="0.25">
      <c r="B20" s="1" t="s">
        <v>2488</v>
      </c>
      <c r="C20" s="17" t="s">
        <v>135</v>
      </c>
      <c r="D20" s="1" t="s">
        <v>365</v>
      </c>
      <c r="E20" s="1" t="s">
        <v>494</v>
      </c>
      <c r="F20" s="2">
        <v>595000</v>
      </c>
      <c r="G20" s="2">
        <v>1594.01</v>
      </c>
      <c r="H20" s="2">
        <v>4.88</v>
      </c>
    </row>
    <row r="21" spans="2:8" x14ac:dyDescent="0.25">
      <c r="B21" s="1" t="s">
        <v>2489</v>
      </c>
      <c r="C21" s="17" t="s">
        <v>135</v>
      </c>
      <c r="D21" s="1" t="s">
        <v>222</v>
      </c>
      <c r="E21" s="1" t="s">
        <v>495</v>
      </c>
      <c r="F21" s="2">
        <v>60000</v>
      </c>
      <c r="G21" s="2">
        <v>1203.27</v>
      </c>
      <c r="H21" s="2">
        <v>3.69</v>
      </c>
    </row>
    <row r="22" spans="2:8" x14ac:dyDescent="0.25">
      <c r="B22" s="1" t="s">
        <v>2447</v>
      </c>
      <c r="C22" s="17" t="s">
        <v>135</v>
      </c>
      <c r="D22" s="1" t="s">
        <v>224</v>
      </c>
      <c r="E22" s="1" t="s">
        <v>412</v>
      </c>
      <c r="F22" s="2">
        <v>70000</v>
      </c>
      <c r="G22" s="2">
        <v>1181.3599999999999</v>
      </c>
      <c r="H22" s="2">
        <v>3.62</v>
      </c>
    </row>
    <row r="23" spans="2:8" x14ac:dyDescent="0.25">
      <c r="B23" s="1" t="s">
        <v>2490</v>
      </c>
      <c r="C23" s="17" t="s">
        <v>135</v>
      </c>
      <c r="D23" s="1" t="s">
        <v>337</v>
      </c>
      <c r="E23" s="1" t="s">
        <v>496</v>
      </c>
      <c r="F23" s="2">
        <v>30000</v>
      </c>
      <c r="G23" s="2">
        <v>1131.27</v>
      </c>
      <c r="H23" s="2">
        <v>3.47</v>
      </c>
    </row>
    <row r="24" spans="2:8" x14ac:dyDescent="0.25">
      <c r="B24" s="1" t="s">
        <v>2438</v>
      </c>
      <c r="C24" s="17" t="s">
        <v>135</v>
      </c>
      <c r="D24" s="1" t="s">
        <v>348</v>
      </c>
      <c r="E24" s="1" t="s">
        <v>392</v>
      </c>
      <c r="F24" s="2">
        <v>785000</v>
      </c>
      <c r="G24" s="2">
        <v>1004.02</v>
      </c>
      <c r="H24" s="2">
        <v>3.08</v>
      </c>
    </row>
    <row r="25" spans="2:8" x14ac:dyDescent="0.25">
      <c r="B25" s="1" t="s">
        <v>2491</v>
      </c>
      <c r="C25" s="17" t="s">
        <v>135</v>
      </c>
      <c r="D25" s="1" t="s">
        <v>348</v>
      </c>
      <c r="E25" s="1" t="s">
        <v>497</v>
      </c>
      <c r="F25" s="2">
        <v>140000</v>
      </c>
      <c r="G25" s="2">
        <v>939.12</v>
      </c>
      <c r="H25" s="2">
        <v>2.88</v>
      </c>
    </row>
    <row r="26" spans="2:8" x14ac:dyDescent="0.25">
      <c r="B26" s="1" t="s">
        <v>2492</v>
      </c>
      <c r="C26" s="17" t="s">
        <v>135</v>
      </c>
      <c r="D26" s="1" t="s">
        <v>231</v>
      </c>
      <c r="E26" s="1" t="s">
        <v>498</v>
      </c>
      <c r="F26" s="2">
        <v>186500</v>
      </c>
      <c r="G26" s="2">
        <v>882.24</v>
      </c>
      <c r="H26" s="2">
        <v>2.7</v>
      </c>
    </row>
    <row r="27" spans="2:8" x14ac:dyDescent="0.25">
      <c r="B27" s="1" t="s">
        <v>2374</v>
      </c>
      <c r="C27" s="17" t="s">
        <v>135</v>
      </c>
      <c r="D27" s="1" t="s">
        <v>222</v>
      </c>
      <c r="E27" s="1" t="s">
        <v>260</v>
      </c>
      <c r="F27" s="2">
        <v>47000</v>
      </c>
      <c r="G27" s="2">
        <v>881.51</v>
      </c>
      <c r="H27" s="2">
        <v>2.7</v>
      </c>
    </row>
    <row r="28" spans="2:8" x14ac:dyDescent="0.25">
      <c r="B28" s="1" t="s">
        <v>2493</v>
      </c>
      <c r="C28" s="17" t="s">
        <v>135</v>
      </c>
      <c r="D28" s="1" t="s">
        <v>194</v>
      </c>
      <c r="E28" s="1" t="s">
        <v>499</v>
      </c>
      <c r="F28" s="2">
        <v>250000</v>
      </c>
      <c r="G28" s="2">
        <v>868.5</v>
      </c>
      <c r="H28" s="2">
        <v>2.66</v>
      </c>
    </row>
    <row r="29" spans="2:8" x14ac:dyDescent="0.25">
      <c r="B29" s="1" t="s">
        <v>2494</v>
      </c>
      <c r="C29" s="17" t="s">
        <v>135</v>
      </c>
      <c r="D29" s="1" t="s">
        <v>222</v>
      </c>
      <c r="E29" s="1" t="s">
        <v>500</v>
      </c>
      <c r="F29" s="2">
        <v>37000</v>
      </c>
      <c r="G29" s="2">
        <v>820.49</v>
      </c>
      <c r="H29" s="2">
        <v>2.5099999999999998</v>
      </c>
    </row>
    <row r="30" spans="2:8" x14ac:dyDescent="0.25">
      <c r="B30" s="1" t="s">
        <v>501</v>
      </c>
      <c r="C30" s="17" t="s">
        <v>135</v>
      </c>
      <c r="D30" s="1" t="s">
        <v>337</v>
      </c>
      <c r="E30" s="1" t="s">
        <v>502</v>
      </c>
      <c r="F30" s="2">
        <v>1246210</v>
      </c>
      <c r="G30" s="2">
        <v>811.91</v>
      </c>
      <c r="H30" s="2">
        <v>2.4900000000000002</v>
      </c>
    </row>
    <row r="31" spans="2:8" x14ac:dyDescent="0.25">
      <c r="B31" s="1" t="s">
        <v>2416</v>
      </c>
      <c r="C31" s="17" t="s">
        <v>135</v>
      </c>
      <c r="D31" s="1" t="s">
        <v>222</v>
      </c>
      <c r="E31" s="1" t="s">
        <v>343</v>
      </c>
      <c r="F31" s="2">
        <v>80000</v>
      </c>
      <c r="G31" s="2">
        <v>795.12</v>
      </c>
      <c r="H31" s="2">
        <v>2.44</v>
      </c>
    </row>
    <row r="32" spans="2:8" x14ac:dyDescent="0.25">
      <c r="B32" s="1" t="s">
        <v>2495</v>
      </c>
      <c r="C32" s="17" t="s">
        <v>135</v>
      </c>
      <c r="D32" s="1" t="s">
        <v>231</v>
      </c>
      <c r="E32" s="1" t="s">
        <v>503</v>
      </c>
      <c r="F32" s="2">
        <v>120100</v>
      </c>
      <c r="G32" s="2">
        <v>792.84</v>
      </c>
      <c r="H32" s="2">
        <v>2.4300000000000002</v>
      </c>
    </row>
    <row r="33" spans="2:8" x14ac:dyDescent="0.25">
      <c r="B33" s="1" t="s">
        <v>2496</v>
      </c>
      <c r="C33" s="17" t="s">
        <v>135</v>
      </c>
      <c r="D33" s="1" t="s">
        <v>504</v>
      </c>
      <c r="E33" s="1" t="s">
        <v>505</v>
      </c>
      <c r="F33" s="2">
        <v>300000</v>
      </c>
      <c r="G33" s="2">
        <v>700.05</v>
      </c>
      <c r="H33" s="2">
        <v>2.15</v>
      </c>
    </row>
    <row r="34" spans="2:8" x14ac:dyDescent="0.25">
      <c r="B34" s="1" t="s">
        <v>2497</v>
      </c>
      <c r="C34" s="17" t="s">
        <v>135</v>
      </c>
      <c r="D34" s="1" t="s">
        <v>337</v>
      </c>
      <c r="E34" s="1" t="s">
        <v>506</v>
      </c>
      <c r="F34" s="2">
        <v>60000</v>
      </c>
      <c r="G34" s="2">
        <v>697.89</v>
      </c>
      <c r="H34" s="2">
        <v>2.14</v>
      </c>
    </row>
    <row r="35" spans="2:8" x14ac:dyDescent="0.25">
      <c r="B35" s="1" t="s">
        <v>2498</v>
      </c>
      <c r="C35" s="17" t="s">
        <v>135</v>
      </c>
      <c r="D35" s="1" t="s">
        <v>507</v>
      </c>
      <c r="E35" s="1" t="s">
        <v>508</v>
      </c>
      <c r="F35" s="2">
        <v>200000</v>
      </c>
      <c r="G35" s="2">
        <v>684.3</v>
      </c>
      <c r="H35" s="2">
        <v>2.1</v>
      </c>
    </row>
    <row r="36" spans="2:8" x14ac:dyDescent="0.25">
      <c r="B36" s="1" t="s">
        <v>2499</v>
      </c>
      <c r="C36" s="17" t="s">
        <v>135</v>
      </c>
      <c r="D36" s="1" t="s">
        <v>509</v>
      </c>
      <c r="E36" s="1" t="s">
        <v>510</v>
      </c>
      <c r="F36" s="2">
        <v>130000</v>
      </c>
      <c r="G36" s="2">
        <v>670.35</v>
      </c>
      <c r="H36" s="2">
        <v>2.0499999999999998</v>
      </c>
    </row>
    <row r="37" spans="2:8" x14ac:dyDescent="0.25">
      <c r="B37" s="1" t="s">
        <v>2500</v>
      </c>
      <c r="C37" s="17" t="s">
        <v>135</v>
      </c>
      <c r="D37" s="1" t="s">
        <v>194</v>
      </c>
      <c r="E37" s="1" t="s">
        <v>511</v>
      </c>
      <c r="F37" s="2">
        <v>150000</v>
      </c>
      <c r="G37" s="2">
        <v>653.54999999999995</v>
      </c>
      <c r="H37" s="2">
        <v>2</v>
      </c>
    </row>
    <row r="38" spans="2:8" x14ac:dyDescent="0.25">
      <c r="B38" s="1" t="s">
        <v>2501</v>
      </c>
      <c r="C38" s="17" t="s">
        <v>135</v>
      </c>
      <c r="D38" s="1" t="s">
        <v>337</v>
      </c>
      <c r="E38" s="1" t="s">
        <v>512</v>
      </c>
      <c r="F38" s="2">
        <v>150000</v>
      </c>
      <c r="G38" s="2">
        <v>610.42999999999995</v>
      </c>
      <c r="H38" s="2">
        <v>1.87</v>
      </c>
    </row>
    <row r="39" spans="2:8" x14ac:dyDescent="0.25">
      <c r="B39" s="1" t="s">
        <v>2502</v>
      </c>
      <c r="C39" s="17" t="s">
        <v>135</v>
      </c>
      <c r="D39" s="1" t="s">
        <v>353</v>
      </c>
      <c r="E39" s="1" t="s">
        <v>513</v>
      </c>
      <c r="F39" s="2">
        <v>440000</v>
      </c>
      <c r="G39" s="2">
        <v>580.36</v>
      </c>
      <c r="H39" s="2">
        <v>1.78</v>
      </c>
    </row>
    <row r="40" spans="2:8" x14ac:dyDescent="0.25">
      <c r="B40" s="1" t="s">
        <v>2358</v>
      </c>
      <c r="C40" s="17" t="s">
        <v>135</v>
      </c>
      <c r="D40" s="1" t="s">
        <v>227</v>
      </c>
      <c r="E40" s="1" t="s">
        <v>236</v>
      </c>
      <c r="F40" s="2">
        <v>25700</v>
      </c>
      <c r="G40" s="2">
        <v>564.4</v>
      </c>
      <c r="H40" s="2">
        <v>1.73</v>
      </c>
    </row>
    <row r="41" spans="2:8" x14ac:dyDescent="0.25">
      <c r="B41" s="1" t="s">
        <v>2503</v>
      </c>
      <c r="C41" s="17" t="s">
        <v>135</v>
      </c>
      <c r="D41" s="1" t="s">
        <v>227</v>
      </c>
      <c r="E41" s="1" t="s">
        <v>514</v>
      </c>
      <c r="F41" s="2">
        <v>23000</v>
      </c>
      <c r="G41" s="2">
        <v>544.5</v>
      </c>
      <c r="H41" s="2">
        <v>1.67</v>
      </c>
    </row>
    <row r="42" spans="2:8" x14ac:dyDescent="0.25">
      <c r="B42" s="1" t="s">
        <v>2470</v>
      </c>
      <c r="C42" s="17" t="s">
        <v>135</v>
      </c>
      <c r="D42" s="1" t="s">
        <v>224</v>
      </c>
      <c r="E42" s="1" t="s">
        <v>441</v>
      </c>
      <c r="F42" s="2">
        <v>69844</v>
      </c>
      <c r="G42" s="2">
        <v>534.66</v>
      </c>
      <c r="H42" s="2">
        <v>1.64</v>
      </c>
    </row>
    <row r="43" spans="2:8" x14ac:dyDescent="0.25">
      <c r="B43" s="1" t="s">
        <v>2504</v>
      </c>
      <c r="C43" s="17" t="s">
        <v>135</v>
      </c>
      <c r="D43" s="1" t="s">
        <v>227</v>
      </c>
      <c r="E43" s="1" t="s">
        <v>515</v>
      </c>
      <c r="F43" s="2">
        <v>95000</v>
      </c>
      <c r="G43" s="2">
        <v>526.63</v>
      </c>
      <c r="H43" s="2">
        <v>1.61</v>
      </c>
    </row>
    <row r="44" spans="2:8" x14ac:dyDescent="0.25">
      <c r="B44" s="1" t="s">
        <v>2505</v>
      </c>
      <c r="C44" s="17" t="s">
        <v>135</v>
      </c>
      <c r="D44" s="1" t="s">
        <v>227</v>
      </c>
      <c r="E44" s="1" t="s">
        <v>516</v>
      </c>
      <c r="F44" s="2">
        <v>13100</v>
      </c>
      <c r="G44" s="2">
        <v>484.84</v>
      </c>
      <c r="H44" s="2">
        <v>1.49</v>
      </c>
    </row>
    <row r="45" spans="2:8" x14ac:dyDescent="0.25">
      <c r="B45" s="1" t="s">
        <v>2506</v>
      </c>
      <c r="C45" s="17" t="s">
        <v>135</v>
      </c>
      <c r="D45" s="1" t="s">
        <v>353</v>
      </c>
      <c r="E45" s="1" t="s">
        <v>517</v>
      </c>
      <c r="F45" s="2">
        <v>110000</v>
      </c>
      <c r="G45" s="2">
        <v>476.47</v>
      </c>
      <c r="H45" s="2">
        <v>1.46</v>
      </c>
    </row>
    <row r="46" spans="2:8" x14ac:dyDescent="0.25">
      <c r="B46" s="1" t="s">
        <v>2507</v>
      </c>
      <c r="C46" s="17" t="s">
        <v>135</v>
      </c>
      <c r="D46" s="1" t="s">
        <v>337</v>
      </c>
      <c r="E46" s="1" t="s">
        <v>518</v>
      </c>
      <c r="F46" s="2">
        <v>50000</v>
      </c>
      <c r="G46" s="2">
        <v>285.33</v>
      </c>
      <c r="H46" s="2">
        <v>0.87</v>
      </c>
    </row>
    <row r="47" spans="2:8" x14ac:dyDescent="0.25">
      <c r="B47" s="1" t="s">
        <v>2508</v>
      </c>
      <c r="C47" s="17" t="s">
        <v>135</v>
      </c>
      <c r="D47" s="1" t="s">
        <v>227</v>
      </c>
      <c r="E47" s="1" t="s">
        <v>519</v>
      </c>
      <c r="F47" s="2">
        <v>100000</v>
      </c>
      <c r="G47" s="2">
        <v>264</v>
      </c>
      <c r="H47" s="2">
        <v>0.81</v>
      </c>
    </row>
    <row r="48" spans="2:8" x14ac:dyDescent="0.25">
      <c r="B48" s="14" t="s">
        <v>271</v>
      </c>
      <c r="C48" s="21"/>
      <c r="D48" s="14"/>
      <c r="E48" s="14"/>
      <c r="F48" s="3"/>
      <c r="G48" s="3">
        <f>SUM(G12:G47)</f>
        <v>31594.65</v>
      </c>
      <c r="H48" s="3">
        <f>SUM(H12:H47)</f>
        <v>96.830000000000013</v>
      </c>
    </row>
    <row r="49" spans="2:8" x14ac:dyDescent="0.25">
      <c r="B49" s="14" t="s">
        <v>272</v>
      </c>
      <c r="C49" s="21"/>
      <c r="D49" s="14"/>
      <c r="E49" s="14"/>
      <c r="F49" s="3"/>
      <c r="G49" s="3">
        <v>661.93</v>
      </c>
      <c r="H49" s="3">
        <v>2.0299999999999998</v>
      </c>
    </row>
    <row r="50" spans="2:8" x14ac:dyDescent="0.25">
      <c r="B50" s="14" t="s">
        <v>137</v>
      </c>
      <c r="C50" s="21"/>
      <c r="D50" s="14"/>
      <c r="E50" s="14"/>
      <c r="F50" s="3"/>
      <c r="G50" s="3">
        <v>32256.58</v>
      </c>
      <c r="H50" s="3">
        <v>98.86</v>
      </c>
    </row>
    <row r="51" spans="2:8" x14ac:dyDescent="0.25">
      <c r="B51" s="14" t="s">
        <v>138</v>
      </c>
      <c r="C51" s="21"/>
      <c r="D51" s="14"/>
      <c r="E51" s="14"/>
      <c r="F51" s="3"/>
      <c r="G51" s="3">
        <v>374.54854439999724</v>
      </c>
      <c r="H51" s="3">
        <v>1.1400000000000006</v>
      </c>
    </row>
    <row r="52" spans="2:8" x14ac:dyDescent="0.25">
      <c r="B52" s="14" t="s">
        <v>139</v>
      </c>
      <c r="C52" s="21"/>
      <c r="D52" s="14"/>
      <c r="E52" s="14"/>
      <c r="F52" s="3"/>
      <c r="G52" s="3">
        <v>32631.128544399999</v>
      </c>
      <c r="H52" s="3">
        <v>100</v>
      </c>
    </row>
    <row r="53" spans="2:8" x14ac:dyDescent="0.25">
      <c r="B53" s="1" t="s">
        <v>140</v>
      </c>
    </row>
    <row r="54" spans="2:8" x14ac:dyDescent="0.25">
      <c r="B54" s="14" t="s">
        <v>141</v>
      </c>
    </row>
    <row r="55" spans="2:8" x14ac:dyDescent="0.25">
      <c r="B55" s="14" t="s">
        <v>142</v>
      </c>
      <c r="C55" s="17" t="s">
        <v>143</v>
      </c>
    </row>
    <row r="56" spans="2:8" x14ac:dyDescent="0.25">
      <c r="B56" s="14" t="s">
        <v>145</v>
      </c>
      <c r="C56" s="17" t="s">
        <v>144</v>
      </c>
    </row>
    <row r="57" spans="2:8" x14ac:dyDescent="0.25">
      <c r="B57" s="14" t="s">
        <v>273</v>
      </c>
      <c r="C57" s="17" t="s">
        <v>144</v>
      </c>
    </row>
    <row r="58" spans="2:8" x14ac:dyDescent="0.25">
      <c r="B58" s="14" t="s">
        <v>146</v>
      </c>
      <c r="C58" s="17" t="s">
        <v>147</v>
      </c>
    </row>
    <row r="59" spans="2:8" x14ac:dyDescent="0.25">
      <c r="B59" s="14" t="s">
        <v>520</v>
      </c>
      <c r="C59" s="21"/>
    </row>
    <row r="60" spans="2:8" x14ac:dyDescent="0.25">
      <c r="B60" s="14" t="s">
        <v>521</v>
      </c>
      <c r="C60" s="21"/>
    </row>
    <row r="61" spans="2:8" x14ac:dyDescent="0.25">
      <c r="B61" s="14" t="s">
        <v>522</v>
      </c>
      <c r="C61" s="21"/>
    </row>
    <row r="62" spans="2:8" x14ac:dyDescent="0.25">
      <c r="B62" s="14" t="s">
        <v>523</v>
      </c>
      <c r="C62" s="21"/>
    </row>
    <row r="63" spans="2:8" x14ac:dyDescent="0.25">
      <c r="B63" s="14" t="s">
        <v>524</v>
      </c>
      <c r="C63" s="21"/>
    </row>
    <row r="64" spans="2:8" x14ac:dyDescent="0.25">
      <c r="B64" s="14" t="s">
        <v>525</v>
      </c>
      <c r="C64" s="21"/>
    </row>
    <row r="65" spans="2:3" x14ac:dyDescent="0.25">
      <c r="B65" s="14" t="s">
        <v>526</v>
      </c>
      <c r="C65" s="21"/>
    </row>
    <row r="66" spans="2:3" x14ac:dyDescent="0.25">
      <c r="B66" s="14" t="s">
        <v>527</v>
      </c>
      <c r="C66" s="21"/>
    </row>
    <row r="67" spans="2:3" x14ac:dyDescent="0.25">
      <c r="B67" s="14" t="s">
        <v>3321</v>
      </c>
      <c r="C67" s="21"/>
    </row>
    <row r="68" spans="2:3" x14ac:dyDescent="0.25">
      <c r="B68" s="1" t="s">
        <v>148</v>
      </c>
    </row>
    <row r="69" spans="2:3" x14ac:dyDescent="0.25">
      <c r="B69" s="1" t="s">
        <v>278</v>
      </c>
    </row>
    <row r="72" spans="2:3" x14ac:dyDescent="0.25">
      <c r="B72" s="7" t="s">
        <v>2242</v>
      </c>
      <c r="C72" s="8"/>
    </row>
    <row r="73" spans="2:3" ht="30" x14ac:dyDescent="0.25">
      <c r="B73" s="7" t="s">
        <v>279</v>
      </c>
      <c r="C73" s="9" t="s">
        <v>280</v>
      </c>
    </row>
    <row r="74" spans="2:3" x14ac:dyDescent="0.25">
      <c r="B74" s="10" t="s">
        <v>281</v>
      </c>
      <c r="C74" s="132" t="s">
        <v>3390</v>
      </c>
    </row>
    <row r="75" spans="2:3" x14ac:dyDescent="0.25">
      <c r="B75" s="10" t="s">
        <v>282</v>
      </c>
      <c r="C75" s="132" t="s">
        <v>3390</v>
      </c>
    </row>
    <row r="76" spans="2:3" x14ac:dyDescent="0.25">
      <c r="B76" s="10" t="s">
        <v>283</v>
      </c>
      <c r="C76" s="132" t="s">
        <v>3390</v>
      </c>
    </row>
    <row r="77" spans="2:3" x14ac:dyDescent="0.25">
      <c r="B77" s="10" t="s">
        <v>284</v>
      </c>
      <c r="C77" s="132" t="s">
        <v>3390</v>
      </c>
    </row>
    <row r="78" spans="2:3" x14ac:dyDescent="0.25">
      <c r="B78" s="10" t="s">
        <v>285</v>
      </c>
      <c r="C78" s="132" t="s">
        <v>3390</v>
      </c>
    </row>
    <row r="79" spans="2:3" x14ac:dyDescent="0.25">
      <c r="B79" s="10" t="s">
        <v>286</v>
      </c>
      <c r="C79" s="132" t="s">
        <v>3390</v>
      </c>
    </row>
    <row r="80" spans="2:3" x14ac:dyDescent="0.25">
      <c r="B80" s="7" t="s">
        <v>287</v>
      </c>
      <c r="C80" s="132" t="s">
        <v>3390</v>
      </c>
    </row>
    <row r="82" spans="2:7" x14ac:dyDescent="0.25">
      <c r="B82" s="10" t="s">
        <v>149</v>
      </c>
      <c r="C82" s="11"/>
      <c r="D82" s="10"/>
    </row>
    <row r="83" spans="2:7" ht="30" x14ac:dyDescent="0.25">
      <c r="B83" s="12" t="s">
        <v>150</v>
      </c>
      <c r="C83" s="13" t="s">
        <v>151</v>
      </c>
      <c r="D83" s="12" t="s">
        <v>152</v>
      </c>
    </row>
    <row r="84" spans="2:7" x14ac:dyDescent="0.25">
      <c r="B84" s="10" t="s">
        <v>144</v>
      </c>
      <c r="C84" s="11" t="s">
        <v>144</v>
      </c>
      <c r="D84" s="10" t="s">
        <v>144</v>
      </c>
    </row>
    <row r="86" spans="2:7" x14ac:dyDescent="0.25">
      <c r="B86" s="7" t="s">
        <v>153</v>
      </c>
      <c r="C86" s="29">
        <v>45260</v>
      </c>
      <c r="D86" s="10"/>
      <c r="E86" s="25"/>
      <c r="F86" s="26"/>
    </row>
    <row r="87" spans="2:7" x14ac:dyDescent="0.25">
      <c r="B87" s="7" t="s">
        <v>154</v>
      </c>
      <c r="C87" s="8" t="s">
        <v>155</v>
      </c>
      <c r="D87" s="7" t="s">
        <v>156</v>
      </c>
      <c r="E87" s="23" t="s">
        <v>157</v>
      </c>
      <c r="F87" s="30" t="s">
        <v>158</v>
      </c>
      <c r="G87" s="3"/>
    </row>
    <row r="88" spans="2:7" x14ac:dyDescent="0.25">
      <c r="B88" s="31" t="s">
        <v>144</v>
      </c>
      <c r="C88" s="32" t="s">
        <v>144</v>
      </c>
      <c r="D88" s="31" t="s">
        <v>144</v>
      </c>
      <c r="E88" s="33" t="s">
        <v>144</v>
      </c>
      <c r="F88" s="28" t="s">
        <v>144</v>
      </c>
    </row>
    <row r="91" spans="2:7" x14ac:dyDescent="0.25">
      <c r="B91" s="14" t="s">
        <v>159</v>
      </c>
    </row>
    <row r="92" spans="2:7" x14ac:dyDescent="0.25">
      <c r="B92" s="14"/>
    </row>
    <row r="93" spans="2:7" x14ac:dyDescent="0.25">
      <c r="B93" s="14" t="s">
        <v>160</v>
      </c>
    </row>
    <row r="94" spans="2:7" x14ac:dyDescent="0.25">
      <c r="B94" s="7" t="s">
        <v>161</v>
      </c>
      <c r="C94" s="8" t="s">
        <v>162</v>
      </c>
      <c r="D94" s="14"/>
    </row>
    <row r="95" spans="2:7" x14ac:dyDescent="0.25">
      <c r="B95" s="10" t="s">
        <v>144</v>
      </c>
      <c r="C95" s="11" t="s">
        <v>144</v>
      </c>
    </row>
    <row r="97" spans="2:7" x14ac:dyDescent="0.25">
      <c r="B97" s="7" t="s">
        <v>163</v>
      </c>
      <c r="C97" s="8" t="s">
        <v>162</v>
      </c>
    </row>
    <row r="98" spans="2:7" x14ac:dyDescent="0.25">
      <c r="B98" s="10" t="s">
        <v>144</v>
      </c>
      <c r="C98" s="11" t="s">
        <v>144</v>
      </c>
    </row>
    <row r="100" spans="2:7" x14ac:dyDescent="0.25">
      <c r="B100" s="7" t="s">
        <v>144</v>
      </c>
      <c r="C100" s="8" t="s">
        <v>144</v>
      </c>
    </row>
    <row r="101" spans="2:7" x14ac:dyDescent="0.25">
      <c r="B101" s="10" t="s">
        <v>144</v>
      </c>
      <c r="C101" s="11" t="s">
        <v>144</v>
      </c>
    </row>
    <row r="103" spans="2:7" x14ac:dyDescent="0.25">
      <c r="B103" s="23" t="s">
        <v>164</v>
      </c>
      <c r="C103" s="8" t="s">
        <v>165</v>
      </c>
    </row>
    <row r="104" spans="2:7" x14ac:dyDescent="0.25">
      <c r="B104" s="25" t="s">
        <v>144</v>
      </c>
      <c r="C104" s="11" t="s">
        <v>144</v>
      </c>
    </row>
    <row r="106" spans="2:7" x14ac:dyDescent="0.25">
      <c r="B106" s="7" t="s">
        <v>166</v>
      </c>
      <c r="C106" s="8" t="s">
        <v>144</v>
      </c>
    </row>
    <row r="108" spans="2:7" x14ac:dyDescent="0.25">
      <c r="B108" s="7" t="s">
        <v>167</v>
      </c>
      <c r="C108" s="29">
        <v>45260</v>
      </c>
      <c r="D108" s="10"/>
      <c r="E108" s="25"/>
      <c r="F108" s="26"/>
    </row>
    <row r="109" spans="2:7" x14ac:dyDescent="0.25">
      <c r="B109" s="7" t="s">
        <v>154</v>
      </c>
      <c r="C109" s="8" t="s">
        <v>155</v>
      </c>
      <c r="D109" s="7" t="s">
        <v>156</v>
      </c>
      <c r="E109" s="23" t="s">
        <v>157</v>
      </c>
      <c r="F109" s="30" t="s">
        <v>158</v>
      </c>
      <c r="G109" s="3"/>
    </row>
    <row r="110" spans="2:7" x14ac:dyDescent="0.25">
      <c r="B110" s="31" t="s">
        <v>144</v>
      </c>
      <c r="C110" s="32" t="s">
        <v>144</v>
      </c>
      <c r="D110" s="31" t="s">
        <v>144</v>
      </c>
      <c r="E110" s="33" t="s">
        <v>144</v>
      </c>
      <c r="F110" s="28" t="s">
        <v>144</v>
      </c>
    </row>
    <row r="111" spans="2:7" x14ac:dyDescent="0.25">
      <c r="B111" s="14" t="s">
        <v>159</v>
      </c>
    </row>
    <row r="112" spans="2:7" x14ac:dyDescent="0.25">
      <c r="B112" s="14"/>
    </row>
    <row r="113" spans="2:4" x14ac:dyDescent="0.25">
      <c r="B113" s="14" t="s">
        <v>160</v>
      </c>
    </row>
    <row r="114" spans="2:4" x14ac:dyDescent="0.25">
      <c r="B114" s="7" t="s">
        <v>161</v>
      </c>
      <c r="C114" s="8" t="s">
        <v>162</v>
      </c>
      <c r="D114" s="14"/>
    </row>
    <row r="115" spans="2:4" x14ac:dyDescent="0.25">
      <c r="B115" s="10" t="s">
        <v>144</v>
      </c>
      <c r="C115" s="11" t="s">
        <v>144</v>
      </c>
    </row>
    <row r="117" spans="2:4" x14ac:dyDescent="0.25">
      <c r="B117" s="7" t="s">
        <v>163</v>
      </c>
      <c r="C117" s="8" t="s">
        <v>162</v>
      </c>
    </row>
    <row r="118" spans="2:4" x14ac:dyDescent="0.25">
      <c r="B118" s="10" t="s">
        <v>144</v>
      </c>
      <c r="C118" s="11" t="s">
        <v>144</v>
      </c>
    </row>
    <row r="120" spans="2:4" x14ac:dyDescent="0.25">
      <c r="B120" s="7" t="s">
        <v>144</v>
      </c>
      <c r="C120" s="8" t="s">
        <v>144</v>
      </c>
    </row>
    <row r="121" spans="2:4" x14ac:dyDescent="0.25">
      <c r="B121" s="10" t="s">
        <v>144</v>
      </c>
      <c r="C121" s="11" t="s">
        <v>144</v>
      </c>
    </row>
    <row r="123" spans="2:4" x14ac:dyDescent="0.25">
      <c r="B123" s="23" t="s">
        <v>164</v>
      </c>
      <c r="C123" s="8" t="s">
        <v>165</v>
      </c>
    </row>
    <row r="124" spans="2:4" x14ac:dyDescent="0.25">
      <c r="B124" s="25" t="s">
        <v>144</v>
      </c>
      <c r="C124" s="11" t="s">
        <v>144</v>
      </c>
    </row>
    <row r="126" spans="2:4" x14ac:dyDescent="0.25">
      <c r="B126" s="7" t="s">
        <v>166</v>
      </c>
      <c r="C126" s="8" t="s">
        <v>144</v>
      </c>
    </row>
    <row r="129" spans="2:80" x14ac:dyDescent="0.25">
      <c r="B129" s="14" t="s">
        <v>168</v>
      </c>
    </row>
    <row r="131" spans="2:80" x14ac:dyDescent="0.25">
      <c r="B131" s="7" t="s">
        <v>154</v>
      </c>
      <c r="C131" s="8" t="s">
        <v>169</v>
      </c>
      <c r="D131" s="7" t="s">
        <v>170</v>
      </c>
      <c r="E131" s="7" t="s">
        <v>171</v>
      </c>
      <c r="F131" s="3"/>
    </row>
    <row r="132" spans="2:80" x14ac:dyDescent="0.25">
      <c r="B132" s="10" t="s">
        <v>144</v>
      </c>
      <c r="C132" s="11" t="s">
        <v>144</v>
      </c>
      <c r="D132" s="10" t="s">
        <v>144</v>
      </c>
      <c r="E132" s="10" t="s">
        <v>144</v>
      </c>
    </row>
    <row r="135" spans="2:80" x14ac:dyDescent="0.25">
      <c r="B135" s="14" t="s">
        <v>172</v>
      </c>
      <c r="C135" s="21" t="s">
        <v>144</v>
      </c>
      <c r="D135" s="14"/>
      <c r="E135" s="14"/>
      <c r="F135" s="3"/>
      <c r="G135" s="3"/>
      <c r="H135" s="3"/>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c r="BY135" s="14"/>
      <c r="BZ135" s="14"/>
      <c r="CA135" s="14"/>
      <c r="CB135" s="14"/>
    </row>
    <row r="137" spans="2:80" x14ac:dyDescent="0.25">
      <c r="B137" s="14" t="s">
        <v>173</v>
      </c>
    </row>
    <row r="139" spans="2:80" x14ac:dyDescent="0.25">
      <c r="B139" s="7" t="s">
        <v>174</v>
      </c>
      <c r="C139" s="8" t="s">
        <v>162</v>
      </c>
      <c r="D139" s="14"/>
    </row>
    <row r="140" spans="2:80" x14ac:dyDescent="0.25">
      <c r="B140" s="10" t="s">
        <v>144</v>
      </c>
      <c r="C140" s="11" t="s">
        <v>144</v>
      </c>
    </row>
    <row r="143" spans="2:80" x14ac:dyDescent="0.25">
      <c r="B143" s="7" t="s">
        <v>175</v>
      </c>
      <c r="C143" s="8" t="s">
        <v>176</v>
      </c>
      <c r="D143" s="14"/>
    </row>
    <row r="144" spans="2:80" x14ac:dyDescent="0.25">
      <c r="B144" s="10" t="s">
        <v>144</v>
      </c>
      <c r="C144" s="11" t="s">
        <v>144</v>
      </c>
    </row>
    <row r="147" spans="2:80" x14ac:dyDescent="0.25">
      <c r="B147" s="14" t="s">
        <v>177</v>
      </c>
    </row>
    <row r="150" spans="2:80" x14ac:dyDescent="0.25">
      <c r="B150" s="14" t="s">
        <v>178</v>
      </c>
    </row>
    <row r="152" spans="2:80" x14ac:dyDescent="0.25">
      <c r="B152" s="7" t="s">
        <v>154</v>
      </c>
      <c r="C152" s="8" t="s">
        <v>179</v>
      </c>
      <c r="D152" s="7" t="s">
        <v>169</v>
      </c>
      <c r="E152" s="7" t="s">
        <v>170</v>
      </c>
      <c r="F152" s="30" t="s">
        <v>171</v>
      </c>
      <c r="G152" s="3"/>
    </row>
    <row r="153" spans="2:80" x14ac:dyDescent="0.25">
      <c r="B153" s="10" t="s">
        <v>144</v>
      </c>
      <c r="C153" s="11" t="s">
        <v>144</v>
      </c>
      <c r="D153" s="10" t="s">
        <v>144</v>
      </c>
      <c r="E153" s="10" t="s">
        <v>144</v>
      </c>
      <c r="F153" s="34" t="s">
        <v>144</v>
      </c>
    </row>
    <row r="156" spans="2:80" x14ac:dyDescent="0.25">
      <c r="B156" s="14" t="s">
        <v>172</v>
      </c>
      <c r="C156" s="21" t="s">
        <v>144</v>
      </c>
      <c r="D156" s="14"/>
      <c r="E156" s="14"/>
      <c r="F156" s="3"/>
      <c r="G156" s="3"/>
      <c r="H156" s="3"/>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c r="BS156" s="14"/>
      <c r="BT156" s="14"/>
      <c r="BU156" s="14"/>
      <c r="BV156" s="14"/>
      <c r="BW156" s="14"/>
      <c r="BX156" s="14"/>
      <c r="BY156" s="14"/>
      <c r="BZ156" s="14"/>
      <c r="CA156" s="14"/>
      <c r="CB156" s="14"/>
    </row>
    <row r="158" spans="2:80" x14ac:dyDescent="0.25">
      <c r="B158" s="14" t="s">
        <v>173</v>
      </c>
    </row>
    <row r="160" spans="2:80" x14ac:dyDescent="0.25">
      <c r="B160" s="7" t="s">
        <v>174</v>
      </c>
      <c r="C160" s="8" t="s">
        <v>162</v>
      </c>
      <c r="D160" s="14"/>
    </row>
    <row r="161" spans="2:7" x14ac:dyDescent="0.25">
      <c r="B161" s="10" t="s">
        <v>144</v>
      </c>
      <c r="C161" s="11" t="s">
        <v>144</v>
      </c>
    </row>
    <row r="164" spans="2:7" x14ac:dyDescent="0.25">
      <c r="B164" s="7" t="s">
        <v>175</v>
      </c>
      <c r="C164" s="8" t="s">
        <v>176</v>
      </c>
      <c r="D164" s="14"/>
    </row>
    <row r="165" spans="2:7" x14ac:dyDescent="0.25">
      <c r="B165" s="10" t="s">
        <v>144</v>
      </c>
      <c r="C165" s="11" t="s">
        <v>144</v>
      </c>
    </row>
    <row r="168" spans="2:7" x14ac:dyDescent="0.25">
      <c r="B168" s="14" t="s">
        <v>177</v>
      </c>
    </row>
    <row r="171" spans="2:7" x14ac:dyDescent="0.25">
      <c r="B171" s="14" t="s">
        <v>180</v>
      </c>
    </row>
    <row r="172" spans="2:7" x14ac:dyDescent="0.25">
      <c r="B172" s="7" t="s">
        <v>154</v>
      </c>
      <c r="C172" s="8" t="s">
        <v>181</v>
      </c>
      <c r="D172" s="7" t="s">
        <v>182</v>
      </c>
      <c r="E172" s="7" t="s">
        <v>183</v>
      </c>
      <c r="F172" s="30" t="s">
        <v>184</v>
      </c>
      <c r="G172" s="3"/>
    </row>
    <row r="173" spans="2:7" x14ac:dyDescent="0.25">
      <c r="B173" s="10" t="s">
        <v>144</v>
      </c>
      <c r="C173" s="11" t="s">
        <v>144</v>
      </c>
      <c r="D173" s="10" t="s">
        <v>144</v>
      </c>
      <c r="E173" s="10" t="s">
        <v>144</v>
      </c>
      <c r="F173" s="34" t="s">
        <v>144</v>
      </c>
    </row>
    <row r="174" spans="2:7" x14ac:dyDescent="0.25">
      <c r="B174" s="1" t="s">
        <v>185</v>
      </c>
    </row>
  </sheetData>
  <mergeCells count="3">
    <mergeCell ref="B1:E1"/>
    <mergeCell ref="C3:C7"/>
    <mergeCell ref="D3:D7"/>
  </mergeCells>
  <hyperlinks>
    <hyperlink ref="A1" location="Index!A1" display="Index" xr:uid="{AA7E7CDC-5570-44ED-B69A-FF4E7F37D00F}"/>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75495-A8ED-4874-A8C7-08F772316A45}">
  <dimension ref="A1:CB177"/>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x14ac:dyDescent="0.25">
      <c r="A1" s="15" t="s">
        <v>0</v>
      </c>
      <c r="B1" s="226" t="s">
        <v>91</v>
      </c>
      <c r="C1" s="226"/>
      <c r="D1" s="226"/>
      <c r="E1" s="226"/>
    </row>
    <row r="3" spans="1:9" ht="18" customHeight="1" x14ac:dyDescent="0.25">
      <c r="B3" s="4" t="s">
        <v>528</v>
      </c>
      <c r="C3" s="227"/>
      <c r="D3" s="228"/>
    </row>
    <row r="4" spans="1:9" ht="18" customHeight="1" x14ac:dyDescent="0.25">
      <c r="B4" s="6" t="s">
        <v>529</v>
      </c>
      <c r="C4" s="227"/>
      <c r="D4" s="228"/>
    </row>
    <row r="5" spans="1:9" ht="18" customHeight="1" x14ac:dyDescent="0.25">
      <c r="B5" s="6" t="s">
        <v>107</v>
      </c>
      <c r="C5" s="227"/>
      <c r="D5" s="228"/>
    </row>
    <row r="6" spans="1:9" ht="18" customHeight="1" x14ac:dyDescent="0.25">
      <c r="B6" s="6" t="s">
        <v>530</v>
      </c>
      <c r="C6" s="227"/>
      <c r="D6" s="228"/>
    </row>
    <row r="7" spans="1:9" ht="18" customHeight="1" x14ac:dyDescent="0.25">
      <c r="B7" s="6" t="s">
        <v>531</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2336</v>
      </c>
      <c r="C15" s="17" t="s">
        <v>135</v>
      </c>
      <c r="D15" s="1" t="s">
        <v>200</v>
      </c>
      <c r="E15" s="1" t="s">
        <v>201</v>
      </c>
      <c r="F15" s="2">
        <v>13108</v>
      </c>
      <c r="G15" s="2">
        <v>457.55</v>
      </c>
      <c r="H15" s="2">
        <v>10.25</v>
      </c>
    </row>
    <row r="16" spans="1:9" x14ac:dyDescent="0.25">
      <c r="B16" s="1" t="s">
        <v>2509</v>
      </c>
      <c r="C16" s="17" t="s">
        <v>135</v>
      </c>
      <c r="D16" s="1" t="s">
        <v>192</v>
      </c>
      <c r="E16" s="1" t="s">
        <v>532</v>
      </c>
      <c r="F16" s="2">
        <v>55585</v>
      </c>
      <c r="G16" s="2">
        <v>412.11</v>
      </c>
      <c r="H16" s="2">
        <v>9.23</v>
      </c>
    </row>
    <row r="17" spans="2:8" x14ac:dyDescent="0.25">
      <c r="B17" s="1" t="s">
        <v>2335</v>
      </c>
      <c r="C17" s="17" t="s">
        <v>135</v>
      </c>
      <c r="D17" s="1" t="s">
        <v>197</v>
      </c>
      <c r="E17" s="1" t="s">
        <v>199</v>
      </c>
      <c r="F17" s="2">
        <v>10018</v>
      </c>
      <c r="G17" s="2">
        <v>349.39</v>
      </c>
      <c r="H17" s="2">
        <v>7.83</v>
      </c>
    </row>
    <row r="18" spans="2:8" x14ac:dyDescent="0.25">
      <c r="B18" s="1" t="s">
        <v>2346</v>
      </c>
      <c r="C18" s="17" t="s">
        <v>135</v>
      </c>
      <c r="D18" s="1" t="s">
        <v>215</v>
      </c>
      <c r="E18" s="1" t="s">
        <v>216</v>
      </c>
      <c r="F18" s="2">
        <v>5911</v>
      </c>
      <c r="G18" s="2">
        <v>342.14</v>
      </c>
      <c r="H18" s="2">
        <v>7.67</v>
      </c>
    </row>
    <row r="19" spans="2:8" x14ac:dyDescent="0.25">
      <c r="B19" s="1" t="s">
        <v>2331</v>
      </c>
      <c r="C19" s="17" t="s">
        <v>135</v>
      </c>
      <c r="D19" s="1" t="s">
        <v>192</v>
      </c>
      <c r="E19" s="1" t="s">
        <v>193</v>
      </c>
      <c r="F19" s="2">
        <v>19522</v>
      </c>
      <c r="G19" s="2">
        <v>304.31</v>
      </c>
      <c r="H19" s="2">
        <v>6.82</v>
      </c>
    </row>
    <row r="20" spans="2:8" x14ac:dyDescent="0.25">
      <c r="B20" s="1" t="s">
        <v>2333</v>
      </c>
      <c r="C20" s="17" t="s">
        <v>135</v>
      </c>
      <c r="D20" s="1" t="s">
        <v>192</v>
      </c>
      <c r="E20" s="1" t="s">
        <v>196</v>
      </c>
      <c r="F20" s="2">
        <v>30997</v>
      </c>
      <c r="G20" s="2">
        <v>289.81</v>
      </c>
      <c r="H20" s="2">
        <v>6.49</v>
      </c>
    </row>
    <row r="21" spans="2:8" x14ac:dyDescent="0.25">
      <c r="B21" s="1" t="s">
        <v>2334</v>
      </c>
      <c r="C21" s="17" t="s">
        <v>135</v>
      </c>
      <c r="D21" s="1" t="s">
        <v>197</v>
      </c>
      <c r="E21" s="1" t="s">
        <v>198</v>
      </c>
      <c r="F21" s="2">
        <v>17899</v>
      </c>
      <c r="G21" s="2">
        <v>260.45999999999998</v>
      </c>
      <c r="H21" s="2">
        <v>5.84</v>
      </c>
    </row>
    <row r="22" spans="2:8" x14ac:dyDescent="0.25">
      <c r="B22" s="1" t="s">
        <v>2364</v>
      </c>
      <c r="C22" s="17" t="s">
        <v>135</v>
      </c>
      <c r="D22" s="1" t="s">
        <v>246</v>
      </c>
      <c r="E22" s="1" t="s">
        <v>247</v>
      </c>
      <c r="F22" s="2">
        <v>5682</v>
      </c>
      <c r="G22" s="2">
        <v>224.42</v>
      </c>
      <c r="H22" s="2">
        <v>5.03</v>
      </c>
    </row>
    <row r="23" spans="2:8" x14ac:dyDescent="0.25">
      <c r="B23" s="1" t="s">
        <v>2510</v>
      </c>
      <c r="C23" s="17" t="s">
        <v>135</v>
      </c>
      <c r="D23" s="1" t="s">
        <v>211</v>
      </c>
      <c r="E23" s="1" t="s">
        <v>533</v>
      </c>
      <c r="F23" s="2">
        <v>28393</v>
      </c>
      <c r="G23" s="2">
        <v>209.87</v>
      </c>
      <c r="H23" s="2">
        <v>4.7</v>
      </c>
    </row>
    <row r="24" spans="2:8" x14ac:dyDescent="0.25">
      <c r="B24" s="1" t="s">
        <v>2511</v>
      </c>
      <c r="C24" s="17" t="s">
        <v>135</v>
      </c>
      <c r="D24" s="1" t="s">
        <v>384</v>
      </c>
      <c r="E24" s="1" t="s">
        <v>534</v>
      </c>
      <c r="F24" s="2">
        <v>4556</v>
      </c>
      <c r="G24" s="2">
        <v>177.54</v>
      </c>
      <c r="H24" s="2">
        <v>3.98</v>
      </c>
    </row>
    <row r="25" spans="2:8" x14ac:dyDescent="0.25">
      <c r="B25" s="1" t="s">
        <v>2340</v>
      </c>
      <c r="C25" s="17" t="s">
        <v>135</v>
      </c>
      <c r="D25" s="1" t="s">
        <v>192</v>
      </c>
      <c r="E25" s="1" t="s">
        <v>206</v>
      </c>
      <c r="F25" s="2">
        <v>8643</v>
      </c>
      <c r="G25" s="2">
        <v>151.72</v>
      </c>
      <c r="H25" s="2">
        <v>3.4</v>
      </c>
    </row>
    <row r="26" spans="2:8" x14ac:dyDescent="0.25">
      <c r="B26" s="1" t="s">
        <v>2512</v>
      </c>
      <c r="C26" s="17" t="s">
        <v>135</v>
      </c>
      <c r="D26" s="1" t="s">
        <v>248</v>
      </c>
      <c r="E26" s="1" t="s">
        <v>535</v>
      </c>
      <c r="F26" s="2">
        <v>16069</v>
      </c>
      <c r="G26" s="2">
        <v>113.41</v>
      </c>
      <c r="H26" s="2">
        <v>2.54</v>
      </c>
    </row>
    <row r="27" spans="2:8" x14ac:dyDescent="0.25">
      <c r="B27" s="1" t="s">
        <v>2506</v>
      </c>
      <c r="C27" s="17" t="s">
        <v>135</v>
      </c>
      <c r="D27" s="1" t="s">
        <v>353</v>
      </c>
      <c r="E27" s="1" t="s">
        <v>517</v>
      </c>
      <c r="F27" s="2">
        <v>23420</v>
      </c>
      <c r="G27" s="2">
        <v>101.44</v>
      </c>
      <c r="H27" s="2">
        <v>2.27</v>
      </c>
    </row>
    <row r="28" spans="2:8" x14ac:dyDescent="0.25">
      <c r="B28" s="1" t="s">
        <v>2513</v>
      </c>
      <c r="C28" s="17" t="s">
        <v>135</v>
      </c>
      <c r="D28" s="1" t="s">
        <v>227</v>
      </c>
      <c r="E28" s="1" t="s">
        <v>536</v>
      </c>
      <c r="F28" s="2">
        <v>3261</v>
      </c>
      <c r="G28" s="2">
        <v>92.98</v>
      </c>
      <c r="H28" s="2">
        <v>2.08</v>
      </c>
    </row>
    <row r="29" spans="2:8" x14ac:dyDescent="0.25">
      <c r="B29" s="1" t="s">
        <v>2514</v>
      </c>
      <c r="C29" s="17" t="s">
        <v>135</v>
      </c>
      <c r="D29" s="1" t="s">
        <v>396</v>
      </c>
      <c r="E29" s="1" t="s">
        <v>537</v>
      </c>
      <c r="F29" s="2">
        <v>1899</v>
      </c>
      <c r="G29" s="2">
        <v>92.15</v>
      </c>
      <c r="H29" s="2">
        <v>2.06</v>
      </c>
    </row>
    <row r="30" spans="2:8" x14ac:dyDescent="0.25">
      <c r="B30" s="1" t="s">
        <v>2469</v>
      </c>
      <c r="C30" s="17" t="s">
        <v>135</v>
      </c>
      <c r="D30" s="1" t="s">
        <v>227</v>
      </c>
      <c r="E30" s="1" t="s">
        <v>440</v>
      </c>
      <c r="F30" s="2">
        <v>3295</v>
      </c>
      <c r="G30" s="2">
        <v>84.1</v>
      </c>
      <c r="H30" s="2">
        <v>1.88</v>
      </c>
    </row>
    <row r="31" spans="2:8" x14ac:dyDescent="0.25">
      <c r="B31" s="1" t="s">
        <v>2345</v>
      </c>
      <c r="C31" s="17" t="s">
        <v>135</v>
      </c>
      <c r="D31" s="1" t="s">
        <v>202</v>
      </c>
      <c r="E31" s="1" t="s">
        <v>214</v>
      </c>
      <c r="F31" s="2">
        <v>3176</v>
      </c>
      <c r="G31" s="2">
        <v>80.849999999999994</v>
      </c>
      <c r="H31" s="2">
        <v>1.81</v>
      </c>
    </row>
    <row r="32" spans="2:8" x14ac:dyDescent="0.25">
      <c r="B32" s="1" t="s">
        <v>2430</v>
      </c>
      <c r="C32" s="17" t="s">
        <v>135</v>
      </c>
      <c r="D32" s="1" t="s">
        <v>211</v>
      </c>
      <c r="E32" s="1" t="s">
        <v>383</v>
      </c>
      <c r="F32" s="2">
        <v>1082</v>
      </c>
      <c r="G32" s="2">
        <v>77.06</v>
      </c>
      <c r="H32" s="2">
        <v>1.73</v>
      </c>
    </row>
    <row r="33" spans="2:8" x14ac:dyDescent="0.25">
      <c r="B33" s="1" t="s">
        <v>2431</v>
      </c>
      <c r="C33" s="17" t="s">
        <v>135</v>
      </c>
      <c r="D33" s="1" t="s">
        <v>384</v>
      </c>
      <c r="E33" s="1" t="s">
        <v>385</v>
      </c>
      <c r="F33" s="2">
        <v>4586</v>
      </c>
      <c r="G33" s="2">
        <v>75.569999999999993</v>
      </c>
      <c r="H33" s="2">
        <v>1.69</v>
      </c>
    </row>
    <row r="34" spans="2:8" x14ac:dyDescent="0.25">
      <c r="B34" s="1" t="s">
        <v>2337</v>
      </c>
      <c r="C34" s="17" t="s">
        <v>135</v>
      </c>
      <c r="D34" s="1" t="s">
        <v>202</v>
      </c>
      <c r="E34" s="1" t="s">
        <v>203</v>
      </c>
      <c r="F34" s="2">
        <v>16412</v>
      </c>
      <c r="G34" s="2">
        <v>71.52</v>
      </c>
      <c r="H34" s="2">
        <v>1.6</v>
      </c>
    </row>
    <row r="35" spans="2:8" x14ac:dyDescent="0.25">
      <c r="B35" s="1" t="s">
        <v>2515</v>
      </c>
      <c r="C35" s="17" t="s">
        <v>135</v>
      </c>
      <c r="D35" s="1" t="s">
        <v>224</v>
      </c>
      <c r="E35" s="1" t="s">
        <v>538</v>
      </c>
      <c r="F35" s="2">
        <v>3322</v>
      </c>
      <c r="G35" s="2">
        <v>63.42</v>
      </c>
      <c r="H35" s="2">
        <v>1.42</v>
      </c>
    </row>
    <row r="36" spans="2:8" x14ac:dyDescent="0.25">
      <c r="B36" s="1" t="s">
        <v>2441</v>
      </c>
      <c r="C36" s="17" t="s">
        <v>135</v>
      </c>
      <c r="D36" s="1" t="s">
        <v>211</v>
      </c>
      <c r="E36" s="1" t="s">
        <v>395</v>
      </c>
      <c r="F36" s="2">
        <v>3443</v>
      </c>
      <c r="G36" s="2">
        <v>57.62</v>
      </c>
      <c r="H36" s="2">
        <v>1.29</v>
      </c>
    </row>
    <row r="37" spans="2:8" x14ac:dyDescent="0.25">
      <c r="B37" s="1" t="s">
        <v>2434</v>
      </c>
      <c r="C37" s="17" t="s">
        <v>135</v>
      </c>
      <c r="D37" s="1" t="s">
        <v>200</v>
      </c>
      <c r="E37" s="1" t="s">
        <v>388</v>
      </c>
      <c r="F37" s="2">
        <v>1022</v>
      </c>
      <c r="G37" s="2">
        <v>31.89</v>
      </c>
      <c r="H37" s="2">
        <v>0.71</v>
      </c>
    </row>
    <row r="38" spans="2:8" x14ac:dyDescent="0.25">
      <c r="B38" s="1" t="s">
        <v>2332</v>
      </c>
      <c r="C38" s="17" t="s">
        <v>135</v>
      </c>
      <c r="D38" s="1" t="s">
        <v>194</v>
      </c>
      <c r="E38" s="1" t="s">
        <v>195</v>
      </c>
      <c r="F38" s="2">
        <v>1325</v>
      </c>
      <c r="G38" s="2">
        <v>31.5</v>
      </c>
      <c r="H38" s="2">
        <v>0.71</v>
      </c>
    </row>
    <row r="39" spans="2:8" x14ac:dyDescent="0.25">
      <c r="B39" s="1" t="s">
        <v>2507</v>
      </c>
      <c r="C39" s="17" t="s">
        <v>135</v>
      </c>
      <c r="D39" s="1" t="s">
        <v>337</v>
      </c>
      <c r="E39" s="1" t="s">
        <v>518</v>
      </c>
      <c r="F39" s="2">
        <v>4034</v>
      </c>
      <c r="G39" s="2">
        <v>23.02</v>
      </c>
      <c r="H39" s="2">
        <v>0.52</v>
      </c>
    </row>
    <row r="40" spans="2:8" x14ac:dyDescent="0.25">
      <c r="B40" s="1" t="s">
        <v>2433</v>
      </c>
      <c r="C40" s="17" t="s">
        <v>135</v>
      </c>
      <c r="D40" s="1" t="s">
        <v>384</v>
      </c>
      <c r="E40" s="1" t="s">
        <v>387</v>
      </c>
      <c r="F40" s="2">
        <v>207</v>
      </c>
      <c r="G40" s="2">
        <v>21.96</v>
      </c>
      <c r="H40" s="2">
        <v>0.49</v>
      </c>
    </row>
    <row r="41" spans="2:8" x14ac:dyDescent="0.25">
      <c r="B41" s="1" t="s">
        <v>2516</v>
      </c>
      <c r="C41" s="17" t="s">
        <v>135</v>
      </c>
      <c r="D41" s="1" t="s">
        <v>197</v>
      </c>
      <c r="E41" s="1" t="s">
        <v>539</v>
      </c>
      <c r="F41" s="2">
        <v>258</v>
      </c>
      <c r="G41" s="2">
        <v>21.29</v>
      </c>
      <c r="H41" s="2">
        <v>0.48</v>
      </c>
    </row>
    <row r="42" spans="2:8" x14ac:dyDescent="0.25">
      <c r="B42" s="1" t="s">
        <v>2435</v>
      </c>
      <c r="C42" s="17" t="s">
        <v>135</v>
      </c>
      <c r="D42" s="1" t="s">
        <v>215</v>
      </c>
      <c r="E42" s="1" t="s">
        <v>389</v>
      </c>
      <c r="F42" s="2">
        <v>1466</v>
      </c>
      <c r="G42" s="2">
        <v>17.97</v>
      </c>
      <c r="H42" s="2">
        <v>0.4</v>
      </c>
    </row>
    <row r="43" spans="2:8" x14ac:dyDescent="0.25">
      <c r="B43" s="1" t="s">
        <v>381</v>
      </c>
      <c r="C43" s="17" t="s">
        <v>135</v>
      </c>
      <c r="D43" s="1" t="s">
        <v>192</v>
      </c>
      <c r="E43" s="1" t="s">
        <v>382</v>
      </c>
      <c r="F43" s="2">
        <v>2838</v>
      </c>
      <c r="G43" s="2">
        <v>16.03</v>
      </c>
      <c r="H43" s="2">
        <v>0.36</v>
      </c>
    </row>
    <row r="44" spans="2:8" x14ac:dyDescent="0.25">
      <c r="B44" s="1" t="s">
        <v>2490</v>
      </c>
      <c r="C44" s="17" t="s">
        <v>135</v>
      </c>
      <c r="D44" s="1" t="s">
        <v>337</v>
      </c>
      <c r="E44" s="1" t="s">
        <v>496</v>
      </c>
      <c r="F44" s="2">
        <v>192</v>
      </c>
      <c r="G44" s="2">
        <v>7.24</v>
      </c>
      <c r="H44" s="2">
        <v>0.16</v>
      </c>
    </row>
    <row r="45" spans="2:8" x14ac:dyDescent="0.25">
      <c r="B45" s="14" t="s">
        <v>271</v>
      </c>
      <c r="C45" s="21"/>
      <c r="D45" s="14"/>
      <c r="E45" s="14"/>
      <c r="F45" s="3"/>
      <c r="G45" s="3">
        <f>SUM(G12:G44)</f>
        <v>4260.34</v>
      </c>
      <c r="H45" s="3">
        <f>SUM(H12:H44)</f>
        <v>95.440000000000012</v>
      </c>
    </row>
    <row r="46" spans="2:8" x14ac:dyDescent="0.25">
      <c r="B46" s="18" t="s">
        <v>112</v>
      </c>
      <c r="C46" s="19" t="s">
        <v>113</v>
      </c>
      <c r="D46" s="18" t="s">
        <v>114</v>
      </c>
      <c r="E46" s="18" t="s">
        <v>115</v>
      </c>
      <c r="F46" s="20" t="s">
        <v>116</v>
      </c>
      <c r="G46" s="20" t="s">
        <v>117</v>
      </c>
      <c r="H46" s="20" t="s">
        <v>118</v>
      </c>
    </row>
    <row r="47" spans="2:8" x14ac:dyDescent="0.25">
      <c r="B47" s="14" t="s">
        <v>119</v>
      </c>
    </row>
    <row r="48" spans="2:8" x14ac:dyDescent="0.25">
      <c r="B48" s="14" t="s">
        <v>120</v>
      </c>
    </row>
    <row r="49" spans="2:8" x14ac:dyDescent="0.25">
      <c r="B49" s="14" t="s">
        <v>540</v>
      </c>
    </row>
    <row r="50" spans="2:8" x14ac:dyDescent="0.25">
      <c r="B50" s="1" t="s">
        <v>2517</v>
      </c>
      <c r="C50" s="17">
        <v>7.73</v>
      </c>
      <c r="D50" s="1" t="s">
        <v>127</v>
      </c>
      <c r="E50" s="1" t="s">
        <v>541</v>
      </c>
      <c r="F50" s="2">
        <v>8627</v>
      </c>
      <c r="G50" s="2">
        <v>2.4700000000000002</v>
      </c>
      <c r="H50" s="2">
        <v>0.06</v>
      </c>
    </row>
    <row r="51" spans="2:8" x14ac:dyDescent="0.25">
      <c r="B51" s="14" t="s">
        <v>129</v>
      </c>
      <c r="C51" s="21"/>
      <c r="D51" s="14"/>
      <c r="E51" s="14"/>
      <c r="F51" s="3"/>
      <c r="G51" s="3">
        <f>SUM(G46:G50)</f>
        <v>2.4700000000000002</v>
      </c>
      <c r="H51" s="3">
        <f>SUM(H46:H50)</f>
        <v>0.06</v>
      </c>
    </row>
    <row r="52" spans="2:8" x14ac:dyDescent="0.25">
      <c r="B52" s="14" t="s">
        <v>483</v>
      </c>
      <c r="C52" s="21"/>
      <c r="D52" s="14"/>
      <c r="E52" s="14"/>
      <c r="F52" s="3"/>
      <c r="G52" s="3">
        <v>190.27</v>
      </c>
      <c r="H52" s="3">
        <v>4.26</v>
      </c>
    </row>
    <row r="53" spans="2:8" x14ac:dyDescent="0.25">
      <c r="B53" s="14" t="s">
        <v>137</v>
      </c>
      <c r="C53" s="21"/>
      <c r="D53" s="14"/>
      <c r="E53" s="14"/>
      <c r="F53" s="3"/>
      <c r="G53" s="3">
        <v>4453.0800000000008</v>
      </c>
      <c r="H53" s="3">
        <v>99.76</v>
      </c>
    </row>
    <row r="54" spans="2:8" x14ac:dyDescent="0.25">
      <c r="B54" s="14" t="s">
        <v>138</v>
      </c>
      <c r="C54" s="21"/>
      <c r="D54" s="14"/>
      <c r="E54" s="14"/>
      <c r="F54" s="3"/>
      <c r="G54" s="3">
        <v>10.538333080000001</v>
      </c>
      <c r="H54" s="3">
        <v>0.23999999999999488</v>
      </c>
    </row>
    <row r="55" spans="2:8" x14ac:dyDescent="0.25">
      <c r="B55" s="14" t="s">
        <v>139</v>
      </c>
      <c r="C55" s="21"/>
      <c r="D55" s="14"/>
      <c r="E55" s="14"/>
      <c r="F55" s="3"/>
      <c r="G55" s="3">
        <v>4463.6183330800004</v>
      </c>
      <c r="H55" s="3">
        <v>100</v>
      </c>
    </row>
    <row r="56" spans="2:8" x14ac:dyDescent="0.25">
      <c r="B56" s="1" t="s">
        <v>140</v>
      </c>
    </row>
    <row r="57" spans="2:8" x14ac:dyDescent="0.25">
      <c r="B57" s="14" t="s">
        <v>141</v>
      </c>
    </row>
    <row r="58" spans="2:8" x14ac:dyDescent="0.25">
      <c r="B58" s="14" t="s">
        <v>142</v>
      </c>
      <c r="C58" s="17" t="s">
        <v>143</v>
      </c>
    </row>
    <row r="59" spans="2:8" x14ac:dyDescent="0.25">
      <c r="B59" s="14" t="s">
        <v>145</v>
      </c>
      <c r="C59" s="17" t="s">
        <v>144</v>
      </c>
    </row>
    <row r="60" spans="2:8" x14ac:dyDescent="0.25">
      <c r="B60" s="14" t="s">
        <v>273</v>
      </c>
      <c r="C60" s="17" t="s">
        <v>144</v>
      </c>
    </row>
    <row r="61" spans="2:8" x14ac:dyDescent="0.25">
      <c r="B61" s="14" t="s">
        <v>146</v>
      </c>
      <c r="C61" s="17" t="s">
        <v>147</v>
      </c>
    </row>
    <row r="62" spans="2:8" x14ac:dyDescent="0.25">
      <c r="B62" s="14" t="s">
        <v>542</v>
      </c>
      <c r="C62" s="21"/>
    </row>
    <row r="63" spans="2:8" x14ac:dyDescent="0.25">
      <c r="B63" s="14" t="s">
        <v>543</v>
      </c>
      <c r="C63" s="21"/>
    </row>
    <row r="64" spans="2:8" x14ac:dyDescent="0.25">
      <c r="B64" s="14" t="s">
        <v>544</v>
      </c>
      <c r="C64" s="21"/>
    </row>
    <row r="65" spans="2:3" x14ac:dyDescent="0.25">
      <c r="B65" s="14" t="s">
        <v>545</v>
      </c>
      <c r="C65" s="21"/>
    </row>
    <row r="66" spans="2:3" x14ac:dyDescent="0.25">
      <c r="B66" s="14" t="s">
        <v>546</v>
      </c>
      <c r="C66" s="21"/>
    </row>
    <row r="67" spans="2:3" x14ac:dyDescent="0.25">
      <c r="B67" s="14" t="s">
        <v>547</v>
      </c>
      <c r="C67" s="21"/>
    </row>
    <row r="68" spans="2:3" x14ac:dyDescent="0.25">
      <c r="B68" s="14" t="s">
        <v>548</v>
      </c>
      <c r="C68" s="21"/>
    </row>
    <row r="69" spans="2:3" x14ac:dyDescent="0.25">
      <c r="B69" s="14" t="s">
        <v>549</v>
      </c>
      <c r="C69" s="21"/>
    </row>
    <row r="70" spans="2:3" x14ac:dyDescent="0.25">
      <c r="B70" s="14" t="s">
        <v>3322</v>
      </c>
      <c r="C70" s="21"/>
    </row>
    <row r="71" spans="2:3" x14ac:dyDescent="0.25">
      <c r="B71" s="1" t="s">
        <v>148</v>
      </c>
    </row>
    <row r="72" spans="2:3" x14ac:dyDescent="0.25">
      <c r="B72" s="1" t="s">
        <v>278</v>
      </c>
    </row>
    <row r="75" spans="2:3" x14ac:dyDescent="0.25">
      <c r="B75" s="7" t="s">
        <v>2242</v>
      </c>
      <c r="C75" s="8"/>
    </row>
    <row r="76" spans="2:3" ht="30" x14ac:dyDescent="0.25">
      <c r="B76" s="7" t="s">
        <v>279</v>
      </c>
      <c r="C76" s="9" t="s">
        <v>280</v>
      </c>
    </row>
    <row r="77" spans="2:3" x14ac:dyDescent="0.25">
      <c r="B77" s="10" t="s">
        <v>281</v>
      </c>
      <c r="C77" s="132" t="s">
        <v>3390</v>
      </c>
    </row>
    <row r="78" spans="2:3" x14ac:dyDescent="0.25">
      <c r="B78" s="10" t="s">
        <v>282</v>
      </c>
      <c r="C78" s="132" t="s">
        <v>3390</v>
      </c>
    </row>
    <row r="79" spans="2:3" x14ac:dyDescent="0.25">
      <c r="B79" s="10" t="s">
        <v>283</v>
      </c>
      <c r="C79" s="132" t="s">
        <v>3390</v>
      </c>
    </row>
    <row r="80" spans="2:3" x14ac:dyDescent="0.25">
      <c r="B80" s="10" t="s">
        <v>284</v>
      </c>
      <c r="C80" s="132" t="s">
        <v>3390</v>
      </c>
    </row>
    <row r="81" spans="2:7" x14ac:dyDescent="0.25">
      <c r="B81" s="10" t="s">
        <v>285</v>
      </c>
      <c r="C81" s="132" t="s">
        <v>3390</v>
      </c>
    </row>
    <row r="82" spans="2:7" x14ac:dyDescent="0.25">
      <c r="B82" s="10" t="s">
        <v>286</v>
      </c>
      <c r="C82" s="132" t="s">
        <v>3390</v>
      </c>
    </row>
    <row r="83" spans="2:7" x14ac:dyDescent="0.25">
      <c r="B83" s="7" t="s">
        <v>287</v>
      </c>
      <c r="C83" s="132" t="s">
        <v>3390</v>
      </c>
    </row>
    <row r="85" spans="2:7" x14ac:dyDescent="0.25">
      <c r="B85" s="10" t="s">
        <v>149</v>
      </c>
      <c r="C85" s="11"/>
      <c r="D85" s="10"/>
    </row>
    <row r="86" spans="2:7" ht="30" x14ac:dyDescent="0.25">
      <c r="B86" s="12" t="s">
        <v>150</v>
      </c>
      <c r="C86" s="13" t="s">
        <v>151</v>
      </c>
      <c r="D86" s="12" t="s">
        <v>152</v>
      </c>
    </row>
    <row r="87" spans="2:7" x14ac:dyDescent="0.25">
      <c r="B87" s="10" t="s">
        <v>144</v>
      </c>
      <c r="C87" s="11" t="s">
        <v>144</v>
      </c>
      <c r="D87" s="10" t="s">
        <v>144</v>
      </c>
    </row>
    <row r="89" spans="2:7" x14ac:dyDescent="0.25">
      <c r="B89" s="7" t="s">
        <v>153</v>
      </c>
      <c r="C89" s="29">
        <v>45260</v>
      </c>
      <c r="D89" s="10"/>
      <c r="E89" s="25"/>
      <c r="F89" s="26"/>
    </row>
    <row r="90" spans="2:7" x14ac:dyDescent="0.25">
      <c r="B90" s="7" t="s">
        <v>154</v>
      </c>
      <c r="C90" s="8" t="s">
        <v>155</v>
      </c>
      <c r="D90" s="7" t="s">
        <v>156</v>
      </c>
      <c r="E90" s="23" t="s">
        <v>157</v>
      </c>
      <c r="F90" s="30" t="s">
        <v>158</v>
      </c>
      <c r="G90" s="3"/>
    </row>
    <row r="91" spans="2:7" x14ac:dyDescent="0.25">
      <c r="B91" s="31" t="s">
        <v>144</v>
      </c>
      <c r="C91" s="32" t="s">
        <v>144</v>
      </c>
      <c r="D91" s="31" t="s">
        <v>144</v>
      </c>
      <c r="E91" s="33" t="s">
        <v>144</v>
      </c>
      <c r="F91" s="28" t="s">
        <v>144</v>
      </c>
    </row>
    <row r="94" spans="2:7" x14ac:dyDescent="0.25">
      <c r="B94" s="14" t="s">
        <v>159</v>
      </c>
    </row>
    <row r="95" spans="2:7" x14ac:dyDescent="0.25">
      <c r="B95" s="14"/>
    </row>
    <row r="96" spans="2:7" x14ac:dyDescent="0.25">
      <c r="B96" s="14" t="s">
        <v>160</v>
      </c>
    </row>
    <row r="97" spans="2:7" x14ac:dyDescent="0.25">
      <c r="B97" s="7" t="s">
        <v>161</v>
      </c>
      <c r="C97" s="8" t="s">
        <v>162</v>
      </c>
      <c r="D97" s="14"/>
    </row>
    <row r="98" spans="2:7" x14ac:dyDescent="0.25">
      <c r="B98" s="10" t="s">
        <v>144</v>
      </c>
      <c r="C98" s="11" t="s">
        <v>144</v>
      </c>
    </row>
    <row r="100" spans="2:7" x14ac:dyDescent="0.25">
      <c r="B100" s="7" t="s">
        <v>163</v>
      </c>
      <c r="C100" s="8" t="s">
        <v>162</v>
      </c>
    </row>
    <row r="101" spans="2:7" x14ac:dyDescent="0.25">
      <c r="B101" s="10" t="s">
        <v>144</v>
      </c>
      <c r="C101" s="11" t="s">
        <v>144</v>
      </c>
    </row>
    <row r="103" spans="2:7" x14ac:dyDescent="0.25">
      <c r="B103" s="7" t="s">
        <v>144</v>
      </c>
      <c r="C103" s="8" t="s">
        <v>144</v>
      </c>
    </row>
    <row r="104" spans="2:7" x14ac:dyDescent="0.25">
      <c r="B104" s="10" t="s">
        <v>144</v>
      </c>
      <c r="C104" s="11" t="s">
        <v>144</v>
      </c>
    </row>
    <row r="106" spans="2:7" x14ac:dyDescent="0.25">
      <c r="B106" s="23" t="s">
        <v>164</v>
      </c>
      <c r="C106" s="8" t="s">
        <v>165</v>
      </c>
    </row>
    <row r="107" spans="2:7" x14ac:dyDescent="0.25">
      <c r="B107" s="25" t="s">
        <v>144</v>
      </c>
      <c r="C107" s="11" t="s">
        <v>144</v>
      </c>
    </row>
    <row r="109" spans="2:7" x14ac:dyDescent="0.25">
      <c r="B109" s="7" t="s">
        <v>166</v>
      </c>
      <c r="C109" s="8" t="s">
        <v>144</v>
      </c>
    </row>
    <row r="111" spans="2:7" x14ac:dyDescent="0.25">
      <c r="B111" s="7" t="s">
        <v>167</v>
      </c>
      <c r="C111" s="29">
        <v>45260</v>
      </c>
      <c r="D111" s="10"/>
      <c r="E111" s="25"/>
      <c r="F111" s="26"/>
    </row>
    <row r="112" spans="2:7" x14ac:dyDescent="0.25">
      <c r="B112" s="7" t="s">
        <v>154</v>
      </c>
      <c r="C112" s="8" t="s">
        <v>155</v>
      </c>
      <c r="D112" s="7" t="s">
        <v>156</v>
      </c>
      <c r="E112" s="23" t="s">
        <v>157</v>
      </c>
      <c r="F112" s="30" t="s">
        <v>158</v>
      </c>
      <c r="G112" s="3"/>
    </row>
    <row r="113" spans="2:6" x14ac:dyDescent="0.25">
      <c r="B113" s="31" t="s">
        <v>144</v>
      </c>
      <c r="C113" s="32" t="s">
        <v>144</v>
      </c>
      <c r="D113" s="31" t="s">
        <v>144</v>
      </c>
      <c r="E113" s="33" t="s">
        <v>144</v>
      </c>
      <c r="F113" s="28" t="s">
        <v>144</v>
      </c>
    </row>
    <row r="114" spans="2:6" x14ac:dyDescent="0.25">
      <c r="B114" s="14" t="s">
        <v>159</v>
      </c>
    </row>
    <row r="115" spans="2:6" x14ac:dyDescent="0.25">
      <c r="B115" s="14"/>
    </row>
    <row r="116" spans="2:6" x14ac:dyDescent="0.25">
      <c r="B116" s="14" t="s">
        <v>160</v>
      </c>
    </row>
    <row r="117" spans="2:6" x14ac:dyDescent="0.25">
      <c r="B117" s="7" t="s">
        <v>161</v>
      </c>
      <c r="C117" s="8" t="s">
        <v>162</v>
      </c>
      <c r="D117" s="14"/>
    </row>
    <row r="118" spans="2:6" x14ac:dyDescent="0.25">
      <c r="B118" s="10" t="s">
        <v>144</v>
      </c>
      <c r="C118" s="11" t="s">
        <v>144</v>
      </c>
    </row>
    <row r="120" spans="2:6" x14ac:dyDescent="0.25">
      <c r="B120" s="7" t="s">
        <v>163</v>
      </c>
      <c r="C120" s="8" t="s">
        <v>162</v>
      </c>
    </row>
    <row r="121" spans="2:6" x14ac:dyDescent="0.25">
      <c r="B121" s="10" t="s">
        <v>144</v>
      </c>
      <c r="C121" s="11" t="s">
        <v>144</v>
      </c>
    </row>
    <row r="123" spans="2:6" x14ac:dyDescent="0.25">
      <c r="B123" s="7" t="s">
        <v>144</v>
      </c>
      <c r="C123" s="8" t="s">
        <v>144</v>
      </c>
    </row>
    <row r="124" spans="2:6" x14ac:dyDescent="0.25">
      <c r="B124" s="10" t="s">
        <v>144</v>
      </c>
      <c r="C124" s="11" t="s">
        <v>144</v>
      </c>
    </row>
    <row r="126" spans="2:6" x14ac:dyDescent="0.25">
      <c r="B126" s="23" t="s">
        <v>164</v>
      </c>
      <c r="C126" s="8" t="s">
        <v>165</v>
      </c>
    </row>
    <row r="127" spans="2:6" x14ac:dyDescent="0.25">
      <c r="B127" s="25" t="s">
        <v>144</v>
      </c>
      <c r="C127" s="11" t="s">
        <v>144</v>
      </c>
    </row>
    <row r="129" spans="2:80" x14ac:dyDescent="0.25">
      <c r="B129" s="7" t="s">
        <v>166</v>
      </c>
      <c r="C129" s="8" t="s">
        <v>144</v>
      </c>
    </row>
    <row r="132" spans="2:80" x14ac:dyDescent="0.25">
      <c r="B132" s="14" t="s">
        <v>168</v>
      </c>
    </row>
    <row r="134" spans="2:80" x14ac:dyDescent="0.25">
      <c r="B134" s="7" t="s">
        <v>154</v>
      </c>
      <c r="C134" s="8" t="s">
        <v>169</v>
      </c>
      <c r="D134" s="7" t="s">
        <v>170</v>
      </c>
      <c r="E134" s="7" t="s">
        <v>171</v>
      </c>
      <c r="F134" s="3"/>
    </row>
    <row r="135" spans="2:80" x14ac:dyDescent="0.25">
      <c r="B135" s="10" t="s">
        <v>144</v>
      </c>
      <c r="C135" s="11" t="s">
        <v>144</v>
      </c>
      <c r="D135" s="10" t="s">
        <v>144</v>
      </c>
      <c r="E135" s="10" t="s">
        <v>144</v>
      </c>
    </row>
    <row r="138" spans="2:80" x14ac:dyDescent="0.25">
      <c r="B138" s="14" t="s">
        <v>172</v>
      </c>
      <c r="C138" s="21" t="s">
        <v>144</v>
      </c>
      <c r="D138" s="14"/>
      <c r="E138" s="14"/>
      <c r="F138" s="3"/>
      <c r="G138" s="3"/>
      <c r="H138" s="3"/>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c r="BS138" s="14"/>
      <c r="BT138" s="14"/>
      <c r="BU138" s="14"/>
      <c r="BV138" s="14"/>
      <c r="BW138" s="14"/>
      <c r="BX138" s="14"/>
      <c r="BY138" s="14"/>
      <c r="BZ138" s="14"/>
      <c r="CA138" s="14"/>
      <c r="CB138" s="14"/>
    </row>
    <row r="140" spans="2:80" x14ac:dyDescent="0.25">
      <c r="B140" s="14" t="s">
        <v>173</v>
      </c>
    </row>
    <row r="142" spans="2:80" x14ac:dyDescent="0.25">
      <c r="B142" s="7" t="s">
        <v>174</v>
      </c>
      <c r="C142" s="8" t="s">
        <v>162</v>
      </c>
      <c r="D142" s="14"/>
    </row>
    <row r="143" spans="2:80" x14ac:dyDescent="0.25">
      <c r="B143" s="10" t="s">
        <v>144</v>
      </c>
      <c r="C143" s="11" t="s">
        <v>144</v>
      </c>
    </row>
    <row r="146" spans="2:80" x14ac:dyDescent="0.25">
      <c r="B146" s="7" t="s">
        <v>175</v>
      </c>
      <c r="C146" s="8" t="s">
        <v>176</v>
      </c>
      <c r="D146" s="14"/>
    </row>
    <row r="147" spans="2:80" x14ac:dyDescent="0.25">
      <c r="B147" s="10" t="s">
        <v>144</v>
      </c>
      <c r="C147" s="11" t="s">
        <v>144</v>
      </c>
    </row>
    <row r="150" spans="2:80" x14ac:dyDescent="0.25">
      <c r="B150" s="14" t="s">
        <v>177</v>
      </c>
    </row>
    <row r="153" spans="2:80" x14ac:dyDescent="0.25">
      <c r="B153" s="14" t="s">
        <v>178</v>
      </c>
    </row>
    <row r="155" spans="2:80" x14ac:dyDescent="0.25">
      <c r="B155" s="7" t="s">
        <v>154</v>
      </c>
      <c r="C155" s="8" t="s">
        <v>179</v>
      </c>
      <c r="D155" s="7" t="s">
        <v>169</v>
      </c>
      <c r="E155" s="7" t="s">
        <v>170</v>
      </c>
      <c r="F155" s="30" t="s">
        <v>171</v>
      </c>
      <c r="G155" s="3"/>
    </row>
    <row r="156" spans="2:80" x14ac:dyDescent="0.25">
      <c r="B156" s="10" t="s">
        <v>144</v>
      </c>
      <c r="C156" s="11" t="s">
        <v>144</v>
      </c>
      <c r="D156" s="10" t="s">
        <v>144</v>
      </c>
      <c r="E156" s="10" t="s">
        <v>144</v>
      </c>
      <c r="F156" s="34" t="s">
        <v>144</v>
      </c>
    </row>
    <row r="159" spans="2:80" x14ac:dyDescent="0.25">
      <c r="B159" s="14" t="s">
        <v>172</v>
      </c>
      <c r="C159" s="21" t="s">
        <v>144</v>
      </c>
      <c r="D159" s="14"/>
      <c r="E159" s="14"/>
      <c r="F159" s="3"/>
      <c r="G159" s="3"/>
      <c r="H159" s="3"/>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c r="BS159" s="14"/>
      <c r="BT159" s="14"/>
      <c r="BU159" s="14"/>
      <c r="BV159" s="14"/>
      <c r="BW159" s="14"/>
      <c r="BX159" s="14"/>
      <c r="BY159" s="14"/>
      <c r="BZ159" s="14"/>
      <c r="CA159" s="14"/>
      <c r="CB159" s="14"/>
    </row>
    <row r="161" spans="2:7" x14ac:dyDescent="0.25">
      <c r="B161" s="14" t="s">
        <v>173</v>
      </c>
    </row>
    <row r="163" spans="2:7" x14ac:dyDescent="0.25">
      <c r="B163" s="7" t="s">
        <v>174</v>
      </c>
      <c r="C163" s="8" t="s">
        <v>162</v>
      </c>
      <c r="D163" s="14"/>
    </row>
    <row r="164" spans="2:7" x14ac:dyDescent="0.25">
      <c r="B164" s="10" t="s">
        <v>144</v>
      </c>
      <c r="C164" s="11" t="s">
        <v>144</v>
      </c>
    </row>
    <row r="167" spans="2:7" x14ac:dyDescent="0.25">
      <c r="B167" s="7" t="s">
        <v>175</v>
      </c>
      <c r="C167" s="8" t="s">
        <v>176</v>
      </c>
      <c r="D167" s="14"/>
    </row>
    <row r="168" spans="2:7" x14ac:dyDescent="0.25">
      <c r="B168" s="10" t="s">
        <v>144</v>
      </c>
      <c r="C168" s="11" t="s">
        <v>144</v>
      </c>
    </row>
    <row r="171" spans="2:7" x14ac:dyDescent="0.25">
      <c r="B171" s="14" t="s">
        <v>177</v>
      </c>
    </row>
    <row r="174" spans="2:7" x14ac:dyDescent="0.25">
      <c r="B174" s="14" t="s">
        <v>180</v>
      </c>
    </row>
    <row r="175" spans="2:7" x14ac:dyDescent="0.25">
      <c r="B175" s="7" t="s">
        <v>154</v>
      </c>
      <c r="C175" s="8" t="s">
        <v>181</v>
      </c>
      <c r="D175" s="7" t="s">
        <v>182</v>
      </c>
      <c r="E175" s="7" t="s">
        <v>183</v>
      </c>
      <c r="F175" s="30" t="s">
        <v>184</v>
      </c>
      <c r="G175" s="3"/>
    </row>
    <row r="176" spans="2:7" x14ac:dyDescent="0.25">
      <c r="B176" s="10" t="s">
        <v>144</v>
      </c>
      <c r="C176" s="11" t="s">
        <v>144</v>
      </c>
      <c r="D176" s="10" t="s">
        <v>144</v>
      </c>
      <c r="E176" s="10" t="s">
        <v>144</v>
      </c>
      <c r="F176" s="34" t="s">
        <v>144</v>
      </c>
    </row>
    <row r="177" spans="2:2" x14ac:dyDescent="0.25">
      <c r="B177" s="1" t="s">
        <v>185</v>
      </c>
    </row>
  </sheetData>
  <mergeCells count="3">
    <mergeCell ref="B1:E1"/>
    <mergeCell ref="C3:C7"/>
    <mergeCell ref="D3:D7"/>
  </mergeCells>
  <hyperlinks>
    <hyperlink ref="A1" location="Index!A1" display="Index" xr:uid="{FA5B9384-2785-43FC-AB1B-A78DC8337ABF}"/>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0DBB2-EC4C-4F83-B446-8A5874D84F4C}">
  <dimension ref="A1:CB144"/>
  <sheetViews>
    <sheetView workbookViewId="0">
      <selection activeCell="B7" sqref="B7"/>
    </sheetView>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x14ac:dyDescent="0.25">
      <c r="A1" s="15" t="s">
        <v>0</v>
      </c>
      <c r="B1" s="226" t="s">
        <v>89</v>
      </c>
      <c r="C1" s="226"/>
      <c r="D1" s="226"/>
      <c r="E1" s="226"/>
    </row>
    <row r="3" spans="1:9" ht="15" customHeight="1" x14ac:dyDescent="0.25">
      <c r="B3" s="4" t="s">
        <v>550</v>
      </c>
      <c r="C3" s="227"/>
      <c r="D3" s="228"/>
    </row>
    <row r="4" spans="1:9" ht="15" customHeight="1" x14ac:dyDescent="0.25">
      <c r="B4" s="6" t="s">
        <v>551</v>
      </c>
      <c r="C4" s="227"/>
      <c r="D4" s="228"/>
    </row>
    <row r="5" spans="1:9" ht="15" customHeight="1" x14ac:dyDescent="0.25">
      <c r="B5" s="5" t="s">
        <v>107</v>
      </c>
      <c r="C5" s="227"/>
      <c r="D5" s="228"/>
    </row>
    <row r="6" spans="1:9" ht="15" customHeight="1" x14ac:dyDescent="0.25">
      <c r="B6" s="5" t="s">
        <v>552</v>
      </c>
      <c r="C6" s="227"/>
      <c r="D6" s="228"/>
    </row>
    <row r="7" spans="1:9" ht="30" customHeight="1" x14ac:dyDescent="0.25">
      <c r="B7" s="6" t="s">
        <v>553</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13881</v>
      </c>
      <c r="G15" s="2">
        <v>216.38</v>
      </c>
      <c r="H15" s="2">
        <v>26.44</v>
      </c>
    </row>
    <row r="16" spans="1:9" x14ac:dyDescent="0.25">
      <c r="B16" s="1" t="s">
        <v>2333</v>
      </c>
      <c r="C16" s="17" t="s">
        <v>135</v>
      </c>
      <c r="D16" s="1" t="s">
        <v>192</v>
      </c>
      <c r="E16" s="1" t="s">
        <v>196</v>
      </c>
      <c r="F16" s="2">
        <v>21621</v>
      </c>
      <c r="G16" s="2">
        <v>202.15</v>
      </c>
      <c r="H16" s="2">
        <v>24.7</v>
      </c>
    </row>
    <row r="17" spans="2:8" x14ac:dyDescent="0.25">
      <c r="B17" s="1" t="s">
        <v>2339</v>
      </c>
      <c r="C17" s="17" t="s">
        <v>135</v>
      </c>
      <c r="D17" s="1" t="s">
        <v>192</v>
      </c>
      <c r="E17" s="1" t="s">
        <v>205</v>
      </c>
      <c r="F17" s="2">
        <v>8571</v>
      </c>
      <c r="G17" s="2">
        <v>92.07</v>
      </c>
      <c r="H17" s="2">
        <v>11.25</v>
      </c>
    </row>
    <row r="18" spans="2:8" x14ac:dyDescent="0.25">
      <c r="B18" s="1" t="s">
        <v>2439</v>
      </c>
      <c r="C18" s="17" t="s">
        <v>135</v>
      </c>
      <c r="D18" s="1" t="s">
        <v>192</v>
      </c>
      <c r="E18" s="1" t="s">
        <v>393</v>
      </c>
      <c r="F18" s="2">
        <v>6104</v>
      </c>
      <c r="G18" s="2">
        <v>89.49</v>
      </c>
      <c r="H18" s="2">
        <v>10.93</v>
      </c>
    </row>
    <row r="19" spans="2:8" x14ac:dyDescent="0.25">
      <c r="B19" s="1" t="s">
        <v>2340</v>
      </c>
      <c r="C19" s="17" t="s">
        <v>135</v>
      </c>
      <c r="D19" s="1" t="s">
        <v>192</v>
      </c>
      <c r="E19" s="1" t="s">
        <v>206</v>
      </c>
      <c r="F19" s="2">
        <v>4915</v>
      </c>
      <c r="G19" s="2">
        <v>86.28</v>
      </c>
      <c r="H19" s="2">
        <v>10.54</v>
      </c>
    </row>
    <row r="20" spans="2:8" x14ac:dyDescent="0.25">
      <c r="B20" s="1" t="s">
        <v>2518</v>
      </c>
      <c r="C20" s="17" t="s">
        <v>135</v>
      </c>
      <c r="D20" s="1" t="s">
        <v>192</v>
      </c>
      <c r="E20" s="1" t="s">
        <v>554</v>
      </c>
      <c r="F20" s="2">
        <v>29920</v>
      </c>
      <c r="G20" s="2">
        <v>44.09</v>
      </c>
      <c r="H20" s="2">
        <v>5.39</v>
      </c>
    </row>
    <row r="21" spans="2:8" x14ac:dyDescent="0.25">
      <c r="B21" s="1" t="s">
        <v>2519</v>
      </c>
      <c r="C21" s="17" t="s">
        <v>135</v>
      </c>
      <c r="D21" s="1" t="s">
        <v>192</v>
      </c>
      <c r="E21" s="1" t="s">
        <v>555</v>
      </c>
      <c r="F21" s="2">
        <v>39950</v>
      </c>
      <c r="G21" s="2">
        <v>34.04</v>
      </c>
      <c r="H21" s="2">
        <v>4.16</v>
      </c>
    </row>
    <row r="22" spans="2:8" x14ac:dyDescent="0.25">
      <c r="B22" s="1" t="s">
        <v>2520</v>
      </c>
      <c r="C22" s="17" t="s">
        <v>135</v>
      </c>
      <c r="D22" s="1" t="s">
        <v>192</v>
      </c>
      <c r="E22" s="1" t="s">
        <v>556</v>
      </c>
      <c r="F22" s="2">
        <v>9380</v>
      </c>
      <c r="G22" s="2">
        <v>21.21</v>
      </c>
      <c r="H22" s="2">
        <v>2.59</v>
      </c>
    </row>
    <row r="23" spans="2:8" x14ac:dyDescent="0.25">
      <c r="B23" s="1" t="s">
        <v>2521</v>
      </c>
      <c r="C23" s="17" t="s">
        <v>135</v>
      </c>
      <c r="D23" s="1" t="s">
        <v>192</v>
      </c>
      <c r="E23" s="1" t="s">
        <v>557</v>
      </c>
      <c r="F23" s="2">
        <v>7488</v>
      </c>
      <c r="G23" s="2">
        <v>17.57</v>
      </c>
      <c r="H23" s="2">
        <v>2.15</v>
      </c>
    </row>
    <row r="24" spans="2:8" x14ac:dyDescent="0.25">
      <c r="B24" s="1" t="s">
        <v>2522</v>
      </c>
      <c r="C24" s="17" t="s">
        <v>135</v>
      </c>
      <c r="D24" s="1" t="s">
        <v>192</v>
      </c>
      <c r="E24" s="1" t="s">
        <v>558</v>
      </c>
      <c r="F24" s="2">
        <v>9075</v>
      </c>
      <c r="G24" s="2">
        <v>13.28</v>
      </c>
      <c r="H24" s="2">
        <v>1.62</v>
      </c>
    </row>
    <row r="25" spans="2:8" x14ac:dyDescent="0.25">
      <c r="B25" s="14" t="s">
        <v>271</v>
      </c>
      <c r="C25" s="21"/>
      <c r="D25" s="14"/>
      <c r="E25" s="14"/>
      <c r="F25" s="3"/>
      <c r="G25" s="3">
        <f>SUM(G12:G24)</f>
        <v>816.56</v>
      </c>
      <c r="H25" s="3">
        <f>SUM(H12:H24)</f>
        <v>99.77</v>
      </c>
    </row>
    <row r="26" spans="2:8" x14ac:dyDescent="0.25">
      <c r="B26" s="14" t="s">
        <v>137</v>
      </c>
      <c r="C26" s="21"/>
      <c r="D26" s="14"/>
      <c r="E26" s="14"/>
      <c r="F26" s="3"/>
      <c r="G26" s="3">
        <v>816.56</v>
      </c>
      <c r="H26" s="3">
        <v>99.77</v>
      </c>
    </row>
    <row r="27" spans="2:8" x14ac:dyDescent="0.25">
      <c r="B27" s="14" t="s">
        <v>138</v>
      </c>
      <c r="C27" s="21"/>
      <c r="D27" s="14"/>
      <c r="E27" s="14"/>
      <c r="F27" s="3"/>
      <c r="G27" s="3">
        <v>1.8390910000000531</v>
      </c>
      <c r="H27" s="3">
        <v>0.23000000000000398</v>
      </c>
    </row>
    <row r="28" spans="2:8" x14ac:dyDescent="0.25">
      <c r="B28" s="14" t="s">
        <v>139</v>
      </c>
      <c r="C28" s="21"/>
      <c r="D28" s="14"/>
      <c r="E28" s="14"/>
      <c r="F28" s="3"/>
      <c r="G28" s="3">
        <v>818.399091</v>
      </c>
      <c r="H28" s="3">
        <v>100</v>
      </c>
    </row>
    <row r="29" spans="2:8" x14ac:dyDescent="0.25">
      <c r="B29" s="1" t="s">
        <v>140</v>
      </c>
    </row>
    <row r="30" spans="2:8" x14ac:dyDescent="0.25">
      <c r="B30" s="14" t="s">
        <v>141</v>
      </c>
    </row>
    <row r="31" spans="2:8" x14ac:dyDescent="0.25">
      <c r="B31" s="14" t="s">
        <v>142</v>
      </c>
      <c r="C31" s="17" t="s">
        <v>143</v>
      </c>
    </row>
    <row r="32" spans="2:8" x14ac:dyDescent="0.25">
      <c r="B32" s="14" t="s">
        <v>145</v>
      </c>
      <c r="C32" s="17" t="s">
        <v>144</v>
      </c>
    </row>
    <row r="33" spans="2:3" x14ac:dyDescent="0.25">
      <c r="B33" s="14" t="s">
        <v>273</v>
      </c>
      <c r="C33" s="17" t="s">
        <v>144</v>
      </c>
    </row>
    <row r="34" spans="2:3" x14ac:dyDescent="0.25">
      <c r="B34" s="14" t="s">
        <v>146</v>
      </c>
      <c r="C34" s="17" t="s">
        <v>147</v>
      </c>
    </row>
    <row r="35" spans="2:3" x14ac:dyDescent="0.25">
      <c r="B35" s="14" t="s">
        <v>559</v>
      </c>
      <c r="C35" s="21"/>
    </row>
    <row r="36" spans="2:3" x14ac:dyDescent="0.25">
      <c r="B36" s="14" t="s">
        <v>560</v>
      </c>
      <c r="C36" s="21"/>
    </row>
    <row r="37" spans="2:3" x14ac:dyDescent="0.25">
      <c r="B37" s="14" t="s">
        <v>405</v>
      </c>
      <c r="C37" s="21"/>
    </row>
    <row r="38" spans="2:3" x14ac:dyDescent="0.25">
      <c r="B38" s="1" t="s">
        <v>148</v>
      </c>
    </row>
    <row r="39" spans="2:3" x14ac:dyDescent="0.25">
      <c r="B39" s="1" t="s">
        <v>278</v>
      </c>
    </row>
    <row r="42" spans="2:3" x14ac:dyDescent="0.25">
      <c r="B42" s="7" t="s">
        <v>2242</v>
      </c>
      <c r="C42" s="8"/>
    </row>
    <row r="43" spans="2:3" ht="30" x14ac:dyDescent="0.25">
      <c r="B43" s="7" t="s">
        <v>279</v>
      </c>
      <c r="C43" s="9" t="s">
        <v>280</v>
      </c>
    </row>
    <row r="44" spans="2:3" x14ac:dyDescent="0.25">
      <c r="B44" s="10" t="s">
        <v>281</v>
      </c>
      <c r="C44" s="132" t="s">
        <v>3390</v>
      </c>
    </row>
    <row r="45" spans="2:3" x14ac:dyDescent="0.25">
      <c r="B45" s="10" t="s">
        <v>282</v>
      </c>
      <c r="C45" s="132" t="s">
        <v>3390</v>
      </c>
    </row>
    <row r="46" spans="2:3" x14ac:dyDescent="0.25">
      <c r="B46" s="10" t="s">
        <v>283</v>
      </c>
      <c r="C46" s="132" t="s">
        <v>3390</v>
      </c>
    </row>
    <row r="47" spans="2:3" x14ac:dyDescent="0.25">
      <c r="B47" s="10" t="s">
        <v>284</v>
      </c>
      <c r="C47" s="132" t="s">
        <v>3390</v>
      </c>
    </row>
    <row r="48" spans="2:3" x14ac:dyDescent="0.25">
      <c r="B48" s="10" t="s">
        <v>285</v>
      </c>
      <c r="C48" s="132" t="s">
        <v>3390</v>
      </c>
    </row>
    <row r="49" spans="2:7" x14ac:dyDescent="0.25">
      <c r="B49" s="10" t="s">
        <v>286</v>
      </c>
      <c r="C49" s="132" t="s">
        <v>3390</v>
      </c>
    </row>
    <row r="50" spans="2:7" x14ac:dyDescent="0.25">
      <c r="B50" s="7" t="s">
        <v>287</v>
      </c>
      <c r="C50" s="132" t="s">
        <v>3390</v>
      </c>
    </row>
    <row r="52" spans="2:7" x14ac:dyDescent="0.25">
      <c r="B52" s="10" t="s">
        <v>149</v>
      </c>
      <c r="C52" s="11"/>
      <c r="D52" s="10"/>
    </row>
    <row r="53" spans="2:7" ht="30" x14ac:dyDescent="0.25">
      <c r="B53" s="12" t="s">
        <v>150</v>
      </c>
      <c r="C53" s="13" t="s">
        <v>151</v>
      </c>
      <c r="D53" s="12" t="s">
        <v>152</v>
      </c>
    </row>
    <row r="54" spans="2:7" x14ac:dyDescent="0.25">
      <c r="B54" s="10" t="s">
        <v>144</v>
      </c>
      <c r="C54" s="11" t="s">
        <v>144</v>
      </c>
      <c r="D54" s="10" t="s">
        <v>144</v>
      </c>
    </row>
    <row r="56" spans="2:7" x14ac:dyDescent="0.25">
      <c r="B56" s="7" t="s">
        <v>153</v>
      </c>
      <c r="C56" s="29">
        <v>45260</v>
      </c>
      <c r="D56" s="10"/>
      <c r="E56" s="25"/>
      <c r="F56" s="26"/>
    </row>
    <row r="57" spans="2:7" x14ac:dyDescent="0.25">
      <c r="B57" s="7" t="s">
        <v>154</v>
      </c>
      <c r="C57" s="8" t="s">
        <v>155</v>
      </c>
      <c r="D57" s="7" t="s">
        <v>156</v>
      </c>
      <c r="E57" s="23" t="s">
        <v>157</v>
      </c>
      <c r="F57" s="30" t="s">
        <v>158</v>
      </c>
      <c r="G57" s="3"/>
    </row>
    <row r="58" spans="2:7" x14ac:dyDescent="0.25">
      <c r="B58" s="31" t="s">
        <v>144</v>
      </c>
      <c r="C58" s="32" t="s">
        <v>144</v>
      </c>
      <c r="D58" s="31" t="s">
        <v>144</v>
      </c>
      <c r="E58" s="33" t="s">
        <v>144</v>
      </c>
      <c r="F58" s="28" t="s">
        <v>144</v>
      </c>
    </row>
    <row r="61" spans="2:7" x14ac:dyDescent="0.25">
      <c r="B61" s="14" t="s">
        <v>159</v>
      </c>
    </row>
    <row r="62" spans="2:7" x14ac:dyDescent="0.25">
      <c r="B62" s="14"/>
    </row>
    <row r="63" spans="2:7" x14ac:dyDescent="0.25">
      <c r="B63" s="14" t="s">
        <v>160</v>
      </c>
    </row>
    <row r="64" spans="2:7" x14ac:dyDescent="0.25">
      <c r="B64" s="7" t="s">
        <v>161</v>
      </c>
      <c r="C64" s="8" t="s">
        <v>162</v>
      </c>
      <c r="D64" s="14"/>
    </row>
    <row r="65" spans="2:7" x14ac:dyDescent="0.25">
      <c r="B65" s="10" t="s">
        <v>144</v>
      </c>
      <c r="C65" s="11" t="s">
        <v>144</v>
      </c>
    </row>
    <row r="67" spans="2:7" x14ac:dyDescent="0.25">
      <c r="B67" s="7" t="s">
        <v>163</v>
      </c>
      <c r="C67" s="8" t="s">
        <v>162</v>
      </c>
    </row>
    <row r="68" spans="2:7" x14ac:dyDescent="0.25">
      <c r="B68" s="10" t="s">
        <v>144</v>
      </c>
      <c r="C68" s="11" t="s">
        <v>144</v>
      </c>
    </row>
    <row r="70" spans="2:7" x14ac:dyDescent="0.25">
      <c r="B70" s="7" t="s">
        <v>144</v>
      </c>
      <c r="C70" s="8" t="s">
        <v>144</v>
      </c>
    </row>
    <row r="71" spans="2:7" x14ac:dyDescent="0.25">
      <c r="B71" s="10" t="s">
        <v>144</v>
      </c>
      <c r="C71" s="11" t="s">
        <v>144</v>
      </c>
    </row>
    <row r="73" spans="2:7" x14ac:dyDescent="0.25">
      <c r="B73" s="23" t="s">
        <v>164</v>
      </c>
      <c r="C73" s="8" t="s">
        <v>165</v>
      </c>
    </row>
    <row r="74" spans="2:7" x14ac:dyDescent="0.25">
      <c r="B74" s="25" t="s">
        <v>144</v>
      </c>
      <c r="C74" s="11" t="s">
        <v>144</v>
      </c>
    </row>
    <row r="76" spans="2:7" x14ac:dyDescent="0.25">
      <c r="B76" s="7" t="s">
        <v>166</v>
      </c>
      <c r="C76" s="8" t="s">
        <v>144</v>
      </c>
    </row>
    <row r="78" spans="2:7" x14ac:dyDescent="0.25">
      <c r="B78" s="7" t="s">
        <v>167</v>
      </c>
      <c r="C78" s="29">
        <v>45260</v>
      </c>
      <c r="D78" s="10"/>
      <c r="E78" s="25"/>
      <c r="F78" s="26"/>
    </row>
    <row r="79" spans="2:7" x14ac:dyDescent="0.25">
      <c r="B79" s="7" t="s">
        <v>154</v>
      </c>
      <c r="C79" s="8" t="s">
        <v>155</v>
      </c>
      <c r="D79" s="7" t="s">
        <v>156</v>
      </c>
      <c r="E79" s="23" t="s">
        <v>157</v>
      </c>
      <c r="F79" s="30" t="s">
        <v>158</v>
      </c>
      <c r="G79" s="3"/>
    </row>
    <row r="80" spans="2:7" x14ac:dyDescent="0.25">
      <c r="B80" s="31" t="s">
        <v>144</v>
      </c>
      <c r="C80" s="32" t="s">
        <v>144</v>
      </c>
      <c r="D80" s="31" t="s">
        <v>144</v>
      </c>
      <c r="E80" s="33" t="s">
        <v>144</v>
      </c>
      <c r="F80" s="28" t="s">
        <v>144</v>
      </c>
    </row>
    <row r="81" spans="2:4" x14ac:dyDescent="0.25">
      <c r="B81" s="14" t="s">
        <v>159</v>
      </c>
    </row>
    <row r="82" spans="2:4" x14ac:dyDescent="0.25">
      <c r="B82" s="14"/>
    </row>
    <row r="83" spans="2:4" x14ac:dyDescent="0.25">
      <c r="B83" s="14" t="s">
        <v>160</v>
      </c>
    </row>
    <row r="84" spans="2:4" x14ac:dyDescent="0.25">
      <c r="B84" s="7" t="s">
        <v>161</v>
      </c>
      <c r="C84" s="8" t="s">
        <v>162</v>
      </c>
      <c r="D84" s="14"/>
    </row>
    <row r="85" spans="2:4" x14ac:dyDescent="0.25">
      <c r="B85" s="10" t="s">
        <v>144</v>
      </c>
      <c r="C85" s="11" t="s">
        <v>144</v>
      </c>
    </row>
    <row r="87" spans="2:4" x14ac:dyDescent="0.25">
      <c r="B87" s="7" t="s">
        <v>163</v>
      </c>
      <c r="C87" s="8" t="s">
        <v>162</v>
      </c>
    </row>
    <row r="88" spans="2:4" x14ac:dyDescent="0.25">
      <c r="B88" s="10" t="s">
        <v>144</v>
      </c>
      <c r="C88" s="11" t="s">
        <v>144</v>
      </c>
    </row>
    <row r="90" spans="2:4" x14ac:dyDescent="0.25">
      <c r="B90" s="7" t="s">
        <v>144</v>
      </c>
      <c r="C90" s="8" t="s">
        <v>144</v>
      </c>
    </row>
    <row r="91" spans="2:4" x14ac:dyDescent="0.25">
      <c r="B91" s="10" t="s">
        <v>144</v>
      </c>
      <c r="C91" s="11" t="s">
        <v>144</v>
      </c>
    </row>
    <row r="93" spans="2:4" x14ac:dyDescent="0.25">
      <c r="B93" s="23" t="s">
        <v>164</v>
      </c>
      <c r="C93" s="8" t="s">
        <v>165</v>
      </c>
    </row>
    <row r="94" spans="2:4" x14ac:dyDescent="0.25">
      <c r="B94" s="25" t="s">
        <v>144</v>
      </c>
      <c r="C94" s="11" t="s">
        <v>144</v>
      </c>
    </row>
    <row r="96" spans="2:4" x14ac:dyDescent="0.25">
      <c r="B96" s="7" t="s">
        <v>166</v>
      </c>
      <c r="C96" s="8" t="s">
        <v>144</v>
      </c>
    </row>
    <row r="99" spans="2:80" x14ac:dyDescent="0.25">
      <c r="B99" s="14" t="s">
        <v>168</v>
      </c>
    </row>
    <row r="101" spans="2:80" x14ac:dyDescent="0.25">
      <c r="B101" s="7" t="s">
        <v>154</v>
      </c>
      <c r="C101" s="8" t="s">
        <v>169</v>
      </c>
      <c r="D101" s="7" t="s">
        <v>170</v>
      </c>
      <c r="E101" s="7" t="s">
        <v>171</v>
      </c>
      <c r="F101" s="3"/>
    </row>
    <row r="102" spans="2:80" x14ac:dyDescent="0.25">
      <c r="B102" s="10" t="s">
        <v>144</v>
      </c>
      <c r="C102" s="11" t="s">
        <v>144</v>
      </c>
      <c r="D102" s="10" t="s">
        <v>144</v>
      </c>
      <c r="E102" s="10" t="s">
        <v>144</v>
      </c>
    </row>
    <row r="105" spans="2:80" x14ac:dyDescent="0.25">
      <c r="B105" s="14" t="s">
        <v>172</v>
      </c>
      <c r="C105" s="21" t="s">
        <v>144</v>
      </c>
      <c r="D105" s="14"/>
      <c r="E105" s="14"/>
      <c r="F105" s="3"/>
      <c r="G105" s="3"/>
      <c r="H105" s="3"/>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row>
    <row r="107" spans="2:80" x14ac:dyDescent="0.25">
      <c r="B107" s="14" t="s">
        <v>173</v>
      </c>
    </row>
    <row r="109" spans="2:80" x14ac:dyDescent="0.25">
      <c r="B109" s="7" t="s">
        <v>174</v>
      </c>
      <c r="C109" s="8" t="s">
        <v>162</v>
      </c>
      <c r="D109" s="14"/>
    </row>
    <row r="110" spans="2:80" x14ac:dyDescent="0.25">
      <c r="B110" s="10" t="s">
        <v>144</v>
      </c>
      <c r="C110" s="11" t="s">
        <v>144</v>
      </c>
    </row>
    <row r="113" spans="2:80" x14ac:dyDescent="0.25">
      <c r="B113" s="7" t="s">
        <v>175</v>
      </c>
      <c r="C113" s="8" t="s">
        <v>176</v>
      </c>
      <c r="D113" s="14"/>
    </row>
    <row r="114" spans="2:80" x14ac:dyDescent="0.25">
      <c r="B114" s="10" t="s">
        <v>144</v>
      </c>
      <c r="C114" s="11" t="s">
        <v>144</v>
      </c>
    </row>
    <row r="117" spans="2:80" x14ac:dyDescent="0.25">
      <c r="B117" s="14" t="s">
        <v>177</v>
      </c>
    </row>
    <row r="120" spans="2:80" x14ac:dyDescent="0.25">
      <c r="B120" s="14" t="s">
        <v>178</v>
      </c>
    </row>
    <row r="122" spans="2:80" x14ac:dyDescent="0.25">
      <c r="B122" s="7" t="s">
        <v>154</v>
      </c>
      <c r="C122" s="8" t="s">
        <v>179</v>
      </c>
      <c r="D122" s="7" t="s">
        <v>169</v>
      </c>
      <c r="E122" s="7" t="s">
        <v>170</v>
      </c>
      <c r="F122" s="30" t="s">
        <v>171</v>
      </c>
      <c r="G122" s="3"/>
    </row>
    <row r="123" spans="2:80" x14ac:dyDescent="0.25">
      <c r="B123" s="10" t="s">
        <v>144</v>
      </c>
      <c r="C123" s="11" t="s">
        <v>144</v>
      </c>
      <c r="D123" s="10" t="s">
        <v>144</v>
      </c>
      <c r="E123" s="10" t="s">
        <v>144</v>
      </c>
      <c r="F123" s="34" t="s">
        <v>144</v>
      </c>
    </row>
    <row r="126" spans="2:80" x14ac:dyDescent="0.25">
      <c r="B126" s="14" t="s">
        <v>172</v>
      </c>
      <c r="C126" s="21" t="s">
        <v>144</v>
      </c>
      <c r="D126" s="14"/>
      <c r="E126" s="14"/>
      <c r="F126" s="3"/>
      <c r="G126" s="3"/>
      <c r="H126" s="3"/>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14"/>
      <c r="BZ126" s="14"/>
      <c r="CA126" s="14"/>
      <c r="CB126" s="14"/>
    </row>
    <row r="128" spans="2:80" x14ac:dyDescent="0.25">
      <c r="B128" s="14" t="s">
        <v>173</v>
      </c>
    </row>
    <row r="130" spans="2:7" x14ac:dyDescent="0.25">
      <c r="B130" s="7" t="s">
        <v>174</v>
      </c>
      <c r="C130" s="8" t="s">
        <v>162</v>
      </c>
      <c r="D130" s="14"/>
    </row>
    <row r="131" spans="2:7" x14ac:dyDescent="0.25">
      <c r="B131" s="10" t="s">
        <v>144</v>
      </c>
      <c r="C131" s="11" t="s">
        <v>144</v>
      </c>
    </row>
    <row r="134" spans="2:7" x14ac:dyDescent="0.25">
      <c r="B134" s="7" t="s">
        <v>175</v>
      </c>
      <c r="C134" s="8" t="s">
        <v>176</v>
      </c>
      <c r="D134" s="14"/>
    </row>
    <row r="135" spans="2:7" x14ac:dyDescent="0.25">
      <c r="B135" s="10" t="s">
        <v>144</v>
      </c>
      <c r="C135" s="11" t="s">
        <v>144</v>
      </c>
    </row>
    <row r="138" spans="2:7" x14ac:dyDescent="0.25">
      <c r="B138" s="14" t="s">
        <v>177</v>
      </c>
    </row>
    <row r="141" spans="2:7" x14ac:dyDescent="0.25">
      <c r="B141" s="14" t="s">
        <v>180</v>
      </c>
    </row>
    <row r="142" spans="2:7" x14ac:dyDescent="0.25">
      <c r="B142" s="7" t="s">
        <v>154</v>
      </c>
      <c r="C142" s="8" t="s">
        <v>181</v>
      </c>
      <c r="D142" s="7" t="s">
        <v>182</v>
      </c>
      <c r="E142" s="7" t="s">
        <v>183</v>
      </c>
      <c r="F142" s="30" t="s">
        <v>184</v>
      </c>
      <c r="G142" s="3"/>
    </row>
    <row r="143" spans="2:7" x14ac:dyDescent="0.25">
      <c r="B143" s="10" t="s">
        <v>144</v>
      </c>
      <c r="C143" s="11" t="s">
        <v>144</v>
      </c>
      <c r="D143" s="10" t="s">
        <v>144</v>
      </c>
      <c r="E143" s="10" t="s">
        <v>144</v>
      </c>
      <c r="F143" s="34" t="s">
        <v>144</v>
      </c>
    </row>
    <row r="144" spans="2:7" x14ac:dyDescent="0.25">
      <c r="B144" s="1" t="s">
        <v>185</v>
      </c>
    </row>
  </sheetData>
  <mergeCells count="3">
    <mergeCell ref="B1:E1"/>
    <mergeCell ref="C3:C7"/>
    <mergeCell ref="D3:D7"/>
  </mergeCells>
  <hyperlinks>
    <hyperlink ref="A1" location="Index!A1" display="Index" xr:uid="{1B1B9493-B088-447B-B7BC-7E51B265C5C9}"/>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7FBC1-ABAC-4EEE-BF80-6A5516FC4870}">
  <dimension ref="A1:CB191"/>
  <sheetViews>
    <sheetView workbookViewId="0">
      <selection activeCell="B7" sqref="B7"/>
    </sheetView>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col min="9" max="256" width="9.140625" style="1"/>
    <col min="257" max="257" width="5.42578125" style="1" bestFit="1" customWidth="1"/>
    <col min="258" max="258" width="133.2851562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33.2851562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33.2851562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33.2851562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33.2851562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33.2851562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33.2851562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33.2851562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33.2851562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33.2851562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33.2851562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33.2851562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33.2851562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33.2851562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33.2851562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33.2851562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33.2851562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33.2851562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33.2851562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33.2851562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33.2851562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33.2851562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33.2851562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33.2851562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33.2851562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33.2851562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33.2851562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33.2851562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33.2851562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33.2851562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33.2851562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33.2851562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33.2851562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33.2851562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33.2851562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33.2851562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33.2851562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33.2851562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33.2851562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33.2851562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33.2851562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33.2851562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33.2851562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33.2851562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33.2851562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33.2851562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33.2851562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33.2851562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33.2851562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33.2851562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33.2851562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33.2851562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33.2851562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33.2851562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33.2851562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33.2851562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33.2851562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33.2851562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33.2851562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33.2851562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33.2851562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33.2851562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33.2851562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x14ac:dyDescent="0.25">
      <c r="A1" s="15" t="s">
        <v>0</v>
      </c>
      <c r="B1" s="226" t="s">
        <v>87</v>
      </c>
      <c r="C1" s="226"/>
      <c r="D1" s="226"/>
      <c r="E1" s="226"/>
    </row>
    <row r="3" spans="1:9" ht="15" customHeight="1" x14ac:dyDescent="0.25">
      <c r="B3" s="4" t="s">
        <v>87</v>
      </c>
      <c r="C3" s="227"/>
      <c r="D3" s="228"/>
    </row>
    <row r="4" spans="1:9" ht="15" customHeight="1" x14ac:dyDescent="0.25">
      <c r="B4" s="5" t="s">
        <v>562</v>
      </c>
      <c r="C4" s="227"/>
      <c r="D4" s="228"/>
    </row>
    <row r="5" spans="1:9" ht="15" customHeight="1" x14ac:dyDescent="0.25">
      <c r="B5" s="5" t="s">
        <v>107</v>
      </c>
      <c r="C5" s="227"/>
      <c r="D5" s="228"/>
    </row>
    <row r="6" spans="1:9" ht="15" customHeight="1" x14ac:dyDescent="0.25">
      <c r="B6" s="5" t="s">
        <v>552</v>
      </c>
      <c r="C6" s="227"/>
      <c r="D6" s="228"/>
    </row>
    <row r="7" spans="1:9" ht="30" customHeight="1" x14ac:dyDescent="0.25">
      <c r="B7" s="6" t="s">
        <v>563</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2523</v>
      </c>
      <c r="C15" s="17" t="s">
        <v>135</v>
      </c>
      <c r="D15" s="1" t="s">
        <v>211</v>
      </c>
      <c r="E15" s="1" t="s">
        <v>564</v>
      </c>
      <c r="F15" s="2">
        <v>242143</v>
      </c>
      <c r="G15" s="2">
        <v>810.94</v>
      </c>
      <c r="H15" s="2">
        <v>6.68</v>
      </c>
    </row>
    <row r="16" spans="1:9" x14ac:dyDescent="0.25">
      <c r="B16" s="1" t="s">
        <v>2524</v>
      </c>
      <c r="C16" s="17" t="s">
        <v>135</v>
      </c>
      <c r="D16" s="1" t="s">
        <v>211</v>
      </c>
      <c r="E16" s="1" t="s">
        <v>565</v>
      </c>
      <c r="F16" s="2">
        <v>199393</v>
      </c>
      <c r="G16" s="2">
        <v>695.28</v>
      </c>
      <c r="H16" s="2">
        <v>5.73</v>
      </c>
    </row>
    <row r="17" spans="2:8" x14ac:dyDescent="0.25">
      <c r="B17" s="1" t="s">
        <v>2525</v>
      </c>
      <c r="C17" s="17" t="s">
        <v>135</v>
      </c>
      <c r="D17" s="1" t="s">
        <v>384</v>
      </c>
      <c r="E17" s="1" t="s">
        <v>566</v>
      </c>
      <c r="F17" s="2">
        <v>36652</v>
      </c>
      <c r="G17" s="2">
        <v>683.38</v>
      </c>
      <c r="H17" s="2">
        <v>5.63</v>
      </c>
    </row>
    <row r="18" spans="2:8" x14ac:dyDescent="0.25">
      <c r="B18" s="1" t="s">
        <v>2526</v>
      </c>
      <c r="C18" s="17" t="s">
        <v>135</v>
      </c>
      <c r="D18" s="1" t="s">
        <v>218</v>
      </c>
      <c r="E18" s="1" t="s">
        <v>567</v>
      </c>
      <c r="F18" s="2">
        <v>125747</v>
      </c>
      <c r="G18" s="2">
        <v>565.11</v>
      </c>
      <c r="H18" s="2">
        <v>4.66</v>
      </c>
    </row>
    <row r="19" spans="2:8" x14ac:dyDescent="0.25">
      <c r="B19" s="1" t="s">
        <v>2527</v>
      </c>
      <c r="C19" s="17" t="s">
        <v>135</v>
      </c>
      <c r="D19" s="1" t="s">
        <v>246</v>
      </c>
      <c r="E19" s="1" t="s">
        <v>568</v>
      </c>
      <c r="F19" s="2">
        <v>19950</v>
      </c>
      <c r="G19" s="2">
        <v>556.01</v>
      </c>
      <c r="H19" s="2">
        <v>4.58</v>
      </c>
    </row>
    <row r="20" spans="2:8" x14ac:dyDescent="0.25">
      <c r="B20" s="1" t="s">
        <v>2528</v>
      </c>
      <c r="C20" s="17" t="s">
        <v>135</v>
      </c>
      <c r="D20" s="1" t="s">
        <v>248</v>
      </c>
      <c r="E20" s="1" t="s">
        <v>569</v>
      </c>
      <c r="F20" s="2">
        <v>123285</v>
      </c>
      <c r="G20" s="2">
        <v>519.89</v>
      </c>
      <c r="H20" s="2">
        <v>4.28</v>
      </c>
    </row>
    <row r="21" spans="2:8" x14ac:dyDescent="0.25">
      <c r="B21" s="1" t="s">
        <v>2529</v>
      </c>
      <c r="C21" s="17" t="s">
        <v>135</v>
      </c>
      <c r="D21" s="1" t="s">
        <v>302</v>
      </c>
      <c r="E21" s="1" t="s">
        <v>570</v>
      </c>
      <c r="F21" s="2">
        <v>78473</v>
      </c>
      <c r="G21" s="2">
        <v>498.93</v>
      </c>
      <c r="H21" s="2">
        <v>4.1100000000000003</v>
      </c>
    </row>
    <row r="22" spans="2:8" x14ac:dyDescent="0.25">
      <c r="B22" s="1" t="s">
        <v>2515</v>
      </c>
      <c r="C22" s="17" t="s">
        <v>135</v>
      </c>
      <c r="D22" s="1" t="s">
        <v>224</v>
      </c>
      <c r="E22" s="1" t="s">
        <v>538</v>
      </c>
      <c r="F22" s="2">
        <v>22923</v>
      </c>
      <c r="G22" s="2">
        <v>437.62</v>
      </c>
      <c r="H22" s="2">
        <v>3.61</v>
      </c>
    </row>
    <row r="23" spans="2:8" x14ac:dyDescent="0.25">
      <c r="B23" s="1" t="s">
        <v>2519</v>
      </c>
      <c r="C23" s="17" t="s">
        <v>135</v>
      </c>
      <c r="D23" s="1" t="s">
        <v>192</v>
      </c>
      <c r="E23" s="1" t="s">
        <v>555</v>
      </c>
      <c r="F23" s="2">
        <v>497661</v>
      </c>
      <c r="G23" s="2">
        <v>424.01</v>
      </c>
      <c r="H23" s="2">
        <v>3.49</v>
      </c>
    </row>
    <row r="24" spans="2:8" x14ac:dyDescent="0.25">
      <c r="B24" s="1" t="s">
        <v>2456</v>
      </c>
      <c r="C24" s="17" t="s">
        <v>135</v>
      </c>
      <c r="D24" s="1" t="s">
        <v>215</v>
      </c>
      <c r="E24" s="1" t="s">
        <v>424</v>
      </c>
      <c r="F24" s="2">
        <v>37223</v>
      </c>
      <c r="G24" s="2">
        <v>387.7</v>
      </c>
      <c r="H24" s="2">
        <v>3.2</v>
      </c>
    </row>
    <row r="25" spans="2:8" x14ac:dyDescent="0.25">
      <c r="B25" s="1" t="s">
        <v>2406</v>
      </c>
      <c r="C25" s="17" t="s">
        <v>135</v>
      </c>
      <c r="D25" s="1" t="s">
        <v>209</v>
      </c>
      <c r="E25" s="1" t="s">
        <v>330</v>
      </c>
      <c r="F25" s="2">
        <v>11035</v>
      </c>
      <c r="G25" s="2">
        <v>371.47</v>
      </c>
      <c r="H25" s="2">
        <v>3.06</v>
      </c>
    </row>
    <row r="26" spans="2:8" x14ac:dyDescent="0.25">
      <c r="B26" s="1" t="s">
        <v>2454</v>
      </c>
      <c r="C26" s="17" t="s">
        <v>135</v>
      </c>
      <c r="D26" s="1" t="s">
        <v>224</v>
      </c>
      <c r="E26" s="1" t="s">
        <v>422</v>
      </c>
      <c r="F26" s="2">
        <v>6907</v>
      </c>
      <c r="G26" s="2">
        <v>363.85</v>
      </c>
      <c r="H26" s="2">
        <v>3</v>
      </c>
    </row>
    <row r="27" spans="2:8" x14ac:dyDescent="0.25">
      <c r="B27" s="1" t="s">
        <v>2344</v>
      </c>
      <c r="C27" s="17" t="s">
        <v>135</v>
      </c>
      <c r="D27" s="1" t="s">
        <v>197</v>
      </c>
      <c r="E27" s="1" t="s">
        <v>213</v>
      </c>
      <c r="F27" s="2">
        <v>5464</v>
      </c>
      <c r="G27" s="2">
        <v>349.69</v>
      </c>
      <c r="H27" s="2">
        <v>2.88</v>
      </c>
    </row>
    <row r="28" spans="2:8" x14ac:dyDescent="0.25">
      <c r="B28" s="1" t="s">
        <v>2530</v>
      </c>
      <c r="C28" s="17" t="s">
        <v>135</v>
      </c>
      <c r="D28" s="1" t="s">
        <v>224</v>
      </c>
      <c r="E28" s="1" t="s">
        <v>571</v>
      </c>
      <c r="F28" s="2">
        <v>7352</v>
      </c>
      <c r="G28" s="2">
        <v>325.77999999999997</v>
      </c>
      <c r="H28" s="2">
        <v>2.69</v>
      </c>
    </row>
    <row r="29" spans="2:8" x14ac:dyDescent="0.25">
      <c r="B29" s="1" t="s">
        <v>2531</v>
      </c>
      <c r="C29" s="17" t="s">
        <v>135</v>
      </c>
      <c r="D29" s="1" t="s">
        <v>211</v>
      </c>
      <c r="E29" s="1" t="s">
        <v>572</v>
      </c>
      <c r="F29" s="2">
        <v>9321</v>
      </c>
      <c r="G29" s="2">
        <v>317.67</v>
      </c>
      <c r="H29" s="2">
        <v>2.62</v>
      </c>
    </row>
    <row r="30" spans="2:8" x14ac:dyDescent="0.25">
      <c r="B30" s="1" t="s">
        <v>2532</v>
      </c>
      <c r="C30" s="17" t="s">
        <v>135</v>
      </c>
      <c r="D30" s="1" t="s">
        <v>224</v>
      </c>
      <c r="E30" s="1" t="s">
        <v>573</v>
      </c>
      <c r="F30" s="2">
        <v>14975</v>
      </c>
      <c r="G30" s="2">
        <v>291.97000000000003</v>
      </c>
      <c r="H30" s="2">
        <v>2.41</v>
      </c>
    </row>
    <row r="31" spans="2:8" x14ac:dyDescent="0.25">
      <c r="B31" s="1" t="s">
        <v>2518</v>
      </c>
      <c r="C31" s="17" t="s">
        <v>135</v>
      </c>
      <c r="D31" s="1" t="s">
        <v>192</v>
      </c>
      <c r="E31" s="1" t="s">
        <v>554</v>
      </c>
      <c r="F31" s="2">
        <v>153313</v>
      </c>
      <c r="G31" s="2">
        <v>225.91</v>
      </c>
      <c r="H31" s="2">
        <v>1.86</v>
      </c>
    </row>
    <row r="32" spans="2:8" x14ac:dyDescent="0.25">
      <c r="B32" s="1" t="s">
        <v>574</v>
      </c>
      <c r="C32" s="17" t="s">
        <v>135</v>
      </c>
      <c r="D32" s="1" t="s">
        <v>192</v>
      </c>
      <c r="E32" s="1" t="s">
        <v>575</v>
      </c>
      <c r="F32" s="2">
        <v>275287</v>
      </c>
      <c r="G32" s="2">
        <v>213.62</v>
      </c>
      <c r="H32" s="2">
        <v>1.76</v>
      </c>
    </row>
    <row r="33" spans="2:8" x14ac:dyDescent="0.25">
      <c r="B33" s="1" t="s">
        <v>2533</v>
      </c>
      <c r="C33" s="17" t="s">
        <v>135</v>
      </c>
      <c r="D33" s="1" t="s">
        <v>209</v>
      </c>
      <c r="E33" s="1" t="s">
        <v>576</v>
      </c>
      <c r="F33" s="2">
        <v>49888</v>
      </c>
      <c r="G33" s="2">
        <v>213.22</v>
      </c>
      <c r="H33" s="2">
        <v>1.76</v>
      </c>
    </row>
    <row r="34" spans="2:8" x14ac:dyDescent="0.25">
      <c r="B34" s="1" t="s">
        <v>2534</v>
      </c>
      <c r="C34" s="17" t="s">
        <v>135</v>
      </c>
      <c r="D34" s="1" t="s">
        <v>211</v>
      </c>
      <c r="E34" s="1" t="s">
        <v>577</v>
      </c>
      <c r="F34" s="2">
        <v>76584</v>
      </c>
      <c r="G34" s="2">
        <v>210.07</v>
      </c>
      <c r="H34" s="2">
        <v>1.73</v>
      </c>
    </row>
    <row r="35" spans="2:8" x14ac:dyDescent="0.25">
      <c r="B35" s="1" t="s">
        <v>2535</v>
      </c>
      <c r="C35" s="17" t="s">
        <v>135</v>
      </c>
      <c r="D35" s="1" t="s">
        <v>215</v>
      </c>
      <c r="E35" s="1" t="s">
        <v>578</v>
      </c>
      <c r="F35" s="2">
        <v>32815</v>
      </c>
      <c r="G35" s="2">
        <v>209.21</v>
      </c>
      <c r="H35" s="2">
        <v>1.72</v>
      </c>
    </row>
    <row r="36" spans="2:8" x14ac:dyDescent="0.25">
      <c r="B36" s="1" t="s">
        <v>2494</v>
      </c>
      <c r="C36" s="17" t="s">
        <v>135</v>
      </c>
      <c r="D36" s="1" t="s">
        <v>222</v>
      </c>
      <c r="E36" s="1" t="s">
        <v>500</v>
      </c>
      <c r="F36" s="2">
        <v>9406</v>
      </c>
      <c r="G36" s="2">
        <v>208.58</v>
      </c>
      <c r="H36" s="2">
        <v>1.72</v>
      </c>
    </row>
    <row r="37" spans="2:8" x14ac:dyDescent="0.25">
      <c r="B37" s="1" t="s">
        <v>2536</v>
      </c>
      <c r="C37" s="17" t="s">
        <v>135</v>
      </c>
      <c r="D37" s="1" t="s">
        <v>209</v>
      </c>
      <c r="E37" s="1" t="s">
        <v>579</v>
      </c>
      <c r="F37" s="2">
        <v>15717</v>
      </c>
      <c r="G37" s="2">
        <v>194.42</v>
      </c>
      <c r="H37" s="2">
        <v>1.6</v>
      </c>
    </row>
    <row r="38" spans="2:8" x14ac:dyDescent="0.25">
      <c r="B38" s="1" t="s">
        <v>2462</v>
      </c>
      <c r="C38" s="17" t="s">
        <v>135</v>
      </c>
      <c r="D38" s="1" t="s">
        <v>218</v>
      </c>
      <c r="E38" s="1" t="s">
        <v>433</v>
      </c>
      <c r="F38" s="2">
        <v>103718</v>
      </c>
      <c r="G38" s="2">
        <v>176.79</v>
      </c>
      <c r="H38" s="2">
        <v>1.46</v>
      </c>
    </row>
    <row r="39" spans="2:8" x14ac:dyDescent="0.25">
      <c r="B39" s="1" t="s">
        <v>2447</v>
      </c>
      <c r="C39" s="17" t="s">
        <v>135</v>
      </c>
      <c r="D39" s="1" t="s">
        <v>224</v>
      </c>
      <c r="E39" s="1" t="s">
        <v>412</v>
      </c>
      <c r="F39" s="2">
        <v>9914</v>
      </c>
      <c r="G39" s="2">
        <v>167.31</v>
      </c>
      <c r="H39" s="2">
        <v>1.38</v>
      </c>
    </row>
    <row r="40" spans="2:8" x14ac:dyDescent="0.25">
      <c r="B40" s="1" t="s">
        <v>2416</v>
      </c>
      <c r="C40" s="17" t="s">
        <v>135</v>
      </c>
      <c r="D40" s="1" t="s">
        <v>222</v>
      </c>
      <c r="E40" s="1" t="s">
        <v>343</v>
      </c>
      <c r="F40" s="2">
        <v>16600</v>
      </c>
      <c r="G40" s="2">
        <v>164.99</v>
      </c>
      <c r="H40" s="2">
        <v>1.36</v>
      </c>
    </row>
    <row r="41" spans="2:8" x14ac:dyDescent="0.25">
      <c r="B41" s="1" t="s">
        <v>2342</v>
      </c>
      <c r="C41" s="17" t="s">
        <v>135</v>
      </c>
      <c r="D41" s="1" t="s">
        <v>209</v>
      </c>
      <c r="E41" s="1" t="s">
        <v>210</v>
      </c>
      <c r="F41" s="2">
        <v>147</v>
      </c>
      <c r="G41" s="2">
        <v>164.17</v>
      </c>
      <c r="H41" s="2">
        <v>1.35</v>
      </c>
    </row>
    <row r="42" spans="2:8" x14ac:dyDescent="0.25">
      <c r="B42" s="1" t="s">
        <v>2491</v>
      </c>
      <c r="C42" s="17" t="s">
        <v>135</v>
      </c>
      <c r="D42" s="1" t="s">
        <v>348</v>
      </c>
      <c r="E42" s="1" t="s">
        <v>497</v>
      </c>
      <c r="F42" s="2">
        <v>23494</v>
      </c>
      <c r="G42" s="2">
        <v>157.6</v>
      </c>
      <c r="H42" s="2">
        <v>1.3</v>
      </c>
    </row>
    <row r="43" spans="2:8" x14ac:dyDescent="0.25">
      <c r="B43" s="1" t="s">
        <v>2537</v>
      </c>
      <c r="C43" s="17" t="s">
        <v>135</v>
      </c>
      <c r="D43" s="1" t="s">
        <v>302</v>
      </c>
      <c r="E43" s="1" t="s">
        <v>580</v>
      </c>
      <c r="F43" s="2">
        <v>20285</v>
      </c>
      <c r="G43" s="2">
        <v>152.58000000000001</v>
      </c>
      <c r="H43" s="2">
        <v>1.26</v>
      </c>
    </row>
    <row r="44" spans="2:8" x14ac:dyDescent="0.25">
      <c r="B44" s="1" t="s">
        <v>2353</v>
      </c>
      <c r="C44" s="17" t="s">
        <v>135</v>
      </c>
      <c r="D44" s="1" t="s">
        <v>227</v>
      </c>
      <c r="E44" s="1" t="s">
        <v>228</v>
      </c>
      <c r="F44" s="2">
        <v>2608</v>
      </c>
      <c r="G44" s="2">
        <v>149.77000000000001</v>
      </c>
      <c r="H44" s="2">
        <v>1.23</v>
      </c>
    </row>
    <row r="45" spans="2:8" x14ac:dyDescent="0.25">
      <c r="B45" s="1" t="s">
        <v>2538</v>
      </c>
      <c r="C45" s="17" t="s">
        <v>135</v>
      </c>
      <c r="D45" s="1" t="s">
        <v>224</v>
      </c>
      <c r="E45" s="1" t="s">
        <v>581</v>
      </c>
      <c r="F45" s="2">
        <v>3913</v>
      </c>
      <c r="G45" s="2">
        <v>140.54</v>
      </c>
      <c r="H45" s="2">
        <v>1.1599999999999999</v>
      </c>
    </row>
    <row r="46" spans="2:8" x14ac:dyDescent="0.25">
      <c r="B46" s="1" t="s">
        <v>2539</v>
      </c>
      <c r="C46" s="17" t="s">
        <v>135</v>
      </c>
      <c r="D46" s="1" t="s">
        <v>254</v>
      </c>
      <c r="E46" s="1" t="s">
        <v>582</v>
      </c>
      <c r="F46" s="2">
        <v>5868</v>
      </c>
      <c r="G46" s="2">
        <v>139.13</v>
      </c>
      <c r="H46" s="2">
        <v>1.1499999999999999</v>
      </c>
    </row>
    <row r="47" spans="2:8" x14ac:dyDescent="0.25">
      <c r="B47" s="1" t="s">
        <v>2540</v>
      </c>
      <c r="C47" s="17" t="s">
        <v>135</v>
      </c>
      <c r="D47" s="1" t="s">
        <v>211</v>
      </c>
      <c r="E47" s="1" t="s">
        <v>583</v>
      </c>
      <c r="F47" s="2">
        <v>80217</v>
      </c>
      <c r="G47" s="2">
        <v>118.92</v>
      </c>
      <c r="H47" s="2">
        <v>0.98</v>
      </c>
    </row>
    <row r="48" spans="2:8" x14ac:dyDescent="0.25">
      <c r="B48" s="1" t="s">
        <v>584</v>
      </c>
      <c r="C48" s="17" t="s">
        <v>135</v>
      </c>
      <c r="D48" s="1" t="s">
        <v>211</v>
      </c>
      <c r="E48" s="1" t="s">
        <v>585</v>
      </c>
      <c r="F48" s="2">
        <v>2737</v>
      </c>
      <c r="G48" s="2">
        <v>117.01</v>
      </c>
      <c r="H48" s="2">
        <v>0.96</v>
      </c>
    </row>
    <row r="49" spans="2:8" x14ac:dyDescent="0.25">
      <c r="B49" s="1" t="s">
        <v>2446</v>
      </c>
      <c r="C49" s="17" t="s">
        <v>135</v>
      </c>
      <c r="D49" s="1" t="s">
        <v>227</v>
      </c>
      <c r="E49" s="1" t="s">
        <v>411</v>
      </c>
      <c r="F49" s="2">
        <v>1817</v>
      </c>
      <c r="G49" s="2">
        <v>114.27</v>
      </c>
      <c r="H49" s="2">
        <v>0.94</v>
      </c>
    </row>
    <row r="50" spans="2:8" x14ac:dyDescent="0.25">
      <c r="B50" s="1" t="s">
        <v>2541</v>
      </c>
      <c r="C50" s="17" t="s">
        <v>135</v>
      </c>
      <c r="D50" s="1" t="s">
        <v>211</v>
      </c>
      <c r="E50" s="1" t="s">
        <v>586</v>
      </c>
      <c r="F50" s="2">
        <v>67422</v>
      </c>
      <c r="G50" s="2">
        <v>113.27</v>
      </c>
      <c r="H50" s="2">
        <v>0.93</v>
      </c>
    </row>
    <row r="51" spans="2:8" x14ac:dyDescent="0.25">
      <c r="B51" s="1" t="s">
        <v>2542</v>
      </c>
      <c r="C51" s="17" t="s">
        <v>135</v>
      </c>
      <c r="D51" s="1" t="s">
        <v>211</v>
      </c>
      <c r="E51" s="1" t="s">
        <v>587</v>
      </c>
      <c r="F51" s="2">
        <v>139413</v>
      </c>
      <c r="G51" s="2">
        <v>104.07</v>
      </c>
      <c r="H51" s="2">
        <v>0.86</v>
      </c>
    </row>
    <row r="52" spans="2:8" x14ac:dyDescent="0.25">
      <c r="B52" s="1" t="s">
        <v>2543</v>
      </c>
      <c r="C52" s="17" t="s">
        <v>135</v>
      </c>
      <c r="D52" s="1" t="s">
        <v>365</v>
      </c>
      <c r="E52" s="1" t="s">
        <v>588</v>
      </c>
      <c r="F52" s="2">
        <v>190824</v>
      </c>
      <c r="G52" s="2">
        <v>103.81</v>
      </c>
      <c r="H52" s="2">
        <v>0.86</v>
      </c>
    </row>
    <row r="53" spans="2:8" x14ac:dyDescent="0.25">
      <c r="B53" s="1" t="s">
        <v>2544</v>
      </c>
      <c r="C53" s="17" t="s">
        <v>135</v>
      </c>
      <c r="D53" s="1" t="s">
        <v>365</v>
      </c>
      <c r="E53" s="1" t="s">
        <v>589</v>
      </c>
      <c r="F53" s="2">
        <v>10738</v>
      </c>
      <c r="G53" s="2">
        <v>103.51</v>
      </c>
      <c r="H53" s="2">
        <v>0.85</v>
      </c>
    </row>
    <row r="54" spans="2:8" x14ac:dyDescent="0.25">
      <c r="B54" s="1" t="s">
        <v>590</v>
      </c>
      <c r="C54" s="17" t="s">
        <v>135</v>
      </c>
      <c r="D54" s="1" t="s">
        <v>192</v>
      </c>
      <c r="E54" s="1" t="s">
        <v>591</v>
      </c>
      <c r="F54" s="2">
        <v>94049</v>
      </c>
      <c r="G54" s="2">
        <v>101.43</v>
      </c>
      <c r="H54" s="2">
        <v>0.84</v>
      </c>
    </row>
    <row r="55" spans="2:8" x14ac:dyDescent="0.25">
      <c r="B55" s="1" t="s">
        <v>2545</v>
      </c>
      <c r="C55" s="17" t="s">
        <v>135</v>
      </c>
      <c r="D55" s="1" t="s">
        <v>209</v>
      </c>
      <c r="E55" s="1" t="s">
        <v>592</v>
      </c>
      <c r="F55" s="2">
        <v>3343</v>
      </c>
      <c r="G55" s="2">
        <v>94.88</v>
      </c>
      <c r="H55" s="2">
        <v>0.78</v>
      </c>
    </row>
    <row r="56" spans="2:8" x14ac:dyDescent="0.25">
      <c r="B56" s="1" t="s">
        <v>2546</v>
      </c>
      <c r="C56" s="17" t="s">
        <v>135</v>
      </c>
      <c r="D56" s="1" t="s">
        <v>200</v>
      </c>
      <c r="E56" s="1" t="s">
        <v>593</v>
      </c>
      <c r="F56" s="2">
        <v>6940</v>
      </c>
      <c r="G56" s="2">
        <v>92.86</v>
      </c>
      <c r="H56" s="2">
        <v>0.77</v>
      </c>
    </row>
    <row r="57" spans="2:8" x14ac:dyDescent="0.25">
      <c r="B57" s="1" t="s">
        <v>2547</v>
      </c>
      <c r="C57" s="17" t="s">
        <v>135</v>
      </c>
      <c r="D57" s="1" t="s">
        <v>209</v>
      </c>
      <c r="E57" s="1" t="s">
        <v>594</v>
      </c>
      <c r="F57" s="2">
        <v>534</v>
      </c>
      <c r="G57" s="2">
        <v>84.91</v>
      </c>
      <c r="H57" s="2">
        <v>0.7</v>
      </c>
    </row>
    <row r="58" spans="2:8" x14ac:dyDescent="0.25">
      <c r="B58" s="1" t="s">
        <v>242</v>
      </c>
      <c r="C58" s="17" t="s">
        <v>135</v>
      </c>
      <c r="D58" s="1" t="s">
        <v>192</v>
      </c>
      <c r="E58" s="1" t="s">
        <v>243</v>
      </c>
      <c r="F58" s="2">
        <v>20801</v>
      </c>
      <c r="G58" s="2">
        <v>82.56</v>
      </c>
      <c r="H58" s="2">
        <v>0.68</v>
      </c>
    </row>
    <row r="59" spans="2:8" x14ac:dyDescent="0.25">
      <c r="B59" s="1" t="s">
        <v>2351</v>
      </c>
      <c r="C59" s="17" t="s">
        <v>135</v>
      </c>
      <c r="D59" s="1" t="s">
        <v>224</v>
      </c>
      <c r="E59" s="1" t="s">
        <v>225</v>
      </c>
      <c r="F59" s="2">
        <v>3695</v>
      </c>
      <c r="G59" s="2">
        <v>77.39</v>
      </c>
      <c r="H59" s="2">
        <v>0.64</v>
      </c>
    </row>
    <row r="60" spans="2:8" x14ac:dyDescent="0.25">
      <c r="B60" s="1" t="s">
        <v>2348</v>
      </c>
      <c r="C60" s="17" t="s">
        <v>135</v>
      </c>
      <c r="D60" s="1" t="s">
        <v>218</v>
      </c>
      <c r="E60" s="1" t="s">
        <v>219</v>
      </c>
      <c r="F60" s="2">
        <v>3031</v>
      </c>
      <c r="G60" s="2">
        <v>76.84</v>
      </c>
      <c r="H60" s="2">
        <v>0.63</v>
      </c>
    </row>
    <row r="61" spans="2:8" x14ac:dyDescent="0.25">
      <c r="B61" s="1" t="s">
        <v>2548</v>
      </c>
      <c r="C61" s="17" t="s">
        <v>135</v>
      </c>
      <c r="D61" s="1" t="s">
        <v>413</v>
      </c>
      <c r="E61" s="1" t="s">
        <v>595</v>
      </c>
      <c r="F61" s="2">
        <v>2429</v>
      </c>
      <c r="G61" s="2">
        <v>76.52</v>
      </c>
      <c r="H61" s="2">
        <v>0.63</v>
      </c>
    </row>
    <row r="62" spans="2:8" x14ac:dyDescent="0.25">
      <c r="B62" s="1" t="s">
        <v>2549</v>
      </c>
      <c r="C62" s="17" t="s">
        <v>135</v>
      </c>
      <c r="D62" s="1" t="s">
        <v>209</v>
      </c>
      <c r="E62" s="1" t="s">
        <v>596</v>
      </c>
      <c r="F62" s="2">
        <v>10561</v>
      </c>
      <c r="G62" s="2">
        <v>71.099999999999994</v>
      </c>
      <c r="H62" s="2">
        <v>0.59</v>
      </c>
    </row>
    <row r="63" spans="2:8" x14ac:dyDescent="0.25">
      <c r="B63" s="1" t="s">
        <v>597</v>
      </c>
      <c r="C63" s="17" t="s">
        <v>135</v>
      </c>
      <c r="D63" s="1" t="s">
        <v>192</v>
      </c>
      <c r="E63" s="1" t="s">
        <v>598</v>
      </c>
      <c r="F63" s="2">
        <v>48136</v>
      </c>
      <c r="G63" s="2">
        <v>49.94</v>
      </c>
      <c r="H63" s="2">
        <v>0.41</v>
      </c>
    </row>
    <row r="64" spans="2:8" x14ac:dyDescent="0.25">
      <c r="B64" s="1" t="s">
        <v>2347</v>
      </c>
      <c r="C64" s="17" t="s">
        <v>135</v>
      </c>
      <c r="D64" s="1" t="s">
        <v>200</v>
      </c>
      <c r="E64" s="1" t="s">
        <v>217</v>
      </c>
      <c r="F64" s="2">
        <v>3297</v>
      </c>
      <c r="G64" s="2">
        <v>45.17</v>
      </c>
      <c r="H64" s="2">
        <v>0.37</v>
      </c>
    </row>
    <row r="65" spans="2:8" x14ac:dyDescent="0.25">
      <c r="B65" s="14" t="s">
        <v>271</v>
      </c>
      <c r="C65" s="21"/>
      <c r="D65" s="14"/>
      <c r="E65" s="14"/>
      <c r="F65" s="3"/>
      <c r="G65" s="3">
        <f>SUM(G12:G64)</f>
        <v>12115.67</v>
      </c>
      <c r="H65" s="3">
        <f>SUM(H12:H64)</f>
        <v>99.850000000000009</v>
      </c>
    </row>
    <row r="66" spans="2:8" x14ac:dyDescent="0.25">
      <c r="B66" s="14" t="s">
        <v>272</v>
      </c>
      <c r="C66" s="21"/>
      <c r="D66" s="14"/>
      <c r="E66" s="14"/>
      <c r="F66" s="3"/>
      <c r="G66" s="3">
        <v>52.07</v>
      </c>
      <c r="H66" s="3">
        <v>0.43</v>
      </c>
    </row>
    <row r="67" spans="2:8" x14ac:dyDescent="0.25">
      <c r="B67" s="14" t="s">
        <v>137</v>
      </c>
      <c r="C67" s="21"/>
      <c r="D67" s="14"/>
      <c r="E67" s="14"/>
      <c r="F67" s="3"/>
      <c r="G67" s="3">
        <v>12167.74</v>
      </c>
      <c r="H67" s="3">
        <v>100.28</v>
      </c>
    </row>
    <row r="68" spans="2:8" x14ac:dyDescent="0.25">
      <c r="B68" s="14" t="s">
        <v>400</v>
      </c>
      <c r="C68" s="21"/>
      <c r="D68" s="14"/>
      <c r="E68" s="14"/>
      <c r="F68" s="3"/>
      <c r="G68" s="3">
        <v>-34.722203730000111</v>
      </c>
      <c r="H68" s="3">
        <v>-0.28000000000000114</v>
      </c>
    </row>
    <row r="69" spans="2:8" x14ac:dyDescent="0.25">
      <c r="B69" s="14" t="s">
        <v>139</v>
      </c>
      <c r="C69" s="21"/>
      <c r="D69" s="14"/>
      <c r="E69" s="14"/>
      <c r="F69" s="3"/>
      <c r="G69" s="3">
        <v>12133.01779627</v>
      </c>
      <c r="H69" s="3">
        <v>100</v>
      </c>
    </row>
    <row r="70" spans="2:8" x14ac:dyDescent="0.25">
      <c r="B70" s="1" t="s">
        <v>140</v>
      </c>
    </row>
    <row r="71" spans="2:8" x14ac:dyDescent="0.25">
      <c r="B71" s="14" t="s">
        <v>141</v>
      </c>
    </row>
    <row r="72" spans="2:8" x14ac:dyDescent="0.25">
      <c r="B72" s="14" t="s">
        <v>142</v>
      </c>
      <c r="C72" s="17" t="s">
        <v>143</v>
      </c>
    </row>
    <row r="73" spans="2:8" x14ac:dyDescent="0.25">
      <c r="B73" s="14" t="s">
        <v>145</v>
      </c>
      <c r="C73" s="17" t="s">
        <v>144</v>
      </c>
    </row>
    <row r="74" spans="2:8" x14ac:dyDescent="0.25">
      <c r="B74" s="14" t="s">
        <v>273</v>
      </c>
      <c r="C74" s="17" t="s">
        <v>144</v>
      </c>
    </row>
    <row r="75" spans="2:8" x14ac:dyDescent="0.25">
      <c r="B75" s="14" t="s">
        <v>146</v>
      </c>
      <c r="C75" s="17" t="s">
        <v>147</v>
      </c>
    </row>
    <row r="76" spans="2:8" x14ac:dyDescent="0.25">
      <c r="B76" s="14" t="s">
        <v>599</v>
      </c>
      <c r="C76" s="21"/>
    </row>
    <row r="77" spans="2:8" x14ac:dyDescent="0.25">
      <c r="B77" s="14" t="s">
        <v>600</v>
      </c>
      <c r="C77" s="21"/>
    </row>
    <row r="78" spans="2:8" x14ac:dyDescent="0.25">
      <c r="B78" s="14" t="s">
        <v>601</v>
      </c>
      <c r="C78" s="21"/>
    </row>
    <row r="79" spans="2:8" x14ac:dyDescent="0.25">
      <c r="B79" s="14" t="s">
        <v>602</v>
      </c>
      <c r="C79" s="21"/>
    </row>
    <row r="80" spans="2:8" x14ac:dyDescent="0.25">
      <c r="B80" s="14" t="s">
        <v>603</v>
      </c>
      <c r="C80" s="21"/>
    </row>
    <row r="81" spans="2:3" x14ac:dyDescent="0.25">
      <c r="B81" s="14" t="s">
        <v>604</v>
      </c>
      <c r="C81" s="21"/>
    </row>
    <row r="82" spans="2:3" x14ac:dyDescent="0.25">
      <c r="B82" s="14" t="s">
        <v>605</v>
      </c>
      <c r="C82" s="21"/>
    </row>
    <row r="83" spans="2:3" x14ac:dyDescent="0.25">
      <c r="B83" s="14" t="s">
        <v>606</v>
      </c>
      <c r="C83" s="21"/>
    </row>
    <row r="84" spans="2:3" x14ac:dyDescent="0.25">
      <c r="B84" s="14" t="s">
        <v>3323</v>
      </c>
      <c r="C84" s="21"/>
    </row>
    <row r="85" spans="2:3" x14ac:dyDescent="0.25">
      <c r="B85" s="1" t="s">
        <v>148</v>
      </c>
    </row>
    <row r="86" spans="2:3" x14ac:dyDescent="0.25">
      <c r="B86" s="1" t="s">
        <v>278</v>
      </c>
    </row>
    <row r="89" spans="2:3" x14ac:dyDescent="0.25">
      <c r="B89" s="7" t="s">
        <v>2242</v>
      </c>
      <c r="C89" s="8"/>
    </row>
    <row r="90" spans="2:3" ht="30" x14ac:dyDescent="0.25">
      <c r="B90" s="7" t="s">
        <v>279</v>
      </c>
      <c r="C90" s="9" t="s">
        <v>280</v>
      </c>
    </row>
    <row r="91" spans="2:3" x14ac:dyDescent="0.25">
      <c r="B91" s="10" t="s">
        <v>281</v>
      </c>
      <c r="C91" s="132" t="s">
        <v>3390</v>
      </c>
    </row>
    <row r="92" spans="2:3" x14ac:dyDescent="0.25">
      <c r="B92" s="10" t="s">
        <v>282</v>
      </c>
      <c r="C92" s="132" t="s">
        <v>3390</v>
      </c>
    </row>
    <row r="93" spans="2:3" x14ac:dyDescent="0.25">
      <c r="B93" s="10" t="s">
        <v>283</v>
      </c>
      <c r="C93" s="132" t="s">
        <v>3390</v>
      </c>
    </row>
    <row r="94" spans="2:3" x14ac:dyDescent="0.25">
      <c r="B94" s="10" t="s">
        <v>284</v>
      </c>
      <c r="C94" s="132" t="s">
        <v>3390</v>
      </c>
    </row>
    <row r="95" spans="2:3" x14ac:dyDescent="0.25">
      <c r="B95" s="10" t="s">
        <v>285</v>
      </c>
      <c r="C95" s="132" t="s">
        <v>3390</v>
      </c>
    </row>
    <row r="96" spans="2:3" x14ac:dyDescent="0.25">
      <c r="B96" s="10" t="s">
        <v>286</v>
      </c>
      <c r="C96" s="132" t="s">
        <v>3390</v>
      </c>
    </row>
    <row r="97" spans="2:7" x14ac:dyDescent="0.25">
      <c r="B97" s="7" t="s">
        <v>287</v>
      </c>
      <c r="C97" s="132" t="s">
        <v>3390</v>
      </c>
    </row>
    <row r="99" spans="2:7" x14ac:dyDescent="0.25">
      <c r="B99" s="10" t="s">
        <v>149</v>
      </c>
      <c r="C99" s="11"/>
      <c r="D99" s="10"/>
    </row>
    <row r="100" spans="2:7" ht="30" x14ac:dyDescent="0.25">
      <c r="B100" s="12" t="s">
        <v>150</v>
      </c>
      <c r="C100" s="13" t="s">
        <v>151</v>
      </c>
      <c r="D100" s="12" t="s">
        <v>152</v>
      </c>
    </row>
    <row r="101" spans="2:7" x14ac:dyDescent="0.25">
      <c r="B101" s="10" t="s">
        <v>144</v>
      </c>
      <c r="C101" s="11" t="s">
        <v>144</v>
      </c>
      <c r="D101" s="10" t="s">
        <v>144</v>
      </c>
    </row>
    <row r="103" spans="2:7" x14ac:dyDescent="0.25">
      <c r="B103" s="7" t="s">
        <v>153</v>
      </c>
      <c r="C103" s="29">
        <v>45260</v>
      </c>
      <c r="D103" s="10"/>
      <c r="E103" s="25"/>
      <c r="F103" s="26"/>
    </row>
    <row r="104" spans="2:7" x14ac:dyDescent="0.25">
      <c r="B104" s="7" t="s">
        <v>154</v>
      </c>
      <c r="C104" s="8" t="s">
        <v>155</v>
      </c>
      <c r="D104" s="7" t="s">
        <v>156</v>
      </c>
      <c r="E104" s="23" t="s">
        <v>157</v>
      </c>
      <c r="F104" s="30" t="s">
        <v>158</v>
      </c>
      <c r="G104" s="3"/>
    </row>
    <row r="105" spans="2:7" x14ac:dyDescent="0.25">
      <c r="B105" s="31" t="s">
        <v>144</v>
      </c>
      <c r="C105" s="32" t="s">
        <v>144</v>
      </c>
      <c r="D105" s="31" t="s">
        <v>144</v>
      </c>
      <c r="E105" s="33" t="s">
        <v>144</v>
      </c>
      <c r="F105" s="28" t="s">
        <v>144</v>
      </c>
    </row>
    <row r="108" spans="2:7" x14ac:dyDescent="0.25">
      <c r="B108" s="14" t="s">
        <v>159</v>
      </c>
    </row>
    <row r="109" spans="2:7" x14ac:dyDescent="0.25">
      <c r="B109" s="14"/>
    </row>
    <row r="110" spans="2:7" x14ac:dyDescent="0.25">
      <c r="B110" s="14" t="s">
        <v>160</v>
      </c>
    </row>
    <row r="111" spans="2:7" x14ac:dyDescent="0.25">
      <c r="B111" s="7" t="s">
        <v>161</v>
      </c>
      <c r="C111" s="8" t="s">
        <v>162</v>
      </c>
      <c r="D111" s="14"/>
    </row>
    <row r="112" spans="2:7" x14ac:dyDescent="0.25">
      <c r="B112" s="10" t="s">
        <v>144</v>
      </c>
      <c r="C112" s="11" t="s">
        <v>144</v>
      </c>
    </row>
    <row r="114" spans="2:7" x14ac:dyDescent="0.25">
      <c r="B114" s="7" t="s">
        <v>163</v>
      </c>
      <c r="C114" s="8" t="s">
        <v>162</v>
      </c>
    </row>
    <row r="115" spans="2:7" x14ac:dyDescent="0.25">
      <c r="B115" s="10" t="s">
        <v>144</v>
      </c>
      <c r="C115" s="11" t="s">
        <v>144</v>
      </c>
    </row>
    <row r="117" spans="2:7" x14ac:dyDescent="0.25">
      <c r="B117" s="7" t="s">
        <v>144</v>
      </c>
      <c r="C117" s="8" t="s">
        <v>144</v>
      </c>
    </row>
    <row r="118" spans="2:7" x14ac:dyDescent="0.25">
      <c r="B118" s="10" t="s">
        <v>144</v>
      </c>
      <c r="C118" s="11" t="s">
        <v>144</v>
      </c>
    </row>
    <row r="120" spans="2:7" x14ac:dyDescent="0.25">
      <c r="B120" s="23" t="s">
        <v>164</v>
      </c>
      <c r="C120" s="8" t="s">
        <v>165</v>
      </c>
    </row>
    <row r="121" spans="2:7" x14ac:dyDescent="0.25">
      <c r="B121" s="25" t="s">
        <v>144</v>
      </c>
      <c r="C121" s="11" t="s">
        <v>144</v>
      </c>
    </row>
    <row r="123" spans="2:7" x14ac:dyDescent="0.25">
      <c r="B123" s="7" t="s">
        <v>166</v>
      </c>
      <c r="C123" s="8" t="s">
        <v>144</v>
      </c>
    </row>
    <row r="125" spans="2:7" x14ac:dyDescent="0.25">
      <c r="B125" s="7" t="s">
        <v>167</v>
      </c>
      <c r="C125" s="29">
        <v>45260</v>
      </c>
      <c r="D125" s="10"/>
      <c r="E125" s="25"/>
      <c r="F125" s="26"/>
    </row>
    <row r="126" spans="2:7" x14ac:dyDescent="0.25">
      <c r="B126" s="7" t="s">
        <v>154</v>
      </c>
      <c r="C126" s="8" t="s">
        <v>155</v>
      </c>
      <c r="D126" s="7" t="s">
        <v>156</v>
      </c>
      <c r="E126" s="23" t="s">
        <v>157</v>
      </c>
      <c r="F126" s="30" t="s">
        <v>158</v>
      </c>
      <c r="G126" s="3"/>
    </row>
    <row r="127" spans="2:7" x14ac:dyDescent="0.25">
      <c r="B127" s="31" t="s">
        <v>144</v>
      </c>
      <c r="C127" s="32" t="s">
        <v>144</v>
      </c>
      <c r="D127" s="31" t="s">
        <v>144</v>
      </c>
      <c r="E127" s="33" t="s">
        <v>144</v>
      </c>
      <c r="F127" s="28" t="s">
        <v>144</v>
      </c>
    </row>
    <row r="128" spans="2:7" x14ac:dyDescent="0.25">
      <c r="B128" s="14" t="s">
        <v>159</v>
      </c>
    </row>
    <row r="129" spans="2:4" x14ac:dyDescent="0.25">
      <c r="B129" s="14"/>
    </row>
    <row r="130" spans="2:4" x14ac:dyDescent="0.25">
      <c r="B130" s="14" t="s">
        <v>160</v>
      </c>
    </row>
    <row r="131" spans="2:4" x14ac:dyDescent="0.25">
      <c r="B131" s="7" t="s">
        <v>161</v>
      </c>
      <c r="C131" s="8" t="s">
        <v>162</v>
      </c>
      <c r="D131" s="14"/>
    </row>
    <row r="132" spans="2:4" x14ac:dyDescent="0.25">
      <c r="B132" s="10" t="s">
        <v>144</v>
      </c>
      <c r="C132" s="11" t="s">
        <v>144</v>
      </c>
    </row>
    <row r="134" spans="2:4" x14ac:dyDescent="0.25">
      <c r="B134" s="7" t="s">
        <v>163</v>
      </c>
      <c r="C134" s="8" t="s">
        <v>162</v>
      </c>
    </row>
    <row r="135" spans="2:4" x14ac:dyDescent="0.25">
      <c r="B135" s="10" t="s">
        <v>144</v>
      </c>
      <c r="C135" s="11" t="s">
        <v>144</v>
      </c>
    </row>
    <row r="137" spans="2:4" x14ac:dyDescent="0.25">
      <c r="B137" s="7" t="s">
        <v>144</v>
      </c>
      <c r="C137" s="8" t="s">
        <v>144</v>
      </c>
    </row>
    <row r="138" spans="2:4" x14ac:dyDescent="0.25">
      <c r="B138" s="10" t="s">
        <v>144</v>
      </c>
      <c r="C138" s="11" t="s">
        <v>144</v>
      </c>
    </row>
    <row r="140" spans="2:4" x14ac:dyDescent="0.25">
      <c r="B140" s="23" t="s">
        <v>164</v>
      </c>
      <c r="C140" s="8" t="s">
        <v>165</v>
      </c>
    </row>
    <row r="141" spans="2:4" x14ac:dyDescent="0.25">
      <c r="B141" s="25" t="s">
        <v>144</v>
      </c>
      <c r="C141" s="11" t="s">
        <v>144</v>
      </c>
    </row>
    <row r="143" spans="2:4" x14ac:dyDescent="0.25">
      <c r="B143" s="7" t="s">
        <v>166</v>
      </c>
      <c r="C143" s="8" t="s">
        <v>144</v>
      </c>
    </row>
    <row r="146" spans="2:80" x14ac:dyDescent="0.25">
      <c r="B146" s="14" t="s">
        <v>168</v>
      </c>
    </row>
    <row r="148" spans="2:80" x14ac:dyDescent="0.25">
      <c r="B148" s="7" t="s">
        <v>154</v>
      </c>
      <c r="C148" s="8" t="s">
        <v>169</v>
      </c>
      <c r="D148" s="7" t="s">
        <v>170</v>
      </c>
      <c r="E148" s="7" t="s">
        <v>171</v>
      </c>
      <c r="F148" s="3"/>
    </row>
    <row r="149" spans="2:80" x14ac:dyDescent="0.25">
      <c r="B149" s="10" t="s">
        <v>144</v>
      </c>
      <c r="C149" s="11" t="s">
        <v>144</v>
      </c>
      <c r="D149" s="10" t="s">
        <v>144</v>
      </c>
      <c r="E149" s="10" t="s">
        <v>144</v>
      </c>
    </row>
    <row r="152" spans="2:80" x14ac:dyDescent="0.25">
      <c r="B152" s="14" t="s">
        <v>172</v>
      </c>
      <c r="C152" s="21" t="s">
        <v>144</v>
      </c>
      <c r="D152" s="14"/>
      <c r="E152" s="14"/>
      <c r="F152" s="3"/>
      <c r="G152" s="3"/>
      <c r="H152" s="3"/>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c r="BS152" s="14"/>
      <c r="BT152" s="14"/>
      <c r="BU152" s="14"/>
      <c r="BV152" s="14"/>
      <c r="BW152" s="14"/>
      <c r="BX152" s="14"/>
      <c r="BY152" s="14"/>
      <c r="BZ152" s="14"/>
      <c r="CA152" s="14"/>
      <c r="CB152" s="14"/>
    </row>
    <row r="154" spans="2:80" x14ac:dyDescent="0.25">
      <c r="B154" s="14" t="s">
        <v>173</v>
      </c>
    </row>
    <row r="156" spans="2:80" x14ac:dyDescent="0.25">
      <c r="B156" s="7" t="s">
        <v>174</v>
      </c>
      <c r="C156" s="8" t="s">
        <v>162</v>
      </c>
      <c r="D156" s="14"/>
    </row>
    <row r="157" spans="2:80" x14ac:dyDescent="0.25">
      <c r="B157" s="10" t="s">
        <v>144</v>
      </c>
      <c r="C157" s="11" t="s">
        <v>144</v>
      </c>
    </row>
    <row r="160" spans="2:80" x14ac:dyDescent="0.25">
      <c r="B160" s="7" t="s">
        <v>175</v>
      </c>
      <c r="C160" s="8" t="s">
        <v>176</v>
      </c>
      <c r="D160" s="14"/>
    </row>
    <row r="161" spans="2:80" x14ac:dyDescent="0.25">
      <c r="B161" s="10" t="s">
        <v>144</v>
      </c>
      <c r="C161" s="11" t="s">
        <v>144</v>
      </c>
    </row>
    <row r="164" spans="2:80" x14ac:dyDescent="0.25">
      <c r="B164" s="14" t="s">
        <v>177</v>
      </c>
    </row>
    <row r="167" spans="2:80" x14ac:dyDescent="0.25">
      <c r="B167" s="14" t="s">
        <v>178</v>
      </c>
    </row>
    <row r="169" spans="2:80" x14ac:dyDescent="0.25">
      <c r="B169" s="7" t="s">
        <v>154</v>
      </c>
      <c r="C169" s="8" t="s">
        <v>179</v>
      </c>
      <c r="D169" s="7" t="s">
        <v>169</v>
      </c>
      <c r="E169" s="7" t="s">
        <v>170</v>
      </c>
      <c r="F169" s="30" t="s">
        <v>171</v>
      </c>
      <c r="G169" s="3"/>
    </row>
    <row r="170" spans="2:80" x14ac:dyDescent="0.25">
      <c r="B170" s="10" t="s">
        <v>144</v>
      </c>
      <c r="C170" s="11" t="s">
        <v>144</v>
      </c>
      <c r="D170" s="10" t="s">
        <v>144</v>
      </c>
      <c r="E170" s="10" t="s">
        <v>144</v>
      </c>
      <c r="F170" s="34" t="s">
        <v>144</v>
      </c>
    </row>
    <row r="173" spans="2:80" x14ac:dyDescent="0.25">
      <c r="B173" s="14" t="s">
        <v>172</v>
      </c>
      <c r="C173" s="21" t="s">
        <v>144</v>
      </c>
      <c r="D173" s="14"/>
      <c r="E173" s="14"/>
      <c r="F173" s="3"/>
      <c r="G173" s="3"/>
      <c r="H173" s="3"/>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row>
    <row r="175" spans="2:80" x14ac:dyDescent="0.25">
      <c r="B175" s="14" t="s">
        <v>173</v>
      </c>
    </row>
    <row r="177" spans="2:7" x14ac:dyDescent="0.25">
      <c r="B177" s="7" t="s">
        <v>174</v>
      </c>
      <c r="C177" s="8" t="s">
        <v>162</v>
      </c>
      <c r="D177" s="14"/>
    </row>
    <row r="178" spans="2:7" x14ac:dyDescent="0.25">
      <c r="B178" s="10" t="s">
        <v>144</v>
      </c>
      <c r="C178" s="11" t="s">
        <v>144</v>
      </c>
    </row>
    <row r="181" spans="2:7" x14ac:dyDescent="0.25">
      <c r="B181" s="7" t="s">
        <v>175</v>
      </c>
      <c r="C181" s="8" t="s">
        <v>176</v>
      </c>
      <c r="D181" s="14"/>
    </row>
    <row r="182" spans="2:7" x14ac:dyDescent="0.25">
      <c r="B182" s="10" t="s">
        <v>144</v>
      </c>
      <c r="C182" s="11" t="s">
        <v>144</v>
      </c>
    </row>
    <row r="185" spans="2:7" x14ac:dyDescent="0.25">
      <c r="B185" s="14" t="s">
        <v>177</v>
      </c>
    </row>
    <row r="188" spans="2:7" x14ac:dyDescent="0.25">
      <c r="B188" s="14" t="s">
        <v>180</v>
      </c>
    </row>
    <row r="189" spans="2:7" x14ac:dyDescent="0.25">
      <c r="B189" s="7" t="s">
        <v>154</v>
      </c>
      <c r="C189" s="8" t="s">
        <v>181</v>
      </c>
      <c r="D189" s="7" t="s">
        <v>182</v>
      </c>
      <c r="E189" s="7" t="s">
        <v>183</v>
      </c>
      <c r="F189" s="30" t="s">
        <v>184</v>
      </c>
      <c r="G189" s="3"/>
    </row>
    <row r="190" spans="2:7" x14ac:dyDescent="0.25">
      <c r="B190" s="10" t="s">
        <v>144</v>
      </c>
      <c r="C190" s="11" t="s">
        <v>144</v>
      </c>
      <c r="D190" s="10" t="s">
        <v>144</v>
      </c>
      <c r="E190" s="10" t="s">
        <v>144</v>
      </c>
      <c r="F190" s="34" t="s">
        <v>144</v>
      </c>
    </row>
    <row r="191" spans="2:7" x14ac:dyDescent="0.25">
      <c r="B191" s="1" t="s">
        <v>185</v>
      </c>
    </row>
  </sheetData>
  <mergeCells count="3">
    <mergeCell ref="B1:E1"/>
    <mergeCell ref="C3:C7"/>
    <mergeCell ref="D3:D7"/>
  </mergeCells>
  <hyperlinks>
    <hyperlink ref="A1" location="Index!A1" display="Index" xr:uid="{C9249865-8A6E-4A16-BED8-6BF0A9841BD8}"/>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BB710-87E8-4BDF-9756-BC9D51B846F2}">
  <dimension ref="A1:CB166"/>
  <sheetViews>
    <sheetView workbookViewId="0">
      <selection activeCell="B7" sqref="B7"/>
    </sheetView>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x14ac:dyDescent="0.25">
      <c r="A1" s="15" t="s">
        <v>0</v>
      </c>
      <c r="B1" s="226" t="s">
        <v>85</v>
      </c>
      <c r="C1" s="226"/>
      <c r="D1" s="226"/>
      <c r="E1" s="226"/>
    </row>
    <row r="3" spans="1:9" ht="15" customHeight="1" x14ac:dyDescent="0.25">
      <c r="B3" s="4" t="s">
        <v>607</v>
      </c>
      <c r="C3" s="227"/>
      <c r="D3" s="228"/>
    </row>
    <row r="4" spans="1:9" ht="15" customHeight="1" x14ac:dyDescent="0.25">
      <c r="B4" s="5" t="s">
        <v>608</v>
      </c>
      <c r="C4" s="227"/>
      <c r="D4" s="228"/>
    </row>
    <row r="5" spans="1:9" ht="15" customHeight="1" x14ac:dyDescent="0.25">
      <c r="B5" s="5" t="s">
        <v>107</v>
      </c>
      <c r="C5" s="227"/>
      <c r="D5" s="228"/>
    </row>
    <row r="6" spans="1:9" ht="15" customHeight="1" x14ac:dyDescent="0.25">
      <c r="B6" s="5" t="s">
        <v>552</v>
      </c>
      <c r="C6" s="227"/>
      <c r="D6" s="228"/>
    </row>
    <row r="7" spans="1:9" ht="30" customHeight="1" x14ac:dyDescent="0.25">
      <c r="B7" s="6" t="s">
        <v>609</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2550</v>
      </c>
      <c r="C15" s="17" t="s">
        <v>135</v>
      </c>
      <c r="D15" s="1" t="s">
        <v>246</v>
      </c>
      <c r="E15" s="1" t="s">
        <v>610</v>
      </c>
      <c r="F15" s="2">
        <v>410755</v>
      </c>
      <c r="G15" s="2">
        <v>486.95</v>
      </c>
      <c r="H15" s="2">
        <v>8.41</v>
      </c>
    </row>
    <row r="16" spans="1:9" x14ac:dyDescent="0.25">
      <c r="B16" s="1" t="s">
        <v>2429</v>
      </c>
      <c r="C16" s="17" t="s">
        <v>135</v>
      </c>
      <c r="D16" s="1" t="s">
        <v>379</v>
      </c>
      <c r="E16" s="1" t="s">
        <v>380</v>
      </c>
      <c r="F16" s="2">
        <v>44960</v>
      </c>
      <c r="G16" s="2">
        <v>456.21</v>
      </c>
      <c r="H16" s="2">
        <v>7.88</v>
      </c>
    </row>
    <row r="17" spans="2:8" x14ac:dyDescent="0.25">
      <c r="B17" s="1" t="s">
        <v>2551</v>
      </c>
      <c r="C17" s="17" t="s">
        <v>135</v>
      </c>
      <c r="D17" s="1" t="s">
        <v>246</v>
      </c>
      <c r="E17" s="1" t="s">
        <v>611</v>
      </c>
      <c r="F17" s="2">
        <v>9681</v>
      </c>
      <c r="G17" s="2">
        <v>446.39</v>
      </c>
      <c r="H17" s="2">
        <v>7.71</v>
      </c>
    </row>
    <row r="18" spans="2:8" x14ac:dyDescent="0.25">
      <c r="B18" s="1" t="s">
        <v>2432</v>
      </c>
      <c r="C18" s="17" t="s">
        <v>135</v>
      </c>
      <c r="D18" s="1" t="s">
        <v>197</v>
      </c>
      <c r="E18" s="1" t="s">
        <v>386</v>
      </c>
      <c r="F18" s="2">
        <v>32525</v>
      </c>
      <c r="G18" s="2">
        <v>436.13</v>
      </c>
      <c r="H18" s="2">
        <v>7.54</v>
      </c>
    </row>
    <row r="19" spans="2:8" x14ac:dyDescent="0.25">
      <c r="B19" s="1" t="s">
        <v>2334</v>
      </c>
      <c r="C19" s="17" t="s">
        <v>135</v>
      </c>
      <c r="D19" s="1" t="s">
        <v>197</v>
      </c>
      <c r="E19" s="1" t="s">
        <v>198</v>
      </c>
      <c r="F19" s="2">
        <v>28082</v>
      </c>
      <c r="G19" s="2">
        <v>408.64</v>
      </c>
      <c r="H19" s="2">
        <v>7.06</v>
      </c>
    </row>
    <row r="20" spans="2:8" x14ac:dyDescent="0.25">
      <c r="B20" s="1" t="s">
        <v>2335</v>
      </c>
      <c r="C20" s="17" t="s">
        <v>135</v>
      </c>
      <c r="D20" s="1" t="s">
        <v>197</v>
      </c>
      <c r="E20" s="1" t="s">
        <v>199</v>
      </c>
      <c r="F20" s="2">
        <v>11440</v>
      </c>
      <c r="G20" s="2">
        <v>398.98</v>
      </c>
      <c r="H20" s="2">
        <v>6.89</v>
      </c>
    </row>
    <row r="21" spans="2:8" x14ac:dyDescent="0.25">
      <c r="B21" s="1" t="s">
        <v>612</v>
      </c>
      <c r="C21" s="17" t="s">
        <v>135</v>
      </c>
      <c r="D21" s="1" t="s">
        <v>246</v>
      </c>
      <c r="E21" s="1" t="s">
        <v>613</v>
      </c>
      <c r="F21" s="2">
        <v>172393</v>
      </c>
      <c r="G21" s="2">
        <v>303.07</v>
      </c>
      <c r="H21" s="2">
        <v>5.24</v>
      </c>
    </row>
    <row r="22" spans="2:8" x14ac:dyDescent="0.25">
      <c r="B22" s="1" t="s">
        <v>2443</v>
      </c>
      <c r="C22" s="17" t="s">
        <v>135</v>
      </c>
      <c r="D22" s="1" t="s">
        <v>197</v>
      </c>
      <c r="E22" s="1" t="s">
        <v>398</v>
      </c>
      <c r="F22" s="2">
        <v>23810</v>
      </c>
      <c r="G22" s="2">
        <v>290.70999999999998</v>
      </c>
      <c r="H22" s="2">
        <v>5.0199999999999996</v>
      </c>
    </row>
    <row r="23" spans="2:8" x14ac:dyDescent="0.25">
      <c r="B23" s="1" t="s">
        <v>2445</v>
      </c>
      <c r="C23" s="17" t="s">
        <v>135</v>
      </c>
      <c r="D23" s="1" t="s">
        <v>409</v>
      </c>
      <c r="E23" s="1" t="s">
        <v>410</v>
      </c>
      <c r="F23" s="2">
        <v>33424</v>
      </c>
      <c r="G23" s="2">
        <v>278.44</v>
      </c>
      <c r="H23" s="2">
        <v>4.8099999999999996</v>
      </c>
    </row>
    <row r="24" spans="2:8" x14ac:dyDescent="0.25">
      <c r="B24" s="1" t="s">
        <v>2512</v>
      </c>
      <c r="C24" s="17" t="s">
        <v>135</v>
      </c>
      <c r="D24" s="1" t="s">
        <v>248</v>
      </c>
      <c r="E24" s="1" t="s">
        <v>535</v>
      </c>
      <c r="F24" s="2">
        <v>38269</v>
      </c>
      <c r="G24" s="2">
        <v>270.08</v>
      </c>
      <c r="H24" s="2">
        <v>4.67</v>
      </c>
    </row>
    <row r="25" spans="2:8" x14ac:dyDescent="0.25">
      <c r="B25" s="1" t="s">
        <v>2552</v>
      </c>
      <c r="C25" s="17" t="s">
        <v>135</v>
      </c>
      <c r="D25" s="1" t="s">
        <v>379</v>
      </c>
      <c r="E25" s="1" t="s">
        <v>614</v>
      </c>
      <c r="F25" s="2">
        <v>14747</v>
      </c>
      <c r="G25" s="2">
        <v>251.52</v>
      </c>
      <c r="H25" s="2">
        <v>4.3499999999999996</v>
      </c>
    </row>
    <row r="26" spans="2:8" x14ac:dyDescent="0.25">
      <c r="B26" s="1" t="s">
        <v>2553</v>
      </c>
      <c r="C26" s="17" t="s">
        <v>135</v>
      </c>
      <c r="D26" s="1" t="s">
        <v>409</v>
      </c>
      <c r="E26" s="1" t="s">
        <v>615</v>
      </c>
      <c r="F26" s="2">
        <v>27958</v>
      </c>
      <c r="G26" s="2">
        <v>244.87</v>
      </c>
      <c r="H26" s="2">
        <v>4.2300000000000004</v>
      </c>
    </row>
    <row r="27" spans="2:8" x14ac:dyDescent="0.25">
      <c r="B27" s="1" t="s">
        <v>2375</v>
      </c>
      <c r="C27" s="17" t="s">
        <v>135</v>
      </c>
      <c r="D27" s="1" t="s">
        <v>197</v>
      </c>
      <c r="E27" s="1" t="s">
        <v>261</v>
      </c>
      <c r="F27" s="2">
        <v>53643</v>
      </c>
      <c r="G27" s="2">
        <v>221.57</v>
      </c>
      <c r="H27" s="2">
        <v>3.83</v>
      </c>
    </row>
    <row r="28" spans="2:8" x14ac:dyDescent="0.25">
      <c r="B28" s="1" t="s">
        <v>2465</v>
      </c>
      <c r="C28" s="17" t="s">
        <v>135</v>
      </c>
      <c r="D28" s="1" t="s">
        <v>197</v>
      </c>
      <c r="E28" s="1" t="s">
        <v>436</v>
      </c>
      <c r="F28" s="2">
        <v>3488</v>
      </c>
      <c r="G28" s="2">
        <v>193.12</v>
      </c>
      <c r="H28" s="2">
        <v>3.34</v>
      </c>
    </row>
    <row r="29" spans="2:8" x14ac:dyDescent="0.25">
      <c r="B29" s="1" t="s">
        <v>2554</v>
      </c>
      <c r="C29" s="17" t="s">
        <v>135</v>
      </c>
      <c r="D29" s="1" t="s">
        <v>197</v>
      </c>
      <c r="E29" s="1" t="s">
        <v>616</v>
      </c>
      <c r="F29" s="2">
        <v>2307</v>
      </c>
      <c r="G29" s="2">
        <v>132.9</v>
      </c>
      <c r="H29" s="2">
        <v>2.2999999999999998</v>
      </c>
    </row>
    <row r="30" spans="2:8" x14ac:dyDescent="0.25">
      <c r="B30" s="1" t="s">
        <v>2555</v>
      </c>
      <c r="C30" s="17" t="s">
        <v>135</v>
      </c>
      <c r="D30" s="1" t="s">
        <v>379</v>
      </c>
      <c r="E30" s="1" t="s">
        <v>617</v>
      </c>
      <c r="F30" s="2">
        <v>980585</v>
      </c>
      <c r="G30" s="2">
        <v>127.97</v>
      </c>
      <c r="H30" s="2">
        <v>2.21</v>
      </c>
    </row>
    <row r="31" spans="2:8" x14ac:dyDescent="0.25">
      <c r="B31" s="1" t="s">
        <v>2344</v>
      </c>
      <c r="C31" s="17" t="s">
        <v>135</v>
      </c>
      <c r="D31" s="1" t="s">
        <v>197</v>
      </c>
      <c r="E31" s="1" t="s">
        <v>213</v>
      </c>
      <c r="F31" s="2">
        <v>1927</v>
      </c>
      <c r="G31" s="2">
        <v>123.33</v>
      </c>
      <c r="H31" s="2">
        <v>2.13</v>
      </c>
    </row>
    <row r="32" spans="2:8" x14ac:dyDescent="0.25">
      <c r="B32" s="1" t="s">
        <v>2516</v>
      </c>
      <c r="C32" s="17" t="s">
        <v>135</v>
      </c>
      <c r="D32" s="1" t="s">
        <v>197</v>
      </c>
      <c r="E32" s="1" t="s">
        <v>539</v>
      </c>
      <c r="F32" s="2">
        <v>1324</v>
      </c>
      <c r="G32" s="2">
        <v>109.27</v>
      </c>
      <c r="H32" s="2">
        <v>1.89</v>
      </c>
    </row>
    <row r="33" spans="2:8" x14ac:dyDescent="0.25">
      <c r="B33" s="1" t="s">
        <v>2556</v>
      </c>
      <c r="C33" s="17" t="s">
        <v>135</v>
      </c>
      <c r="D33" s="1" t="s">
        <v>246</v>
      </c>
      <c r="E33" s="1" t="s">
        <v>618</v>
      </c>
      <c r="F33" s="2">
        <v>3848</v>
      </c>
      <c r="G33" s="2">
        <v>100.2</v>
      </c>
      <c r="H33" s="2">
        <v>1.73</v>
      </c>
    </row>
    <row r="34" spans="2:8" x14ac:dyDescent="0.25">
      <c r="B34" s="1" t="s">
        <v>2367</v>
      </c>
      <c r="C34" s="17" t="s">
        <v>135</v>
      </c>
      <c r="D34" s="1" t="s">
        <v>197</v>
      </c>
      <c r="E34" s="1" t="s">
        <v>251</v>
      </c>
      <c r="F34" s="2">
        <v>6131</v>
      </c>
      <c r="G34" s="2">
        <v>91.92</v>
      </c>
      <c r="H34" s="2">
        <v>1.59</v>
      </c>
    </row>
    <row r="35" spans="2:8" x14ac:dyDescent="0.25">
      <c r="B35" s="1" t="s">
        <v>2557</v>
      </c>
      <c r="C35" s="17" t="s">
        <v>135</v>
      </c>
      <c r="D35" s="1" t="s">
        <v>197</v>
      </c>
      <c r="E35" s="1" t="s">
        <v>619</v>
      </c>
      <c r="F35" s="2">
        <v>3147</v>
      </c>
      <c r="G35" s="2">
        <v>74.099999999999994</v>
      </c>
      <c r="H35" s="2">
        <v>1.28</v>
      </c>
    </row>
    <row r="36" spans="2:8" x14ac:dyDescent="0.25">
      <c r="B36" s="1" t="s">
        <v>2459</v>
      </c>
      <c r="C36" s="17" t="s">
        <v>135</v>
      </c>
      <c r="D36" s="1" t="s">
        <v>427</v>
      </c>
      <c r="E36" s="1" t="s">
        <v>428</v>
      </c>
      <c r="F36" s="2">
        <v>3189</v>
      </c>
      <c r="G36" s="2">
        <v>61.71</v>
      </c>
      <c r="H36" s="2">
        <v>1.07</v>
      </c>
    </row>
    <row r="37" spans="2:8" x14ac:dyDescent="0.25">
      <c r="B37" s="1" t="s">
        <v>2558</v>
      </c>
      <c r="C37" s="17" t="s">
        <v>135</v>
      </c>
      <c r="D37" s="1" t="s">
        <v>197</v>
      </c>
      <c r="E37" s="1" t="s">
        <v>620</v>
      </c>
      <c r="F37" s="2">
        <v>3666</v>
      </c>
      <c r="G37" s="2">
        <v>49.83</v>
      </c>
      <c r="H37" s="2">
        <v>0.86</v>
      </c>
    </row>
    <row r="38" spans="2:8" x14ac:dyDescent="0.25">
      <c r="B38" s="1" t="s">
        <v>2559</v>
      </c>
      <c r="C38" s="17" t="s">
        <v>135</v>
      </c>
      <c r="D38" s="1" t="s">
        <v>427</v>
      </c>
      <c r="E38" s="1" t="s">
        <v>621</v>
      </c>
      <c r="F38" s="2">
        <v>1040</v>
      </c>
      <c r="G38" s="2">
        <v>49.6</v>
      </c>
      <c r="H38" s="2">
        <v>0.86</v>
      </c>
    </row>
    <row r="39" spans="2:8" x14ac:dyDescent="0.25">
      <c r="B39" s="1" t="s">
        <v>2560</v>
      </c>
      <c r="C39" s="17" t="s">
        <v>135</v>
      </c>
      <c r="D39" s="1" t="s">
        <v>197</v>
      </c>
      <c r="E39" s="1" t="s">
        <v>622</v>
      </c>
      <c r="F39" s="2">
        <v>6154</v>
      </c>
      <c r="G39" s="2">
        <v>38.79</v>
      </c>
      <c r="H39" s="2">
        <v>0.67</v>
      </c>
    </row>
    <row r="40" spans="2:8" x14ac:dyDescent="0.25">
      <c r="B40" s="1" t="s">
        <v>2561</v>
      </c>
      <c r="C40" s="17" t="s">
        <v>135</v>
      </c>
      <c r="D40" s="1" t="s">
        <v>197</v>
      </c>
      <c r="E40" s="1" t="s">
        <v>623</v>
      </c>
      <c r="F40" s="2">
        <v>886</v>
      </c>
      <c r="G40" s="2">
        <v>35.54</v>
      </c>
      <c r="H40" s="2">
        <v>0.61</v>
      </c>
    </row>
    <row r="41" spans="2:8" x14ac:dyDescent="0.25">
      <c r="B41" s="1" t="s">
        <v>2562</v>
      </c>
      <c r="C41" s="17" t="s">
        <v>135</v>
      </c>
      <c r="D41" s="1" t="s">
        <v>197</v>
      </c>
      <c r="E41" s="1" t="s">
        <v>624</v>
      </c>
      <c r="F41" s="2">
        <v>2694</v>
      </c>
      <c r="G41" s="2">
        <v>24.69</v>
      </c>
      <c r="H41" s="2">
        <v>0.43</v>
      </c>
    </row>
    <row r="42" spans="2:8" x14ac:dyDescent="0.25">
      <c r="B42" s="1" t="s">
        <v>2563</v>
      </c>
      <c r="C42" s="17" t="s">
        <v>135</v>
      </c>
      <c r="D42" s="1" t="s">
        <v>197</v>
      </c>
      <c r="E42" s="1" t="s">
        <v>625</v>
      </c>
      <c r="F42" s="2">
        <v>3328</v>
      </c>
      <c r="G42" s="2">
        <v>24.44</v>
      </c>
      <c r="H42" s="2">
        <v>0.42</v>
      </c>
    </row>
    <row r="43" spans="2:8" x14ac:dyDescent="0.25">
      <c r="B43" s="1" t="s">
        <v>2564</v>
      </c>
      <c r="C43" s="17" t="s">
        <v>135</v>
      </c>
      <c r="D43" s="1" t="s">
        <v>427</v>
      </c>
      <c r="E43" s="1" t="s">
        <v>626</v>
      </c>
      <c r="F43" s="2">
        <v>2009</v>
      </c>
      <c r="G43" s="2">
        <v>22.4</v>
      </c>
      <c r="H43" s="2">
        <v>0.39</v>
      </c>
    </row>
    <row r="44" spans="2:8" x14ac:dyDescent="0.25">
      <c r="B44" s="1" t="s">
        <v>2565</v>
      </c>
      <c r="C44" s="17" t="s">
        <v>135</v>
      </c>
      <c r="D44" s="1" t="s">
        <v>197</v>
      </c>
      <c r="E44" s="1" t="s">
        <v>627</v>
      </c>
      <c r="F44" s="2">
        <v>2471</v>
      </c>
      <c r="G44" s="2">
        <v>20.67</v>
      </c>
      <c r="H44" s="2">
        <v>0.36</v>
      </c>
    </row>
    <row r="45" spans="2:8" x14ac:dyDescent="0.25">
      <c r="B45" s="14" t="s">
        <v>271</v>
      </c>
      <c r="C45" s="21"/>
      <c r="D45" s="14"/>
      <c r="E45" s="14"/>
      <c r="F45" s="3"/>
      <c r="G45" s="3">
        <f>SUM(G12:G44)</f>
        <v>5774.0399999999991</v>
      </c>
      <c r="H45" s="3">
        <f>SUM(H12:H44)</f>
        <v>99.78</v>
      </c>
    </row>
    <row r="46" spans="2:8" x14ac:dyDescent="0.25">
      <c r="B46" s="14" t="s">
        <v>272</v>
      </c>
      <c r="C46" s="21"/>
      <c r="D46" s="14"/>
      <c r="E46" s="14"/>
      <c r="F46" s="3"/>
      <c r="G46" s="3">
        <v>10.01</v>
      </c>
      <c r="H46" s="3">
        <v>0.17</v>
      </c>
    </row>
    <row r="47" spans="2:8" x14ac:dyDescent="0.25">
      <c r="B47" s="14" t="s">
        <v>137</v>
      </c>
      <c r="C47" s="21"/>
      <c r="D47" s="14"/>
      <c r="E47" s="14"/>
      <c r="F47" s="3"/>
      <c r="G47" s="3">
        <v>5784.05</v>
      </c>
      <c r="H47" s="3">
        <v>99.95</v>
      </c>
    </row>
    <row r="48" spans="2:8" x14ac:dyDescent="0.25">
      <c r="B48" s="14" t="s">
        <v>138</v>
      </c>
      <c r="C48" s="21"/>
      <c r="D48" s="14"/>
      <c r="E48" s="14"/>
      <c r="F48" s="3"/>
      <c r="G48" s="3">
        <v>3.5574511999995959</v>
      </c>
      <c r="H48" s="3">
        <v>4.9999999999997158E-2</v>
      </c>
    </row>
    <row r="49" spans="2:8" x14ac:dyDescent="0.25">
      <c r="B49" s="14" t="s">
        <v>139</v>
      </c>
      <c r="C49" s="21"/>
      <c r="D49" s="14"/>
      <c r="E49" s="14"/>
      <c r="F49" s="3"/>
      <c r="G49" s="3">
        <v>5787.6074511999996</v>
      </c>
      <c r="H49" s="3">
        <v>100</v>
      </c>
    </row>
    <row r="50" spans="2:8" x14ac:dyDescent="0.25">
      <c r="B50" s="1" t="s">
        <v>140</v>
      </c>
    </row>
    <row r="51" spans="2:8" x14ac:dyDescent="0.25">
      <c r="B51" s="14" t="s">
        <v>141</v>
      </c>
    </row>
    <row r="52" spans="2:8" x14ac:dyDescent="0.25">
      <c r="B52" s="14" t="s">
        <v>142</v>
      </c>
      <c r="C52" s="17" t="s">
        <v>143</v>
      </c>
    </row>
    <row r="53" spans="2:8" x14ac:dyDescent="0.25">
      <c r="B53" s="14" t="s">
        <v>145</v>
      </c>
      <c r="C53" s="17" t="s">
        <v>144</v>
      </c>
    </row>
    <row r="54" spans="2:8" x14ac:dyDescent="0.25">
      <c r="B54" s="14" t="s">
        <v>273</v>
      </c>
      <c r="C54" s="17" t="s">
        <v>144</v>
      </c>
    </row>
    <row r="55" spans="2:8" x14ac:dyDescent="0.25">
      <c r="B55" s="14" t="s">
        <v>146</v>
      </c>
      <c r="C55" s="17" t="s">
        <v>147</v>
      </c>
    </row>
    <row r="56" spans="2:8" x14ac:dyDescent="0.25">
      <c r="B56" s="14" t="s">
        <v>628</v>
      </c>
      <c r="C56" s="21"/>
    </row>
    <row r="57" spans="2:8" x14ac:dyDescent="0.25">
      <c r="B57" s="14" t="s">
        <v>629</v>
      </c>
      <c r="C57" s="21"/>
    </row>
    <row r="58" spans="2:8" x14ac:dyDescent="0.25">
      <c r="B58" s="14" t="s">
        <v>1004</v>
      </c>
      <c r="C58" s="21"/>
    </row>
    <row r="59" spans="2:8" x14ac:dyDescent="0.25">
      <c r="B59" s="1" t="s">
        <v>148</v>
      </c>
    </row>
    <row r="60" spans="2:8" x14ac:dyDescent="0.25">
      <c r="B60" s="1" t="s">
        <v>278</v>
      </c>
    </row>
    <row r="63" spans="2:8" x14ac:dyDescent="0.25">
      <c r="B63" s="7" t="s">
        <v>2242</v>
      </c>
      <c r="C63" s="8"/>
    </row>
    <row r="64" spans="2:8" ht="30" x14ac:dyDescent="0.25">
      <c r="B64" s="7" t="s">
        <v>279</v>
      </c>
      <c r="C64" s="9" t="s">
        <v>280</v>
      </c>
    </row>
    <row r="65" spans="2:7" x14ac:dyDescent="0.25">
      <c r="B65" s="10" t="s">
        <v>281</v>
      </c>
      <c r="C65" s="132" t="s">
        <v>3390</v>
      </c>
    </row>
    <row r="66" spans="2:7" x14ac:dyDescent="0.25">
      <c r="B66" s="10" t="s">
        <v>282</v>
      </c>
      <c r="C66" s="132" t="s">
        <v>3390</v>
      </c>
    </row>
    <row r="67" spans="2:7" x14ac:dyDescent="0.25">
      <c r="B67" s="10" t="s">
        <v>283</v>
      </c>
      <c r="C67" s="132" t="s">
        <v>3390</v>
      </c>
    </row>
    <row r="68" spans="2:7" x14ac:dyDescent="0.25">
      <c r="B68" s="10" t="s">
        <v>284</v>
      </c>
      <c r="C68" s="132" t="s">
        <v>3390</v>
      </c>
    </row>
    <row r="69" spans="2:7" x14ac:dyDescent="0.25">
      <c r="B69" s="10" t="s">
        <v>285</v>
      </c>
      <c r="C69" s="132" t="s">
        <v>3390</v>
      </c>
    </row>
    <row r="70" spans="2:7" x14ac:dyDescent="0.25">
      <c r="B70" s="10" t="s">
        <v>286</v>
      </c>
      <c r="C70" s="132" t="s">
        <v>3390</v>
      </c>
    </row>
    <row r="71" spans="2:7" x14ac:dyDescent="0.25">
      <c r="B71" s="7" t="s">
        <v>287</v>
      </c>
      <c r="C71" s="132" t="s">
        <v>3390</v>
      </c>
    </row>
    <row r="73" spans="2:7" x14ac:dyDescent="0.25">
      <c r="B73" s="10" t="s">
        <v>149</v>
      </c>
      <c r="C73" s="11"/>
      <c r="D73" s="10"/>
    </row>
    <row r="74" spans="2:7" ht="30" x14ac:dyDescent="0.25">
      <c r="B74" s="12" t="s">
        <v>150</v>
      </c>
      <c r="C74" s="13" t="s">
        <v>151</v>
      </c>
      <c r="D74" s="12" t="s">
        <v>152</v>
      </c>
    </row>
    <row r="75" spans="2:7" x14ac:dyDescent="0.25">
      <c r="B75" s="10" t="s">
        <v>1119</v>
      </c>
      <c r="C75" s="131">
        <v>0.01</v>
      </c>
      <c r="D75" s="131">
        <v>0</v>
      </c>
    </row>
    <row r="76" spans="2:7" x14ac:dyDescent="0.25">
      <c r="B76" s="10" t="s">
        <v>2253</v>
      </c>
      <c r="C76" s="132">
        <v>36.17</v>
      </c>
      <c r="D76" s="131">
        <v>86.59</v>
      </c>
    </row>
    <row r="78" spans="2:7" x14ac:dyDescent="0.25">
      <c r="B78" s="7" t="s">
        <v>153</v>
      </c>
      <c r="C78" s="29">
        <v>45260</v>
      </c>
      <c r="D78" s="10"/>
      <c r="E78" s="25"/>
      <c r="F78" s="26"/>
    </row>
    <row r="79" spans="2:7" x14ac:dyDescent="0.25">
      <c r="B79" s="7" t="s">
        <v>154</v>
      </c>
      <c r="C79" s="8" t="s">
        <v>155</v>
      </c>
      <c r="D79" s="7" t="s">
        <v>156</v>
      </c>
      <c r="E79" s="23" t="s">
        <v>157</v>
      </c>
      <c r="F79" s="30" t="s">
        <v>158</v>
      </c>
      <c r="G79" s="3"/>
    </row>
    <row r="80" spans="2:7" x14ac:dyDescent="0.25">
      <c r="B80" s="31" t="s">
        <v>144</v>
      </c>
      <c r="C80" s="32" t="s">
        <v>144</v>
      </c>
      <c r="D80" s="31" t="s">
        <v>144</v>
      </c>
      <c r="E80" s="33" t="s">
        <v>144</v>
      </c>
      <c r="F80" s="28" t="s">
        <v>144</v>
      </c>
    </row>
    <row r="83" spans="2:4" x14ac:dyDescent="0.25">
      <c r="B83" s="14" t="s">
        <v>159</v>
      </c>
    </row>
    <row r="84" spans="2:4" x14ac:dyDescent="0.25">
      <c r="B84" s="14"/>
    </row>
    <row r="85" spans="2:4" x14ac:dyDescent="0.25">
      <c r="B85" s="14" t="s">
        <v>160</v>
      </c>
    </row>
    <row r="86" spans="2:4" x14ac:dyDescent="0.25">
      <c r="B86" s="7" t="s">
        <v>161</v>
      </c>
      <c r="C86" s="8" t="s">
        <v>162</v>
      </c>
      <c r="D86" s="14"/>
    </row>
    <row r="87" spans="2:4" x14ac:dyDescent="0.25">
      <c r="B87" s="10" t="s">
        <v>144</v>
      </c>
      <c r="C87" s="11" t="s">
        <v>144</v>
      </c>
    </row>
    <row r="89" spans="2:4" x14ac:dyDescent="0.25">
      <c r="B89" s="7" t="s">
        <v>163</v>
      </c>
      <c r="C89" s="8" t="s">
        <v>162</v>
      </c>
    </row>
    <row r="90" spans="2:4" x14ac:dyDescent="0.25">
      <c r="B90" s="10" t="s">
        <v>144</v>
      </c>
      <c r="C90" s="11" t="s">
        <v>144</v>
      </c>
    </row>
    <row r="92" spans="2:4" x14ac:dyDescent="0.25">
      <c r="B92" s="7" t="s">
        <v>144</v>
      </c>
      <c r="C92" s="8" t="s">
        <v>144</v>
      </c>
    </row>
    <row r="93" spans="2:4" x14ac:dyDescent="0.25">
      <c r="B93" s="10" t="s">
        <v>144</v>
      </c>
      <c r="C93" s="11" t="s">
        <v>144</v>
      </c>
    </row>
    <row r="95" spans="2:4" x14ac:dyDescent="0.25">
      <c r="B95" s="23" t="s">
        <v>164</v>
      </c>
      <c r="C95" s="8" t="s">
        <v>165</v>
      </c>
    </row>
    <row r="96" spans="2:4" x14ac:dyDescent="0.25">
      <c r="B96" s="25" t="s">
        <v>144</v>
      </c>
      <c r="C96" s="11" t="s">
        <v>144</v>
      </c>
    </row>
    <row r="98" spans="2:7" x14ac:dyDescent="0.25">
      <c r="B98" s="7" t="s">
        <v>166</v>
      </c>
      <c r="C98" s="8" t="s">
        <v>144</v>
      </c>
    </row>
    <row r="100" spans="2:7" x14ac:dyDescent="0.25">
      <c r="B100" s="7" t="s">
        <v>167</v>
      </c>
      <c r="C100" s="29">
        <v>45260</v>
      </c>
      <c r="D100" s="10"/>
      <c r="E100" s="25"/>
      <c r="F100" s="26"/>
    </row>
    <row r="101" spans="2:7" x14ac:dyDescent="0.25">
      <c r="B101" s="7" t="s">
        <v>154</v>
      </c>
      <c r="C101" s="8" t="s">
        <v>155</v>
      </c>
      <c r="D101" s="7" t="s">
        <v>156</v>
      </c>
      <c r="E101" s="23" t="s">
        <v>157</v>
      </c>
      <c r="F101" s="30" t="s">
        <v>158</v>
      </c>
      <c r="G101" s="3"/>
    </row>
    <row r="102" spans="2:7" x14ac:dyDescent="0.25">
      <c r="B102" s="31" t="s">
        <v>144</v>
      </c>
      <c r="C102" s="32" t="s">
        <v>144</v>
      </c>
      <c r="D102" s="31" t="s">
        <v>144</v>
      </c>
      <c r="E102" s="33" t="s">
        <v>144</v>
      </c>
      <c r="F102" s="28" t="s">
        <v>144</v>
      </c>
    </row>
    <row r="103" spans="2:7" x14ac:dyDescent="0.25">
      <c r="B103" s="14" t="s">
        <v>159</v>
      </c>
    </row>
    <row r="104" spans="2:7" x14ac:dyDescent="0.25">
      <c r="B104" s="14"/>
    </row>
    <row r="105" spans="2:7" x14ac:dyDescent="0.25">
      <c r="B105" s="14" t="s">
        <v>160</v>
      </c>
    </row>
    <row r="106" spans="2:7" x14ac:dyDescent="0.25">
      <c r="B106" s="7" t="s">
        <v>161</v>
      </c>
      <c r="C106" s="8" t="s">
        <v>162</v>
      </c>
      <c r="D106" s="14"/>
    </row>
    <row r="107" spans="2:7" x14ac:dyDescent="0.25">
      <c r="B107" s="10" t="s">
        <v>144</v>
      </c>
      <c r="C107" s="11" t="s">
        <v>144</v>
      </c>
    </row>
    <row r="109" spans="2:7" x14ac:dyDescent="0.25">
      <c r="B109" s="7" t="s">
        <v>163</v>
      </c>
      <c r="C109" s="8" t="s">
        <v>162</v>
      </c>
    </row>
    <row r="110" spans="2:7" x14ac:dyDescent="0.25">
      <c r="B110" s="10" t="s">
        <v>144</v>
      </c>
      <c r="C110" s="11" t="s">
        <v>144</v>
      </c>
    </row>
    <row r="112" spans="2:7" x14ac:dyDescent="0.25">
      <c r="B112" s="7" t="s">
        <v>144</v>
      </c>
      <c r="C112" s="8" t="s">
        <v>144</v>
      </c>
    </row>
    <row r="113" spans="2:80" x14ac:dyDescent="0.25">
      <c r="B113" s="10" t="s">
        <v>144</v>
      </c>
      <c r="C113" s="11" t="s">
        <v>144</v>
      </c>
    </row>
    <row r="115" spans="2:80" x14ac:dyDescent="0.25">
      <c r="B115" s="23" t="s">
        <v>164</v>
      </c>
      <c r="C115" s="8" t="s">
        <v>165</v>
      </c>
    </row>
    <row r="116" spans="2:80" x14ac:dyDescent="0.25">
      <c r="B116" s="25" t="s">
        <v>144</v>
      </c>
      <c r="C116" s="11" t="s">
        <v>144</v>
      </c>
    </row>
    <row r="118" spans="2:80" x14ac:dyDescent="0.25">
      <c r="B118" s="7" t="s">
        <v>166</v>
      </c>
      <c r="C118" s="8" t="s">
        <v>144</v>
      </c>
    </row>
    <row r="121" spans="2:80" x14ac:dyDescent="0.25">
      <c r="B121" s="14" t="s">
        <v>168</v>
      </c>
    </row>
    <row r="123" spans="2:80" x14ac:dyDescent="0.25">
      <c r="B123" s="7" t="s">
        <v>154</v>
      </c>
      <c r="C123" s="8" t="s">
        <v>169</v>
      </c>
      <c r="D123" s="7" t="s">
        <v>170</v>
      </c>
      <c r="E123" s="7" t="s">
        <v>171</v>
      </c>
      <c r="F123" s="3"/>
    </row>
    <row r="124" spans="2:80" x14ac:dyDescent="0.25">
      <c r="B124" s="10" t="s">
        <v>144</v>
      </c>
      <c r="C124" s="11" t="s">
        <v>144</v>
      </c>
      <c r="D124" s="10" t="s">
        <v>144</v>
      </c>
      <c r="E124" s="10" t="s">
        <v>144</v>
      </c>
    </row>
    <row r="127" spans="2:80" x14ac:dyDescent="0.25">
      <c r="B127" s="14" t="s">
        <v>172</v>
      </c>
      <c r="C127" s="21" t="s">
        <v>144</v>
      </c>
      <c r="D127" s="14"/>
      <c r="E127" s="14"/>
      <c r="F127" s="3"/>
      <c r="G127" s="3"/>
      <c r="H127" s="3"/>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c r="BU127" s="14"/>
      <c r="BV127" s="14"/>
      <c r="BW127" s="14"/>
      <c r="BX127" s="14"/>
      <c r="BY127" s="14"/>
      <c r="BZ127" s="14"/>
      <c r="CA127" s="14"/>
      <c r="CB127" s="14"/>
    </row>
    <row r="129" spans="2:7" x14ac:dyDescent="0.25">
      <c r="B129" s="14" t="s">
        <v>173</v>
      </c>
    </row>
    <row r="131" spans="2:7" x14ac:dyDescent="0.25">
      <c r="B131" s="7" t="s">
        <v>174</v>
      </c>
      <c r="C131" s="8" t="s">
        <v>162</v>
      </c>
      <c r="D131" s="14"/>
    </row>
    <row r="132" spans="2:7" x14ac:dyDescent="0.25">
      <c r="B132" s="10" t="s">
        <v>144</v>
      </c>
      <c r="C132" s="11" t="s">
        <v>144</v>
      </c>
    </row>
    <row r="135" spans="2:7" x14ac:dyDescent="0.25">
      <c r="B135" s="7" t="s">
        <v>175</v>
      </c>
      <c r="C135" s="8" t="s">
        <v>176</v>
      </c>
      <c r="D135" s="14"/>
    </row>
    <row r="136" spans="2:7" x14ac:dyDescent="0.25">
      <c r="B136" s="10" t="s">
        <v>144</v>
      </c>
      <c r="C136" s="11" t="s">
        <v>144</v>
      </c>
    </row>
    <row r="139" spans="2:7" x14ac:dyDescent="0.25">
      <c r="B139" s="14" t="s">
        <v>177</v>
      </c>
    </row>
    <row r="142" spans="2:7" x14ac:dyDescent="0.25">
      <c r="B142" s="14" t="s">
        <v>178</v>
      </c>
    </row>
    <row r="144" spans="2:7" x14ac:dyDescent="0.25">
      <c r="B144" s="7" t="s">
        <v>154</v>
      </c>
      <c r="C144" s="8" t="s">
        <v>179</v>
      </c>
      <c r="D144" s="7" t="s">
        <v>169</v>
      </c>
      <c r="E144" s="7" t="s">
        <v>170</v>
      </c>
      <c r="F144" s="30" t="s">
        <v>171</v>
      </c>
      <c r="G144" s="3"/>
    </row>
    <row r="145" spans="2:80" x14ac:dyDescent="0.25">
      <c r="B145" s="10" t="s">
        <v>144</v>
      </c>
      <c r="C145" s="11" t="s">
        <v>144</v>
      </c>
      <c r="D145" s="10" t="s">
        <v>144</v>
      </c>
      <c r="E145" s="10" t="s">
        <v>144</v>
      </c>
      <c r="F145" s="34" t="s">
        <v>144</v>
      </c>
    </row>
    <row r="148" spans="2:80" x14ac:dyDescent="0.25">
      <c r="B148" s="14" t="s">
        <v>172</v>
      </c>
      <c r="C148" s="21" t="s">
        <v>144</v>
      </c>
      <c r="D148" s="14"/>
      <c r="E148" s="14"/>
      <c r="F148" s="3"/>
      <c r="G148" s="3"/>
      <c r="H148" s="3"/>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c r="BS148" s="14"/>
      <c r="BT148" s="14"/>
      <c r="BU148" s="14"/>
      <c r="BV148" s="14"/>
      <c r="BW148" s="14"/>
      <c r="BX148" s="14"/>
      <c r="BY148" s="14"/>
      <c r="BZ148" s="14"/>
      <c r="CA148" s="14"/>
      <c r="CB148" s="14"/>
    </row>
    <row r="150" spans="2:80" x14ac:dyDescent="0.25">
      <c r="B150" s="14" t="s">
        <v>173</v>
      </c>
    </row>
    <row r="152" spans="2:80" x14ac:dyDescent="0.25">
      <c r="B152" s="7" t="s">
        <v>174</v>
      </c>
      <c r="C152" s="8" t="s">
        <v>162</v>
      </c>
      <c r="D152" s="14"/>
    </row>
    <row r="153" spans="2:80" x14ac:dyDescent="0.25">
      <c r="B153" s="10" t="s">
        <v>144</v>
      </c>
      <c r="C153" s="11" t="s">
        <v>144</v>
      </c>
    </row>
    <row r="156" spans="2:80" x14ac:dyDescent="0.25">
      <c r="B156" s="7" t="s">
        <v>175</v>
      </c>
      <c r="C156" s="8" t="s">
        <v>176</v>
      </c>
      <c r="D156" s="14"/>
    </row>
    <row r="157" spans="2:80" x14ac:dyDescent="0.25">
      <c r="B157" s="10" t="s">
        <v>144</v>
      </c>
      <c r="C157" s="11" t="s">
        <v>144</v>
      </c>
    </row>
    <row r="160" spans="2:80" x14ac:dyDescent="0.25">
      <c r="B160" s="14" t="s">
        <v>177</v>
      </c>
    </row>
    <row r="163" spans="2:7" x14ac:dyDescent="0.25">
      <c r="B163" s="14" t="s">
        <v>180</v>
      </c>
    </row>
    <row r="164" spans="2:7" x14ac:dyDescent="0.25">
      <c r="B164" s="7" t="s">
        <v>154</v>
      </c>
      <c r="C164" s="8" t="s">
        <v>181</v>
      </c>
      <c r="D164" s="7" t="s">
        <v>182</v>
      </c>
      <c r="E164" s="7" t="s">
        <v>183</v>
      </c>
      <c r="F164" s="30" t="s">
        <v>184</v>
      </c>
      <c r="G164" s="3"/>
    </row>
    <row r="165" spans="2:7" x14ac:dyDescent="0.25">
      <c r="B165" s="10" t="s">
        <v>144</v>
      </c>
      <c r="C165" s="11" t="s">
        <v>144</v>
      </c>
      <c r="D165" s="10" t="s">
        <v>144</v>
      </c>
      <c r="E165" s="10" t="s">
        <v>144</v>
      </c>
      <c r="F165" s="34" t="s">
        <v>144</v>
      </c>
    </row>
    <row r="166" spans="2:7" x14ac:dyDescent="0.25">
      <c r="B166" s="1" t="s">
        <v>185</v>
      </c>
    </row>
  </sheetData>
  <mergeCells count="3">
    <mergeCell ref="B1:E1"/>
    <mergeCell ref="C3:C7"/>
    <mergeCell ref="D3:D7"/>
  </mergeCells>
  <hyperlinks>
    <hyperlink ref="A1" location="Index!A1" display="Index" xr:uid="{0C12F049-D0D1-463F-A3B4-C97F97E3EED2}"/>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55EB0-2202-479D-B4D2-DFEBD7B8CBA4}">
  <dimension ref="A1:CB140"/>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7.5703125" style="2" bestFit="1" customWidth="1"/>
    <col min="8" max="8" width="6.5703125" style="2" bestFit="1" customWidth="1"/>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7.5703125" style="1" bestFit="1" customWidth="1"/>
    <col min="264" max="264" width="6.5703125" style="1" bestFit="1" customWidth="1"/>
    <col min="265"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7.5703125" style="1" bestFit="1" customWidth="1"/>
    <col min="520" max="520" width="6.5703125" style="1" bestFit="1" customWidth="1"/>
    <col min="521"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7.5703125" style="1" bestFit="1" customWidth="1"/>
    <col min="776" max="776" width="6.5703125" style="1" bestFit="1" customWidth="1"/>
    <col min="777"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7.5703125" style="1" bestFit="1" customWidth="1"/>
    <col min="1032" max="1032" width="6.5703125" style="1" bestFit="1" customWidth="1"/>
    <col min="1033"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7.5703125" style="1" bestFit="1" customWidth="1"/>
    <col min="1288" max="1288" width="6.5703125" style="1" bestFit="1" customWidth="1"/>
    <col min="1289"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7.5703125" style="1" bestFit="1" customWidth="1"/>
    <col min="1544" max="1544" width="6.5703125" style="1" bestFit="1" customWidth="1"/>
    <col min="1545"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7.5703125" style="1" bestFit="1" customWidth="1"/>
    <col min="1800" max="1800" width="6.5703125" style="1" bestFit="1" customWidth="1"/>
    <col min="1801"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7.5703125" style="1" bestFit="1" customWidth="1"/>
    <col min="2056" max="2056" width="6.5703125" style="1" bestFit="1" customWidth="1"/>
    <col min="2057"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7.5703125" style="1" bestFit="1" customWidth="1"/>
    <col min="2312" max="2312" width="6.5703125" style="1" bestFit="1" customWidth="1"/>
    <col min="2313"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7.5703125" style="1" bestFit="1" customWidth="1"/>
    <col min="2568" max="2568" width="6.5703125" style="1" bestFit="1" customWidth="1"/>
    <col min="2569"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7.5703125" style="1" bestFit="1" customWidth="1"/>
    <col min="2824" max="2824" width="6.5703125" style="1" bestFit="1" customWidth="1"/>
    <col min="2825"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7.5703125" style="1" bestFit="1" customWidth="1"/>
    <col min="3080" max="3080" width="6.5703125" style="1" bestFit="1" customWidth="1"/>
    <col min="3081"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7.5703125" style="1" bestFit="1" customWidth="1"/>
    <col min="3336" max="3336" width="6.5703125" style="1" bestFit="1" customWidth="1"/>
    <col min="3337"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7.5703125" style="1" bestFit="1" customWidth="1"/>
    <col min="3592" max="3592" width="6.5703125" style="1" bestFit="1" customWidth="1"/>
    <col min="3593"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7.5703125" style="1" bestFit="1" customWidth="1"/>
    <col min="3848" max="3848" width="6.5703125" style="1" bestFit="1" customWidth="1"/>
    <col min="3849"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7.5703125" style="1" bestFit="1" customWidth="1"/>
    <col min="4104" max="4104" width="6.5703125" style="1" bestFit="1" customWidth="1"/>
    <col min="4105"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7.5703125" style="1" bestFit="1" customWidth="1"/>
    <col min="4360" max="4360" width="6.5703125" style="1" bestFit="1" customWidth="1"/>
    <col min="4361"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7.5703125" style="1" bestFit="1" customWidth="1"/>
    <col min="4616" max="4616" width="6.5703125" style="1" bestFit="1" customWidth="1"/>
    <col min="4617"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7.5703125" style="1" bestFit="1" customWidth="1"/>
    <col min="4872" max="4872" width="6.5703125" style="1" bestFit="1" customWidth="1"/>
    <col min="4873"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7.5703125" style="1" bestFit="1" customWidth="1"/>
    <col min="5128" max="5128" width="6.5703125" style="1" bestFit="1" customWidth="1"/>
    <col min="5129"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7.5703125" style="1" bestFit="1" customWidth="1"/>
    <col min="5384" max="5384" width="6.5703125" style="1" bestFit="1" customWidth="1"/>
    <col min="5385"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7.5703125" style="1" bestFit="1" customWidth="1"/>
    <col min="5640" max="5640" width="6.5703125" style="1" bestFit="1" customWidth="1"/>
    <col min="5641"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7.5703125" style="1" bestFit="1" customWidth="1"/>
    <col min="5896" max="5896" width="6.5703125" style="1" bestFit="1" customWidth="1"/>
    <col min="5897"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7.5703125" style="1" bestFit="1" customWidth="1"/>
    <col min="6152" max="6152" width="6.5703125" style="1" bestFit="1" customWidth="1"/>
    <col min="6153"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7.5703125" style="1" bestFit="1" customWidth="1"/>
    <col min="6408" max="6408" width="6.5703125" style="1" bestFit="1" customWidth="1"/>
    <col min="6409"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7.5703125" style="1" bestFit="1" customWidth="1"/>
    <col min="6664" max="6664" width="6.5703125" style="1" bestFit="1" customWidth="1"/>
    <col min="6665"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7.5703125" style="1" bestFit="1" customWidth="1"/>
    <col min="6920" max="6920" width="6.5703125" style="1" bestFit="1" customWidth="1"/>
    <col min="6921"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7.5703125" style="1" bestFit="1" customWidth="1"/>
    <col min="7176" max="7176" width="6.5703125" style="1" bestFit="1" customWidth="1"/>
    <col min="7177"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7.5703125" style="1" bestFit="1" customWidth="1"/>
    <col min="7432" max="7432" width="6.5703125" style="1" bestFit="1" customWidth="1"/>
    <col min="7433"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7.5703125" style="1" bestFit="1" customWidth="1"/>
    <col min="7688" max="7688" width="6.5703125" style="1" bestFit="1" customWidth="1"/>
    <col min="7689"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7.5703125" style="1" bestFit="1" customWidth="1"/>
    <col min="7944" max="7944" width="6.5703125" style="1" bestFit="1" customWidth="1"/>
    <col min="7945"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7.5703125" style="1" bestFit="1" customWidth="1"/>
    <col min="8200" max="8200" width="6.5703125" style="1" bestFit="1" customWidth="1"/>
    <col min="8201"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7.5703125" style="1" bestFit="1" customWidth="1"/>
    <col min="8456" max="8456" width="6.5703125" style="1" bestFit="1" customWidth="1"/>
    <col min="8457"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7.5703125" style="1" bestFit="1" customWidth="1"/>
    <col min="8712" max="8712" width="6.5703125" style="1" bestFit="1" customWidth="1"/>
    <col min="8713"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7.5703125" style="1" bestFit="1" customWidth="1"/>
    <col min="8968" max="8968" width="6.5703125" style="1" bestFit="1" customWidth="1"/>
    <col min="8969"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7.5703125" style="1" bestFit="1" customWidth="1"/>
    <col min="9224" max="9224" width="6.5703125" style="1" bestFit="1" customWidth="1"/>
    <col min="9225"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7.5703125" style="1" bestFit="1" customWidth="1"/>
    <col min="9480" max="9480" width="6.5703125" style="1" bestFit="1" customWidth="1"/>
    <col min="9481"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7.5703125" style="1" bestFit="1" customWidth="1"/>
    <col min="9736" max="9736" width="6.5703125" style="1" bestFit="1" customWidth="1"/>
    <col min="9737"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7.5703125" style="1" bestFit="1" customWidth="1"/>
    <col min="9992" max="9992" width="6.5703125" style="1" bestFit="1" customWidth="1"/>
    <col min="9993"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7.5703125" style="1" bestFit="1" customWidth="1"/>
    <col min="10248" max="10248" width="6.5703125" style="1" bestFit="1" customWidth="1"/>
    <col min="10249"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7.5703125" style="1" bestFit="1" customWidth="1"/>
    <col min="10504" max="10504" width="6.5703125" style="1" bestFit="1" customWidth="1"/>
    <col min="10505"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7.5703125" style="1" bestFit="1" customWidth="1"/>
    <col min="10760" max="10760" width="6.5703125" style="1" bestFit="1" customWidth="1"/>
    <col min="10761"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7.5703125" style="1" bestFit="1" customWidth="1"/>
    <col min="11016" max="11016" width="6.5703125" style="1" bestFit="1" customWidth="1"/>
    <col min="11017"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7.5703125" style="1" bestFit="1" customWidth="1"/>
    <col min="11272" max="11272" width="6.5703125" style="1" bestFit="1" customWidth="1"/>
    <col min="11273"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7.5703125" style="1" bestFit="1" customWidth="1"/>
    <col min="11528" max="11528" width="6.5703125" style="1" bestFit="1" customWidth="1"/>
    <col min="11529"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7.5703125" style="1" bestFit="1" customWidth="1"/>
    <col min="11784" max="11784" width="6.5703125" style="1" bestFit="1" customWidth="1"/>
    <col min="11785"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7.5703125" style="1" bestFit="1" customWidth="1"/>
    <col min="12040" max="12040" width="6.5703125" style="1" bestFit="1" customWidth="1"/>
    <col min="12041"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7.5703125" style="1" bestFit="1" customWidth="1"/>
    <col min="12296" max="12296" width="6.5703125" style="1" bestFit="1" customWidth="1"/>
    <col min="12297"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7.5703125" style="1" bestFit="1" customWidth="1"/>
    <col min="12552" max="12552" width="6.5703125" style="1" bestFit="1" customWidth="1"/>
    <col min="12553"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7.5703125" style="1" bestFit="1" customWidth="1"/>
    <col min="12808" max="12808" width="6.5703125" style="1" bestFit="1" customWidth="1"/>
    <col min="12809"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7.5703125" style="1" bestFit="1" customWidth="1"/>
    <col min="13064" max="13064" width="6.5703125" style="1" bestFit="1" customWidth="1"/>
    <col min="13065"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7.5703125" style="1" bestFit="1" customWidth="1"/>
    <col min="13320" max="13320" width="6.5703125" style="1" bestFit="1" customWidth="1"/>
    <col min="13321"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7.5703125" style="1" bestFit="1" customWidth="1"/>
    <col min="13576" max="13576" width="6.5703125" style="1" bestFit="1" customWidth="1"/>
    <col min="13577"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7.5703125" style="1" bestFit="1" customWidth="1"/>
    <col min="13832" max="13832" width="6.5703125" style="1" bestFit="1" customWidth="1"/>
    <col min="13833"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7.5703125" style="1" bestFit="1" customWidth="1"/>
    <col min="14088" max="14088" width="6.5703125" style="1" bestFit="1" customWidth="1"/>
    <col min="14089"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7.5703125" style="1" bestFit="1" customWidth="1"/>
    <col min="14344" max="14344" width="6.5703125" style="1" bestFit="1" customWidth="1"/>
    <col min="14345"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7.5703125" style="1" bestFit="1" customWidth="1"/>
    <col min="14600" max="14600" width="6.5703125" style="1" bestFit="1" customWidth="1"/>
    <col min="14601"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7.5703125" style="1" bestFit="1" customWidth="1"/>
    <col min="14856" max="14856" width="6.5703125" style="1" bestFit="1" customWidth="1"/>
    <col min="14857"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7.5703125" style="1" bestFit="1" customWidth="1"/>
    <col min="15112" max="15112" width="6.5703125" style="1" bestFit="1" customWidth="1"/>
    <col min="15113"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7.5703125" style="1" bestFit="1" customWidth="1"/>
    <col min="15368" max="15368" width="6.5703125" style="1" bestFit="1" customWidth="1"/>
    <col min="15369"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7.5703125" style="1" bestFit="1" customWidth="1"/>
    <col min="15624" max="15624" width="6.5703125" style="1" bestFit="1" customWidth="1"/>
    <col min="15625"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7.5703125" style="1" bestFit="1" customWidth="1"/>
    <col min="15880" max="15880" width="6.5703125" style="1" bestFit="1" customWidth="1"/>
    <col min="15881"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7.5703125" style="1" bestFit="1" customWidth="1"/>
    <col min="16136" max="16136" width="6.5703125" style="1" bestFit="1" customWidth="1"/>
    <col min="16137" max="16384" width="9.140625" style="1"/>
  </cols>
  <sheetData>
    <row r="1" spans="1:9" x14ac:dyDescent="0.25">
      <c r="A1" s="15" t="s">
        <v>0</v>
      </c>
      <c r="B1" s="226" t="s">
        <v>83</v>
      </c>
      <c r="C1" s="226"/>
      <c r="D1" s="226"/>
      <c r="E1" s="226"/>
    </row>
    <row r="3" spans="1:9" ht="15" customHeight="1" x14ac:dyDescent="0.25">
      <c r="B3" s="4" t="s">
        <v>631</v>
      </c>
      <c r="C3" s="227"/>
      <c r="D3" s="228"/>
    </row>
    <row r="4" spans="1:9" ht="30" customHeight="1" x14ac:dyDescent="0.25">
      <c r="B4" s="5" t="s">
        <v>632</v>
      </c>
      <c r="C4" s="227"/>
      <c r="D4" s="228"/>
    </row>
    <row r="5" spans="1:9" ht="15" customHeight="1" x14ac:dyDescent="0.25">
      <c r="B5" s="5" t="s">
        <v>107</v>
      </c>
      <c r="C5" s="227"/>
      <c r="D5" s="228"/>
    </row>
    <row r="6" spans="1:9" ht="15" customHeight="1" x14ac:dyDescent="0.25">
      <c r="B6" s="5" t="s">
        <v>552</v>
      </c>
      <c r="C6" s="227"/>
      <c r="D6" s="228"/>
    </row>
    <row r="7" spans="1:9" ht="15" customHeight="1" x14ac:dyDescent="0.25">
      <c r="B7" s="6" t="s">
        <v>633</v>
      </c>
      <c r="C7" s="227"/>
      <c r="D7" s="228"/>
    </row>
    <row r="8" spans="1:9" ht="30" customHeight="1" x14ac:dyDescent="0.25">
      <c r="B8" s="6" t="s">
        <v>108</v>
      </c>
      <c r="C8" s="16" t="s">
        <v>109</v>
      </c>
      <c r="D8" s="16" t="s">
        <v>110</v>
      </c>
    </row>
    <row r="10" spans="1:9" x14ac:dyDescent="0.25">
      <c r="B10" s="1" t="s">
        <v>111</v>
      </c>
    </row>
    <row r="11" spans="1:9" x14ac:dyDescent="0.25">
      <c r="B11" s="18" t="s">
        <v>112</v>
      </c>
      <c r="C11" s="19" t="s">
        <v>113</v>
      </c>
      <c r="D11" s="18" t="s">
        <v>189</v>
      </c>
      <c r="E11" s="18" t="s">
        <v>115</v>
      </c>
      <c r="F11" s="20" t="s">
        <v>116</v>
      </c>
      <c r="G11" s="20" t="s">
        <v>117</v>
      </c>
      <c r="H11" s="20" t="s">
        <v>118</v>
      </c>
      <c r="I11" s="14" t="s">
        <v>190</v>
      </c>
    </row>
    <row r="12" spans="1:9" x14ac:dyDescent="0.25">
      <c r="B12" s="14" t="s">
        <v>634</v>
      </c>
    </row>
    <row r="13" spans="1:9" x14ac:dyDescent="0.25">
      <c r="B13" s="1" t="s">
        <v>85</v>
      </c>
      <c r="C13" s="17" t="s">
        <v>135</v>
      </c>
      <c r="D13" s="1" t="s">
        <v>635</v>
      </c>
      <c r="E13" s="1" t="s">
        <v>636</v>
      </c>
      <c r="F13" s="2">
        <v>5873573</v>
      </c>
      <c r="G13" s="2">
        <v>4144.3900000000003</v>
      </c>
      <c r="H13" s="2">
        <v>99.23</v>
      </c>
    </row>
    <row r="14" spans="1:9" x14ac:dyDescent="0.25">
      <c r="B14" s="14" t="s">
        <v>271</v>
      </c>
      <c r="C14" s="21"/>
      <c r="D14" s="14"/>
      <c r="E14" s="14"/>
      <c r="F14" s="3"/>
      <c r="G14" s="3">
        <f>SUM(G12:G13)</f>
        <v>4144.3900000000003</v>
      </c>
      <c r="H14" s="3">
        <f>SUM(H12:H13)</f>
        <v>99.23</v>
      </c>
    </row>
    <row r="15" spans="1:9" x14ac:dyDescent="0.25">
      <c r="B15" s="14" t="s">
        <v>272</v>
      </c>
      <c r="C15" s="21"/>
      <c r="D15" s="14"/>
      <c r="E15" s="14"/>
      <c r="F15" s="3"/>
      <c r="G15" s="3">
        <v>34.049999999999997</v>
      </c>
      <c r="H15" s="3">
        <v>0.82</v>
      </c>
    </row>
    <row r="16" spans="1:9" x14ac:dyDescent="0.25">
      <c r="B16" s="14" t="s">
        <v>137</v>
      </c>
      <c r="C16" s="21"/>
      <c r="D16" s="14"/>
      <c r="E16" s="14"/>
      <c r="F16" s="3"/>
      <c r="G16" s="3">
        <v>4178.4400000000005</v>
      </c>
      <c r="H16" s="3">
        <v>100.05</v>
      </c>
    </row>
    <row r="17" spans="2:8" x14ac:dyDescent="0.25">
      <c r="B17" s="14" t="s">
        <v>400</v>
      </c>
      <c r="C17" s="21"/>
      <c r="D17" s="14"/>
      <c r="E17" s="14"/>
      <c r="F17" s="3"/>
      <c r="G17" s="3">
        <v>-1.6772101000004085</v>
      </c>
      <c r="H17" s="3">
        <v>-4.9999999999997158E-2</v>
      </c>
    </row>
    <row r="18" spans="2:8" x14ac:dyDescent="0.25">
      <c r="B18" s="14" t="s">
        <v>139</v>
      </c>
      <c r="C18" s="21"/>
      <c r="D18" s="14"/>
      <c r="E18" s="14"/>
      <c r="F18" s="3"/>
      <c r="G18" s="3">
        <v>4176.7627898999999</v>
      </c>
      <c r="H18" s="3">
        <v>100</v>
      </c>
    </row>
    <row r="19" spans="2:8" x14ac:dyDescent="0.25">
      <c r="B19" s="1" t="s">
        <v>140</v>
      </c>
    </row>
    <row r="20" spans="2:8" x14ac:dyDescent="0.25">
      <c r="B20" s="14" t="s">
        <v>141</v>
      </c>
    </row>
    <row r="21" spans="2:8" x14ac:dyDescent="0.25">
      <c r="B21" s="14" t="s">
        <v>142</v>
      </c>
      <c r="C21" s="17" t="s">
        <v>143</v>
      </c>
    </row>
    <row r="22" spans="2:8" x14ac:dyDescent="0.25">
      <c r="B22" s="14" t="s">
        <v>145</v>
      </c>
      <c r="C22" s="17" t="s">
        <v>144</v>
      </c>
    </row>
    <row r="23" spans="2:8" x14ac:dyDescent="0.25">
      <c r="B23" s="14" t="s">
        <v>273</v>
      </c>
      <c r="C23" s="17" t="s">
        <v>144</v>
      </c>
    </row>
    <row r="24" spans="2:8" x14ac:dyDescent="0.25">
      <c r="B24" s="14" t="s">
        <v>146</v>
      </c>
      <c r="C24" s="17" t="s">
        <v>147</v>
      </c>
    </row>
    <row r="25" spans="2:8" x14ac:dyDescent="0.25">
      <c r="B25" s="14" t="s">
        <v>637</v>
      </c>
      <c r="C25" s="21"/>
    </row>
    <row r="26" spans="2:8" x14ac:dyDescent="0.25">
      <c r="B26" s="14" t="s">
        <v>638</v>
      </c>
      <c r="C26" s="21"/>
    </row>
    <row r="27" spans="2:8" x14ac:dyDescent="0.25">
      <c r="B27" s="14" t="s">
        <v>639</v>
      </c>
      <c r="C27" s="21"/>
    </row>
    <row r="28" spans="2:8" x14ac:dyDescent="0.25">
      <c r="B28" s="14" t="s">
        <v>640</v>
      </c>
      <c r="C28" s="21"/>
    </row>
    <row r="29" spans="2:8" x14ac:dyDescent="0.25">
      <c r="B29" s="14" t="s">
        <v>641</v>
      </c>
      <c r="C29" s="21"/>
    </row>
    <row r="30" spans="2:8" x14ac:dyDescent="0.25">
      <c r="B30" s="14" t="s">
        <v>642</v>
      </c>
      <c r="C30" s="21"/>
    </row>
    <row r="31" spans="2:8" x14ac:dyDescent="0.25">
      <c r="B31" s="14" t="s">
        <v>643</v>
      </c>
      <c r="C31" s="21"/>
    </row>
    <row r="32" spans="2:8" x14ac:dyDescent="0.25">
      <c r="B32" s="14" t="s">
        <v>644</v>
      </c>
      <c r="C32" s="21"/>
    </row>
    <row r="33" spans="2:4" x14ac:dyDescent="0.25">
      <c r="B33" s="14" t="s">
        <v>645</v>
      </c>
      <c r="C33" s="21"/>
    </row>
    <row r="34" spans="2:4" x14ac:dyDescent="0.25">
      <c r="B34" s="1" t="s">
        <v>148</v>
      </c>
    </row>
    <row r="35" spans="2:4" x14ac:dyDescent="0.25">
      <c r="B35" s="1" t="s">
        <v>278</v>
      </c>
    </row>
    <row r="38" spans="2:4" x14ac:dyDescent="0.25">
      <c r="B38" s="7" t="s">
        <v>2242</v>
      </c>
      <c r="C38" s="8"/>
    </row>
    <row r="39" spans="2:4" ht="30" x14ac:dyDescent="0.25">
      <c r="B39" s="7" t="s">
        <v>279</v>
      </c>
      <c r="C39" s="9" t="s">
        <v>280</v>
      </c>
    </row>
    <row r="40" spans="2:4" x14ac:dyDescent="0.25">
      <c r="B40" s="10" t="s">
        <v>281</v>
      </c>
      <c r="C40" s="132" t="s">
        <v>3390</v>
      </c>
    </row>
    <row r="41" spans="2:4" x14ac:dyDescent="0.25">
      <c r="B41" s="10" t="s">
        <v>282</v>
      </c>
      <c r="C41" s="132" t="s">
        <v>3390</v>
      </c>
    </row>
    <row r="42" spans="2:4" x14ac:dyDescent="0.25">
      <c r="B42" s="10" t="s">
        <v>283</v>
      </c>
      <c r="C42" s="132" t="s">
        <v>3390</v>
      </c>
    </row>
    <row r="43" spans="2:4" x14ac:dyDescent="0.25">
      <c r="B43" s="10" t="s">
        <v>284</v>
      </c>
      <c r="C43" s="132" t="s">
        <v>3390</v>
      </c>
    </row>
    <row r="44" spans="2:4" x14ac:dyDescent="0.25">
      <c r="B44" s="10" t="s">
        <v>285</v>
      </c>
      <c r="C44" s="132" t="s">
        <v>3390</v>
      </c>
    </row>
    <row r="45" spans="2:4" x14ac:dyDescent="0.25">
      <c r="B45" s="10" t="s">
        <v>286</v>
      </c>
      <c r="C45" s="132" t="s">
        <v>3390</v>
      </c>
    </row>
    <row r="46" spans="2:4" x14ac:dyDescent="0.25">
      <c r="B46" s="7" t="s">
        <v>287</v>
      </c>
      <c r="C46" s="132" t="s">
        <v>3390</v>
      </c>
    </row>
    <row r="48" spans="2:4" x14ac:dyDescent="0.25">
      <c r="B48" s="10" t="s">
        <v>149</v>
      </c>
      <c r="C48" s="11"/>
      <c r="D48" s="10"/>
    </row>
    <row r="49" spans="2:7" ht="30" x14ac:dyDescent="0.25">
      <c r="B49" s="12" t="s">
        <v>150</v>
      </c>
      <c r="C49" s="13" t="s">
        <v>151</v>
      </c>
      <c r="D49" s="12" t="s">
        <v>152</v>
      </c>
    </row>
    <row r="50" spans="2:7" x14ac:dyDescent="0.25">
      <c r="B50" s="10" t="s">
        <v>144</v>
      </c>
      <c r="C50" s="11" t="s">
        <v>144</v>
      </c>
      <c r="D50" s="10" t="s">
        <v>144</v>
      </c>
    </row>
    <row r="52" spans="2:7" x14ac:dyDescent="0.25">
      <c r="B52" s="7" t="s">
        <v>153</v>
      </c>
      <c r="C52" s="29">
        <v>45260</v>
      </c>
      <c r="D52" s="10"/>
      <c r="E52" s="25"/>
      <c r="F52" s="26"/>
    </row>
    <row r="53" spans="2:7" x14ac:dyDescent="0.25">
      <c r="B53" s="7" t="s">
        <v>154</v>
      </c>
      <c r="C53" s="8" t="s">
        <v>155</v>
      </c>
      <c r="D53" s="7" t="s">
        <v>156</v>
      </c>
      <c r="E53" s="23" t="s">
        <v>157</v>
      </c>
      <c r="F53" s="30" t="s">
        <v>158</v>
      </c>
      <c r="G53" s="3"/>
    </row>
    <row r="54" spans="2:7" x14ac:dyDescent="0.25">
      <c r="B54" s="31" t="s">
        <v>144</v>
      </c>
      <c r="C54" s="32" t="s">
        <v>144</v>
      </c>
      <c r="D54" s="31" t="s">
        <v>144</v>
      </c>
      <c r="E54" s="33" t="s">
        <v>144</v>
      </c>
      <c r="F54" s="28" t="s">
        <v>144</v>
      </c>
    </row>
    <row r="57" spans="2:7" x14ac:dyDescent="0.25">
      <c r="B57" s="14" t="s">
        <v>159</v>
      </c>
    </row>
    <row r="58" spans="2:7" x14ac:dyDescent="0.25">
      <c r="B58" s="14"/>
    </row>
    <row r="59" spans="2:7" x14ac:dyDescent="0.25">
      <c r="B59" s="14" t="s">
        <v>160</v>
      </c>
    </row>
    <row r="60" spans="2:7" x14ac:dyDescent="0.25">
      <c r="B60" s="7" t="s">
        <v>161</v>
      </c>
      <c r="C60" s="8" t="s">
        <v>162</v>
      </c>
      <c r="D60" s="14"/>
    </row>
    <row r="61" spans="2:7" x14ac:dyDescent="0.25">
      <c r="B61" s="10" t="s">
        <v>144</v>
      </c>
      <c r="C61" s="11" t="s">
        <v>144</v>
      </c>
    </row>
    <row r="63" spans="2:7" x14ac:dyDescent="0.25">
      <c r="B63" s="7" t="s">
        <v>163</v>
      </c>
      <c r="C63" s="8" t="s">
        <v>162</v>
      </c>
    </row>
    <row r="64" spans="2:7" x14ac:dyDescent="0.25">
      <c r="B64" s="10" t="s">
        <v>144</v>
      </c>
      <c r="C64" s="11" t="s">
        <v>144</v>
      </c>
    </row>
    <row r="66" spans="2:7" x14ac:dyDescent="0.25">
      <c r="B66" s="7" t="s">
        <v>144</v>
      </c>
      <c r="C66" s="8" t="s">
        <v>144</v>
      </c>
    </row>
    <row r="67" spans="2:7" x14ac:dyDescent="0.25">
      <c r="B67" s="10" t="s">
        <v>144</v>
      </c>
      <c r="C67" s="11" t="s">
        <v>144</v>
      </c>
    </row>
    <row r="69" spans="2:7" x14ac:dyDescent="0.25">
      <c r="B69" s="23" t="s">
        <v>164</v>
      </c>
      <c r="C69" s="8" t="s">
        <v>165</v>
      </c>
    </row>
    <row r="70" spans="2:7" x14ac:dyDescent="0.25">
      <c r="B70" s="25" t="s">
        <v>144</v>
      </c>
      <c r="C70" s="11" t="s">
        <v>144</v>
      </c>
    </row>
    <row r="72" spans="2:7" x14ac:dyDescent="0.25">
      <c r="B72" s="7" t="s">
        <v>166</v>
      </c>
      <c r="C72" s="8" t="s">
        <v>144</v>
      </c>
    </row>
    <row r="74" spans="2:7" x14ac:dyDescent="0.25">
      <c r="B74" s="7" t="s">
        <v>167</v>
      </c>
      <c r="C74" s="29">
        <v>45260</v>
      </c>
      <c r="D74" s="10"/>
      <c r="E74" s="25"/>
      <c r="F74" s="26"/>
    </row>
    <row r="75" spans="2:7" x14ac:dyDescent="0.25">
      <c r="B75" s="7" t="s">
        <v>154</v>
      </c>
      <c r="C75" s="8" t="s">
        <v>155</v>
      </c>
      <c r="D75" s="7" t="s">
        <v>156</v>
      </c>
      <c r="E75" s="23" t="s">
        <v>157</v>
      </c>
      <c r="F75" s="30" t="s">
        <v>158</v>
      </c>
      <c r="G75" s="3"/>
    </row>
    <row r="76" spans="2:7" x14ac:dyDescent="0.25">
      <c r="B76" s="31" t="s">
        <v>144</v>
      </c>
      <c r="C76" s="32" t="s">
        <v>144</v>
      </c>
      <c r="D76" s="31" t="s">
        <v>144</v>
      </c>
      <c r="E76" s="33" t="s">
        <v>144</v>
      </c>
      <c r="F76" s="28" t="s">
        <v>144</v>
      </c>
    </row>
    <row r="77" spans="2:7" x14ac:dyDescent="0.25">
      <c r="B77" s="14" t="s">
        <v>159</v>
      </c>
    </row>
    <row r="78" spans="2:7" x14ac:dyDescent="0.25">
      <c r="B78" s="14"/>
    </row>
    <row r="79" spans="2:7" x14ac:dyDescent="0.25">
      <c r="B79" s="14" t="s">
        <v>160</v>
      </c>
    </row>
    <row r="80" spans="2:7" x14ac:dyDescent="0.25">
      <c r="B80" s="7" t="s">
        <v>161</v>
      </c>
      <c r="C80" s="8" t="s">
        <v>162</v>
      </c>
      <c r="D80" s="14"/>
    </row>
    <row r="81" spans="2:3" x14ac:dyDescent="0.25">
      <c r="B81" s="10" t="s">
        <v>144</v>
      </c>
      <c r="C81" s="11" t="s">
        <v>144</v>
      </c>
    </row>
    <row r="83" spans="2:3" x14ac:dyDescent="0.25">
      <c r="B83" s="7" t="s">
        <v>163</v>
      </c>
      <c r="C83" s="8" t="s">
        <v>162</v>
      </c>
    </row>
    <row r="84" spans="2:3" x14ac:dyDescent="0.25">
      <c r="B84" s="10" t="s">
        <v>144</v>
      </c>
      <c r="C84" s="11" t="s">
        <v>144</v>
      </c>
    </row>
    <row r="86" spans="2:3" x14ac:dyDescent="0.25">
      <c r="B86" s="7" t="s">
        <v>144</v>
      </c>
      <c r="C86" s="8" t="s">
        <v>144</v>
      </c>
    </row>
    <row r="87" spans="2:3" x14ac:dyDescent="0.25">
      <c r="B87" s="10" t="s">
        <v>144</v>
      </c>
      <c r="C87" s="11" t="s">
        <v>144</v>
      </c>
    </row>
    <row r="89" spans="2:3" x14ac:dyDescent="0.25">
      <c r="B89" s="23" t="s">
        <v>164</v>
      </c>
      <c r="C89" s="8" t="s">
        <v>165</v>
      </c>
    </row>
    <row r="90" spans="2:3" x14ac:dyDescent="0.25">
      <c r="B90" s="25" t="s">
        <v>144</v>
      </c>
      <c r="C90" s="11" t="s">
        <v>144</v>
      </c>
    </row>
    <row r="92" spans="2:3" x14ac:dyDescent="0.25">
      <c r="B92" s="7" t="s">
        <v>166</v>
      </c>
      <c r="C92" s="8" t="s">
        <v>144</v>
      </c>
    </row>
    <row r="95" spans="2:3" x14ac:dyDescent="0.25">
      <c r="B95" s="14" t="s">
        <v>168</v>
      </c>
    </row>
    <row r="97" spans="2:80" x14ac:dyDescent="0.25">
      <c r="B97" s="7" t="s">
        <v>154</v>
      </c>
      <c r="C97" s="8" t="s">
        <v>169</v>
      </c>
      <c r="D97" s="7" t="s">
        <v>170</v>
      </c>
      <c r="E97" s="7" t="s">
        <v>171</v>
      </c>
      <c r="F97" s="3"/>
    </row>
    <row r="98" spans="2:80" x14ac:dyDescent="0.25">
      <c r="B98" s="10" t="s">
        <v>144</v>
      </c>
      <c r="C98" s="11" t="s">
        <v>144</v>
      </c>
      <c r="D98" s="10" t="s">
        <v>144</v>
      </c>
      <c r="E98" s="10" t="s">
        <v>144</v>
      </c>
    </row>
    <row r="101" spans="2:80" x14ac:dyDescent="0.25">
      <c r="B101" s="14" t="s">
        <v>172</v>
      </c>
      <c r="C101" s="21" t="s">
        <v>144</v>
      </c>
      <c r="D101" s="14"/>
      <c r="E101" s="14"/>
      <c r="F101" s="3"/>
      <c r="G101" s="3"/>
      <c r="H101" s="3"/>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c r="BT101" s="14"/>
      <c r="BU101" s="14"/>
      <c r="BV101" s="14"/>
      <c r="BW101" s="14"/>
      <c r="BX101" s="14"/>
      <c r="BY101" s="14"/>
      <c r="BZ101" s="14"/>
      <c r="CA101" s="14"/>
      <c r="CB101" s="14"/>
    </row>
    <row r="103" spans="2:80" x14ac:dyDescent="0.25">
      <c r="B103" s="14" t="s">
        <v>173</v>
      </c>
    </row>
    <row r="105" spans="2:80" x14ac:dyDescent="0.25">
      <c r="B105" s="7" t="s">
        <v>174</v>
      </c>
      <c r="C105" s="8" t="s">
        <v>162</v>
      </c>
      <c r="D105" s="14"/>
    </row>
    <row r="106" spans="2:80" x14ac:dyDescent="0.25">
      <c r="B106" s="10" t="s">
        <v>144</v>
      </c>
      <c r="C106" s="11" t="s">
        <v>144</v>
      </c>
    </row>
    <row r="109" spans="2:80" x14ac:dyDescent="0.25">
      <c r="B109" s="7" t="s">
        <v>175</v>
      </c>
      <c r="C109" s="8" t="s">
        <v>176</v>
      </c>
      <c r="D109" s="14"/>
    </row>
    <row r="110" spans="2:80" x14ac:dyDescent="0.25">
      <c r="B110" s="10" t="s">
        <v>144</v>
      </c>
      <c r="C110" s="11" t="s">
        <v>144</v>
      </c>
    </row>
    <row r="113" spans="2:80" x14ac:dyDescent="0.25">
      <c r="B113" s="14" t="s">
        <v>177</v>
      </c>
    </row>
    <row r="116" spans="2:80" x14ac:dyDescent="0.25">
      <c r="B116" s="14" t="s">
        <v>178</v>
      </c>
    </row>
    <row r="118" spans="2:80" x14ac:dyDescent="0.25">
      <c r="B118" s="7" t="s">
        <v>154</v>
      </c>
      <c r="C118" s="8" t="s">
        <v>179</v>
      </c>
      <c r="D118" s="7" t="s">
        <v>169</v>
      </c>
      <c r="E118" s="7" t="s">
        <v>170</v>
      </c>
      <c r="F118" s="30" t="s">
        <v>171</v>
      </c>
      <c r="G118" s="3"/>
    </row>
    <row r="119" spans="2:80" x14ac:dyDescent="0.25">
      <c r="B119" s="10" t="s">
        <v>144</v>
      </c>
      <c r="C119" s="11" t="s">
        <v>144</v>
      </c>
      <c r="D119" s="10" t="s">
        <v>144</v>
      </c>
      <c r="E119" s="10" t="s">
        <v>144</v>
      </c>
      <c r="F119" s="34" t="s">
        <v>144</v>
      </c>
    </row>
    <row r="122" spans="2:80" x14ac:dyDescent="0.25">
      <c r="B122" s="14" t="s">
        <v>172</v>
      </c>
      <c r="C122" s="21" t="s">
        <v>144</v>
      </c>
      <c r="D122" s="14"/>
      <c r="E122" s="14"/>
      <c r="F122" s="3"/>
      <c r="G122" s="3"/>
      <c r="H122" s="3"/>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c r="BY122" s="14"/>
      <c r="BZ122" s="14"/>
      <c r="CA122" s="14"/>
      <c r="CB122" s="14"/>
    </row>
    <row r="124" spans="2:80" x14ac:dyDescent="0.25">
      <c r="B124" s="14" t="s">
        <v>173</v>
      </c>
    </row>
    <row r="126" spans="2:80" x14ac:dyDescent="0.25">
      <c r="B126" s="7" t="s">
        <v>174</v>
      </c>
      <c r="C126" s="8" t="s">
        <v>162</v>
      </c>
      <c r="D126" s="14"/>
    </row>
    <row r="127" spans="2:80" x14ac:dyDescent="0.25">
      <c r="B127" s="10" t="s">
        <v>144</v>
      </c>
      <c r="C127" s="11" t="s">
        <v>144</v>
      </c>
    </row>
    <row r="130" spans="2:7" x14ac:dyDescent="0.25">
      <c r="B130" s="7" t="s">
        <v>175</v>
      </c>
      <c r="C130" s="8" t="s">
        <v>176</v>
      </c>
      <c r="D130" s="14"/>
    </row>
    <row r="131" spans="2:7" x14ac:dyDescent="0.25">
      <c r="B131" s="10" t="s">
        <v>144</v>
      </c>
      <c r="C131" s="11" t="s">
        <v>144</v>
      </c>
    </row>
    <row r="134" spans="2:7" x14ac:dyDescent="0.25">
      <c r="B134" s="14" t="s">
        <v>177</v>
      </c>
    </row>
    <row r="137" spans="2:7" x14ac:dyDescent="0.25">
      <c r="B137" s="14" t="s">
        <v>180</v>
      </c>
    </row>
    <row r="138" spans="2:7" x14ac:dyDescent="0.25">
      <c r="B138" s="7" t="s">
        <v>154</v>
      </c>
      <c r="C138" s="8" t="s">
        <v>181</v>
      </c>
      <c r="D138" s="7" t="s">
        <v>182</v>
      </c>
      <c r="E138" s="7" t="s">
        <v>183</v>
      </c>
      <c r="F138" s="30" t="s">
        <v>184</v>
      </c>
      <c r="G138" s="3"/>
    </row>
    <row r="139" spans="2:7" x14ac:dyDescent="0.25">
      <c r="B139" s="10" t="s">
        <v>144</v>
      </c>
      <c r="C139" s="11" t="s">
        <v>144</v>
      </c>
      <c r="D139" s="10" t="s">
        <v>144</v>
      </c>
      <c r="E139" s="10" t="s">
        <v>144</v>
      </c>
      <c r="F139" s="34" t="s">
        <v>144</v>
      </c>
    </row>
    <row r="140" spans="2:7" x14ac:dyDescent="0.25">
      <c r="B140" s="1" t="s">
        <v>185</v>
      </c>
    </row>
  </sheetData>
  <mergeCells count="3">
    <mergeCell ref="B1:E1"/>
    <mergeCell ref="C3:C7"/>
    <mergeCell ref="D3:D7"/>
  </mergeCells>
  <hyperlinks>
    <hyperlink ref="A1" location="Index!A1" display="Index" xr:uid="{AF63C3C3-D99F-40A0-855D-F2FFF93FE368}"/>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851B2-620B-4952-BDD5-C30C91F4C24D}">
  <dimension ref="A1:CB193"/>
  <sheetViews>
    <sheetView workbookViewId="0">
      <selection activeCell="B4" sqref="B4"/>
    </sheetView>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col min="9" max="256" width="9.140625" style="1"/>
    <col min="257" max="257" width="5.42578125" style="1" bestFit="1" customWidth="1"/>
    <col min="258" max="258" width="133.28515625" style="1" bestFit="1" customWidth="1"/>
    <col min="259" max="259" width="19.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33.28515625" style="1" bestFit="1" customWidth="1"/>
    <col min="515" max="515" width="19.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33.28515625" style="1" bestFit="1" customWidth="1"/>
    <col min="771" max="771" width="19.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33.28515625" style="1" bestFit="1" customWidth="1"/>
    <col min="1027" max="1027" width="19.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33.28515625" style="1" bestFit="1" customWidth="1"/>
    <col min="1283" max="1283" width="19.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33.28515625" style="1" bestFit="1" customWidth="1"/>
    <col min="1539" max="1539" width="19.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33.28515625" style="1" bestFit="1" customWidth="1"/>
    <col min="1795" max="1795" width="19.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33.28515625" style="1" bestFit="1" customWidth="1"/>
    <col min="2051" max="2051" width="19.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33.28515625" style="1" bestFit="1" customWidth="1"/>
    <col min="2307" max="2307" width="19.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33.28515625" style="1" bestFit="1" customWidth="1"/>
    <col min="2563" max="2563" width="19.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33.28515625" style="1" bestFit="1" customWidth="1"/>
    <col min="2819" max="2819" width="19.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33.28515625" style="1" bestFit="1" customWidth="1"/>
    <col min="3075" max="3075" width="19.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33.28515625" style="1" bestFit="1" customWidth="1"/>
    <col min="3331" max="3331" width="19.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33.28515625" style="1" bestFit="1" customWidth="1"/>
    <col min="3587" max="3587" width="19.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33.28515625" style="1" bestFit="1" customWidth="1"/>
    <col min="3843" max="3843" width="19.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33.28515625" style="1" bestFit="1" customWidth="1"/>
    <col min="4099" max="4099" width="19.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33.28515625" style="1" bestFit="1" customWidth="1"/>
    <col min="4355" max="4355" width="19.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33.28515625" style="1" bestFit="1" customWidth="1"/>
    <col min="4611" max="4611" width="19.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33.28515625" style="1" bestFit="1" customWidth="1"/>
    <col min="4867" max="4867" width="19.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33.28515625" style="1" bestFit="1" customWidth="1"/>
    <col min="5123" max="5123" width="19.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33.28515625" style="1" bestFit="1" customWidth="1"/>
    <col min="5379" max="5379" width="19.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33.28515625" style="1" bestFit="1" customWidth="1"/>
    <col min="5635" max="5635" width="19.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33.28515625" style="1" bestFit="1" customWidth="1"/>
    <col min="5891" max="5891" width="19.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33.28515625" style="1" bestFit="1" customWidth="1"/>
    <col min="6147" max="6147" width="19.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33.28515625" style="1" bestFit="1" customWidth="1"/>
    <col min="6403" max="6403" width="19.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33.28515625" style="1" bestFit="1" customWidth="1"/>
    <col min="6659" max="6659" width="19.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33.28515625" style="1" bestFit="1" customWidth="1"/>
    <col min="6915" max="6915" width="19.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33.28515625" style="1" bestFit="1" customWidth="1"/>
    <col min="7171" max="7171" width="19.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33.28515625" style="1" bestFit="1" customWidth="1"/>
    <col min="7427" max="7427" width="19.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33.28515625" style="1" bestFit="1" customWidth="1"/>
    <col min="7683" max="7683" width="19.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33.28515625" style="1" bestFit="1" customWidth="1"/>
    <col min="7939" max="7939" width="19.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33.28515625" style="1" bestFit="1" customWidth="1"/>
    <col min="8195" max="8195" width="19.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33.28515625" style="1" bestFit="1" customWidth="1"/>
    <col min="8451" max="8451" width="19.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33.28515625" style="1" bestFit="1" customWidth="1"/>
    <col min="8707" max="8707" width="19.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33.28515625" style="1" bestFit="1" customWidth="1"/>
    <col min="8963" max="8963" width="19.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33.28515625" style="1" bestFit="1" customWidth="1"/>
    <col min="9219" max="9219" width="19.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33.28515625" style="1" bestFit="1" customWidth="1"/>
    <col min="9475" max="9475" width="19.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33.28515625" style="1" bestFit="1" customWidth="1"/>
    <col min="9731" max="9731" width="19.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33.28515625" style="1" bestFit="1" customWidth="1"/>
    <col min="9987" max="9987" width="19.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33.28515625" style="1" bestFit="1" customWidth="1"/>
    <col min="10243" max="10243" width="19.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33.28515625" style="1" bestFit="1" customWidth="1"/>
    <col min="10499" max="10499" width="19.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33.28515625" style="1" bestFit="1" customWidth="1"/>
    <col min="10755" max="10755" width="19.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33.28515625" style="1" bestFit="1" customWidth="1"/>
    <col min="11011" max="11011" width="19.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33.28515625" style="1" bestFit="1" customWidth="1"/>
    <col min="11267" max="11267" width="19.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33.28515625" style="1" bestFit="1" customWidth="1"/>
    <col min="11523" max="11523" width="19.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33.28515625" style="1" bestFit="1" customWidth="1"/>
    <col min="11779" max="11779" width="19.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33.28515625" style="1" bestFit="1" customWidth="1"/>
    <col min="12035" max="12035" width="19.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33.28515625" style="1" bestFit="1" customWidth="1"/>
    <col min="12291" max="12291" width="19.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33.28515625" style="1" bestFit="1" customWidth="1"/>
    <col min="12547" max="12547" width="19.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33.28515625" style="1" bestFit="1" customWidth="1"/>
    <col min="12803" max="12803" width="19.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33.28515625" style="1" bestFit="1" customWidth="1"/>
    <col min="13059" max="13059" width="19.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33.28515625" style="1" bestFit="1" customWidth="1"/>
    <col min="13315" max="13315" width="19.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33.28515625" style="1" bestFit="1" customWidth="1"/>
    <col min="13571" max="13571" width="19.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33.28515625" style="1" bestFit="1" customWidth="1"/>
    <col min="13827" max="13827" width="19.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33.28515625" style="1" bestFit="1" customWidth="1"/>
    <col min="14083" max="14083" width="19.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33.28515625" style="1" bestFit="1" customWidth="1"/>
    <col min="14339" max="14339" width="19.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33.28515625" style="1" bestFit="1" customWidth="1"/>
    <col min="14595" max="14595" width="19.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33.28515625" style="1" bestFit="1" customWidth="1"/>
    <col min="14851" max="14851" width="19.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33.28515625" style="1" bestFit="1" customWidth="1"/>
    <col min="15107" max="15107" width="19.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33.28515625" style="1" bestFit="1" customWidth="1"/>
    <col min="15363" max="15363" width="19.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33.28515625" style="1" bestFit="1" customWidth="1"/>
    <col min="15619" max="15619" width="19.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33.28515625" style="1" bestFit="1" customWidth="1"/>
    <col min="15875" max="15875" width="19.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33.28515625" style="1" bestFit="1" customWidth="1"/>
    <col min="16131" max="16131" width="19.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x14ac:dyDescent="0.25">
      <c r="A1" s="15" t="s">
        <v>0</v>
      </c>
      <c r="B1" s="226" t="s">
        <v>81</v>
      </c>
      <c r="C1" s="226"/>
      <c r="D1" s="226"/>
      <c r="E1" s="226"/>
    </row>
    <row r="3" spans="1:9" ht="15" customHeight="1" x14ac:dyDescent="0.25">
      <c r="B3" s="4" t="s">
        <v>646</v>
      </c>
      <c r="C3" s="227"/>
      <c r="D3" s="228"/>
    </row>
    <row r="4" spans="1:9" ht="15" customHeight="1" x14ac:dyDescent="0.25">
      <c r="B4" s="5" t="s">
        <v>647</v>
      </c>
      <c r="C4" s="227"/>
      <c r="D4" s="228"/>
    </row>
    <row r="5" spans="1:9" ht="15" customHeight="1" x14ac:dyDescent="0.25">
      <c r="B5" s="4"/>
      <c r="C5" s="227"/>
      <c r="D5" s="228"/>
    </row>
    <row r="6" spans="1:9" ht="15" customHeight="1" x14ac:dyDescent="0.25">
      <c r="B6" s="5" t="s">
        <v>107</v>
      </c>
      <c r="C6" s="227"/>
      <c r="D6" s="228"/>
    </row>
    <row r="7" spans="1:9" ht="15" customHeight="1" x14ac:dyDescent="0.25">
      <c r="B7" s="6" t="s">
        <v>648</v>
      </c>
      <c r="C7" s="227"/>
      <c r="D7" s="228"/>
    </row>
    <row r="8" spans="1:9" ht="30" customHeight="1" x14ac:dyDescent="0.25">
      <c r="B8" s="6" t="s">
        <v>649</v>
      </c>
      <c r="C8" s="227"/>
      <c r="D8" s="228"/>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449040</v>
      </c>
      <c r="G15" s="2">
        <v>6999.64</v>
      </c>
      <c r="H15" s="2">
        <v>13.26</v>
      </c>
    </row>
    <row r="16" spans="1:9" x14ac:dyDescent="0.25">
      <c r="B16" s="1" t="s">
        <v>2332</v>
      </c>
      <c r="C16" s="17" t="s">
        <v>135</v>
      </c>
      <c r="D16" s="1" t="s">
        <v>194</v>
      </c>
      <c r="E16" s="1" t="s">
        <v>195</v>
      </c>
      <c r="F16" s="2">
        <v>202511</v>
      </c>
      <c r="G16" s="2">
        <v>4814.6000000000004</v>
      </c>
      <c r="H16" s="2">
        <v>9.1199999999999992</v>
      </c>
    </row>
    <row r="17" spans="2:8" x14ac:dyDescent="0.25">
      <c r="B17" s="1" t="s">
        <v>2333</v>
      </c>
      <c r="C17" s="17" t="s">
        <v>135</v>
      </c>
      <c r="D17" s="1" t="s">
        <v>192</v>
      </c>
      <c r="E17" s="1" t="s">
        <v>196</v>
      </c>
      <c r="F17" s="2">
        <v>419282</v>
      </c>
      <c r="G17" s="2">
        <v>3920.08</v>
      </c>
      <c r="H17" s="2">
        <v>7.43</v>
      </c>
    </row>
    <row r="18" spans="2:8" x14ac:dyDescent="0.25">
      <c r="B18" s="1" t="s">
        <v>2334</v>
      </c>
      <c r="C18" s="17" t="s">
        <v>135</v>
      </c>
      <c r="D18" s="1" t="s">
        <v>197</v>
      </c>
      <c r="E18" s="1" t="s">
        <v>198</v>
      </c>
      <c r="F18" s="2">
        <v>213705</v>
      </c>
      <c r="G18" s="2">
        <v>3109.73</v>
      </c>
      <c r="H18" s="2">
        <v>5.89</v>
      </c>
    </row>
    <row r="19" spans="2:8" x14ac:dyDescent="0.25">
      <c r="B19" s="1" t="s">
        <v>2337</v>
      </c>
      <c r="C19" s="17" t="s">
        <v>135</v>
      </c>
      <c r="D19" s="1" t="s">
        <v>202</v>
      </c>
      <c r="E19" s="1" t="s">
        <v>203</v>
      </c>
      <c r="F19" s="2">
        <v>529922</v>
      </c>
      <c r="G19" s="2">
        <v>2309.4</v>
      </c>
      <c r="H19" s="2">
        <v>4.37</v>
      </c>
    </row>
    <row r="20" spans="2:8" x14ac:dyDescent="0.25">
      <c r="B20" s="1" t="s">
        <v>2341</v>
      </c>
      <c r="C20" s="17" t="s">
        <v>135</v>
      </c>
      <c r="D20" s="1" t="s">
        <v>207</v>
      </c>
      <c r="E20" s="1" t="s">
        <v>208</v>
      </c>
      <c r="F20" s="2">
        <v>72349</v>
      </c>
      <c r="G20" s="2">
        <v>2249.48</v>
      </c>
      <c r="H20" s="2">
        <v>4.26</v>
      </c>
    </row>
    <row r="21" spans="2:8" x14ac:dyDescent="0.25">
      <c r="B21" s="1" t="s">
        <v>2335</v>
      </c>
      <c r="C21" s="17" t="s">
        <v>135</v>
      </c>
      <c r="D21" s="1" t="s">
        <v>197</v>
      </c>
      <c r="E21" s="1" t="s">
        <v>199</v>
      </c>
      <c r="F21" s="2">
        <v>61327</v>
      </c>
      <c r="G21" s="2">
        <v>2138.84</v>
      </c>
      <c r="H21" s="2">
        <v>4.05</v>
      </c>
    </row>
    <row r="22" spans="2:8" x14ac:dyDescent="0.25">
      <c r="B22" s="1" t="s">
        <v>2339</v>
      </c>
      <c r="C22" s="17" t="s">
        <v>135</v>
      </c>
      <c r="D22" s="1" t="s">
        <v>192</v>
      </c>
      <c r="E22" s="1" t="s">
        <v>205</v>
      </c>
      <c r="F22" s="2">
        <v>166007</v>
      </c>
      <c r="G22" s="2">
        <v>1783.33</v>
      </c>
      <c r="H22" s="2">
        <v>3.38</v>
      </c>
    </row>
    <row r="23" spans="2:8" x14ac:dyDescent="0.25">
      <c r="B23" s="1" t="s">
        <v>2340</v>
      </c>
      <c r="C23" s="17" t="s">
        <v>135</v>
      </c>
      <c r="D23" s="1" t="s">
        <v>192</v>
      </c>
      <c r="E23" s="1" t="s">
        <v>206</v>
      </c>
      <c r="F23" s="2">
        <v>88019</v>
      </c>
      <c r="G23" s="2">
        <v>1545.13</v>
      </c>
      <c r="H23" s="2">
        <v>2.93</v>
      </c>
    </row>
    <row r="24" spans="2:8" x14ac:dyDescent="0.25">
      <c r="B24" s="1" t="s">
        <v>2429</v>
      </c>
      <c r="C24" s="17" t="s">
        <v>135</v>
      </c>
      <c r="D24" s="1" t="s">
        <v>379</v>
      </c>
      <c r="E24" s="1" t="s">
        <v>380</v>
      </c>
      <c r="F24" s="2">
        <v>150920</v>
      </c>
      <c r="G24" s="2">
        <v>1531.39</v>
      </c>
      <c r="H24" s="2">
        <v>2.9</v>
      </c>
    </row>
    <row r="25" spans="2:8" x14ac:dyDescent="0.25">
      <c r="B25" s="1" t="s">
        <v>2345</v>
      </c>
      <c r="C25" s="17" t="s">
        <v>135</v>
      </c>
      <c r="D25" s="1" t="s">
        <v>202</v>
      </c>
      <c r="E25" s="1" t="s">
        <v>214</v>
      </c>
      <c r="F25" s="2">
        <v>53371</v>
      </c>
      <c r="G25" s="2">
        <v>1358.59</v>
      </c>
      <c r="H25" s="2">
        <v>2.57</v>
      </c>
    </row>
    <row r="26" spans="2:8" x14ac:dyDescent="0.25">
      <c r="B26" s="1" t="s">
        <v>381</v>
      </c>
      <c r="C26" s="17" t="s">
        <v>135</v>
      </c>
      <c r="D26" s="1" t="s">
        <v>192</v>
      </c>
      <c r="E26" s="1" t="s">
        <v>382</v>
      </c>
      <c r="F26" s="2">
        <v>229447</v>
      </c>
      <c r="G26" s="2">
        <v>1295.8</v>
      </c>
      <c r="H26" s="2">
        <v>2.4500000000000002</v>
      </c>
    </row>
    <row r="27" spans="2:8" x14ac:dyDescent="0.25">
      <c r="B27" s="1" t="s">
        <v>2430</v>
      </c>
      <c r="C27" s="17" t="s">
        <v>135</v>
      </c>
      <c r="D27" s="1" t="s">
        <v>211</v>
      </c>
      <c r="E27" s="1" t="s">
        <v>383</v>
      </c>
      <c r="F27" s="2">
        <v>15944</v>
      </c>
      <c r="G27" s="2">
        <v>1135.52</v>
      </c>
      <c r="H27" s="2">
        <v>2.15</v>
      </c>
    </row>
    <row r="28" spans="2:8" x14ac:dyDescent="0.25">
      <c r="B28" s="1" t="s">
        <v>2431</v>
      </c>
      <c r="C28" s="17" t="s">
        <v>135</v>
      </c>
      <c r="D28" s="1" t="s">
        <v>384</v>
      </c>
      <c r="E28" s="1" t="s">
        <v>385</v>
      </c>
      <c r="F28" s="2">
        <v>53540</v>
      </c>
      <c r="G28" s="2">
        <v>882.21</v>
      </c>
      <c r="H28" s="2">
        <v>1.67</v>
      </c>
    </row>
    <row r="29" spans="2:8" x14ac:dyDescent="0.25">
      <c r="B29" s="1" t="s">
        <v>2336</v>
      </c>
      <c r="C29" s="17" t="s">
        <v>135</v>
      </c>
      <c r="D29" s="1" t="s">
        <v>200</v>
      </c>
      <c r="E29" s="1" t="s">
        <v>201</v>
      </c>
      <c r="F29" s="2">
        <v>24939</v>
      </c>
      <c r="G29" s="2">
        <v>870.52</v>
      </c>
      <c r="H29" s="2">
        <v>1.65</v>
      </c>
    </row>
    <row r="30" spans="2:8" x14ac:dyDescent="0.25">
      <c r="B30" s="1" t="s">
        <v>2432</v>
      </c>
      <c r="C30" s="17" t="s">
        <v>135</v>
      </c>
      <c r="D30" s="1" t="s">
        <v>197</v>
      </c>
      <c r="E30" s="1" t="s">
        <v>386</v>
      </c>
      <c r="F30" s="2">
        <v>63291</v>
      </c>
      <c r="G30" s="2">
        <v>848.67</v>
      </c>
      <c r="H30" s="2">
        <v>1.61</v>
      </c>
    </row>
    <row r="31" spans="2:8" x14ac:dyDescent="0.25">
      <c r="B31" s="1" t="s">
        <v>2433</v>
      </c>
      <c r="C31" s="17" t="s">
        <v>135</v>
      </c>
      <c r="D31" s="1" t="s">
        <v>384</v>
      </c>
      <c r="E31" s="1" t="s">
        <v>387</v>
      </c>
      <c r="F31" s="2">
        <v>7945</v>
      </c>
      <c r="G31" s="2">
        <v>842.86</v>
      </c>
      <c r="H31" s="2">
        <v>1.6</v>
      </c>
    </row>
    <row r="32" spans="2:8" x14ac:dyDescent="0.25">
      <c r="B32" s="1" t="s">
        <v>2434</v>
      </c>
      <c r="C32" s="17" t="s">
        <v>135</v>
      </c>
      <c r="D32" s="1" t="s">
        <v>200</v>
      </c>
      <c r="E32" s="1" t="s">
        <v>388</v>
      </c>
      <c r="F32" s="2">
        <v>26956</v>
      </c>
      <c r="G32" s="2">
        <v>841</v>
      </c>
      <c r="H32" s="2">
        <v>1.59</v>
      </c>
    </row>
    <row r="33" spans="2:8" x14ac:dyDescent="0.25">
      <c r="B33" s="1" t="s">
        <v>2435</v>
      </c>
      <c r="C33" s="17" t="s">
        <v>135</v>
      </c>
      <c r="D33" s="1" t="s">
        <v>215</v>
      </c>
      <c r="E33" s="1" t="s">
        <v>389</v>
      </c>
      <c r="F33" s="2">
        <v>64538</v>
      </c>
      <c r="G33" s="2">
        <v>791.14</v>
      </c>
      <c r="H33" s="2">
        <v>1.5</v>
      </c>
    </row>
    <row r="34" spans="2:8" x14ac:dyDescent="0.25">
      <c r="B34" s="1" t="s">
        <v>2436</v>
      </c>
      <c r="C34" s="17" t="s">
        <v>135</v>
      </c>
      <c r="D34" s="1" t="s">
        <v>384</v>
      </c>
      <c r="E34" s="1" t="s">
        <v>390</v>
      </c>
      <c r="F34" s="2">
        <v>105284</v>
      </c>
      <c r="G34" s="2">
        <v>743.73</v>
      </c>
      <c r="H34" s="2">
        <v>1.41</v>
      </c>
    </row>
    <row r="35" spans="2:8" x14ac:dyDescent="0.25">
      <c r="B35" s="1" t="s">
        <v>2437</v>
      </c>
      <c r="C35" s="17" t="s">
        <v>135</v>
      </c>
      <c r="D35" s="1" t="s">
        <v>365</v>
      </c>
      <c r="E35" s="1" t="s">
        <v>391</v>
      </c>
      <c r="F35" s="2">
        <v>284111</v>
      </c>
      <c r="G35" s="2">
        <v>742.38</v>
      </c>
      <c r="H35" s="2">
        <v>1.41</v>
      </c>
    </row>
    <row r="36" spans="2:8" x14ac:dyDescent="0.25">
      <c r="B36" s="1" t="s">
        <v>2350</v>
      </c>
      <c r="C36" s="17" t="s">
        <v>135</v>
      </c>
      <c r="D36" s="1" t="s">
        <v>222</v>
      </c>
      <c r="E36" s="1" t="s">
        <v>223</v>
      </c>
      <c r="F36" s="2">
        <v>6896</v>
      </c>
      <c r="G36" s="2">
        <v>620.89</v>
      </c>
      <c r="H36" s="2">
        <v>1.18</v>
      </c>
    </row>
    <row r="37" spans="2:8" x14ac:dyDescent="0.25">
      <c r="B37" s="1" t="s">
        <v>2438</v>
      </c>
      <c r="C37" s="17" t="s">
        <v>135</v>
      </c>
      <c r="D37" s="1" t="s">
        <v>348</v>
      </c>
      <c r="E37" s="1" t="s">
        <v>392</v>
      </c>
      <c r="F37" s="2">
        <v>482332</v>
      </c>
      <c r="G37" s="2">
        <v>616.9</v>
      </c>
      <c r="H37" s="2">
        <v>1.17</v>
      </c>
    </row>
    <row r="38" spans="2:8" x14ac:dyDescent="0.25">
      <c r="B38" s="1" t="s">
        <v>2439</v>
      </c>
      <c r="C38" s="17" t="s">
        <v>135</v>
      </c>
      <c r="D38" s="1" t="s">
        <v>192</v>
      </c>
      <c r="E38" s="1" t="s">
        <v>393</v>
      </c>
      <c r="F38" s="2">
        <v>38964</v>
      </c>
      <c r="G38" s="2">
        <v>571.25</v>
      </c>
      <c r="H38" s="2">
        <v>1.08</v>
      </c>
    </row>
    <row r="39" spans="2:8" x14ac:dyDescent="0.25">
      <c r="B39" s="1" t="s">
        <v>2440</v>
      </c>
      <c r="C39" s="17" t="s">
        <v>135</v>
      </c>
      <c r="D39" s="1" t="s">
        <v>365</v>
      </c>
      <c r="E39" s="1" t="s">
        <v>394</v>
      </c>
      <c r="F39" s="2">
        <v>270763</v>
      </c>
      <c r="G39" s="2">
        <v>565.76</v>
      </c>
      <c r="H39" s="2">
        <v>1.07</v>
      </c>
    </row>
    <row r="40" spans="2:8" x14ac:dyDescent="0.25">
      <c r="B40" s="1" t="s">
        <v>2441</v>
      </c>
      <c r="C40" s="17" t="s">
        <v>135</v>
      </c>
      <c r="D40" s="1" t="s">
        <v>211</v>
      </c>
      <c r="E40" s="1" t="s">
        <v>395</v>
      </c>
      <c r="F40" s="2">
        <v>32387</v>
      </c>
      <c r="G40" s="2">
        <v>542</v>
      </c>
      <c r="H40" s="2">
        <v>1.03</v>
      </c>
    </row>
    <row r="41" spans="2:8" x14ac:dyDescent="0.25">
      <c r="B41" s="1" t="s">
        <v>2442</v>
      </c>
      <c r="C41" s="17" t="s">
        <v>135</v>
      </c>
      <c r="D41" s="1" t="s">
        <v>396</v>
      </c>
      <c r="E41" s="1" t="s">
        <v>397</v>
      </c>
      <c r="F41" s="2">
        <v>2131</v>
      </c>
      <c r="G41" s="2">
        <v>516.47</v>
      </c>
      <c r="H41" s="2">
        <v>0.98</v>
      </c>
    </row>
    <row r="42" spans="2:8" x14ac:dyDescent="0.25">
      <c r="B42" s="1" t="s">
        <v>2498</v>
      </c>
      <c r="C42" s="17" t="s">
        <v>135</v>
      </c>
      <c r="D42" s="1" t="s">
        <v>507</v>
      </c>
      <c r="E42" s="1" t="s">
        <v>508</v>
      </c>
      <c r="F42" s="2">
        <v>135795</v>
      </c>
      <c r="G42" s="2">
        <v>464.62</v>
      </c>
      <c r="H42" s="2">
        <v>0.88</v>
      </c>
    </row>
    <row r="43" spans="2:8" x14ac:dyDescent="0.25">
      <c r="B43" s="1" t="s">
        <v>2566</v>
      </c>
      <c r="C43" s="17" t="s">
        <v>135</v>
      </c>
      <c r="D43" s="1" t="s">
        <v>650</v>
      </c>
      <c r="E43" s="1" t="s">
        <v>651</v>
      </c>
      <c r="F43" s="2">
        <v>19691</v>
      </c>
      <c r="G43" s="2">
        <v>464.42</v>
      </c>
      <c r="H43" s="2">
        <v>0.88</v>
      </c>
    </row>
    <row r="44" spans="2:8" x14ac:dyDescent="0.25">
      <c r="B44" s="1" t="s">
        <v>2443</v>
      </c>
      <c r="C44" s="17" t="s">
        <v>135</v>
      </c>
      <c r="D44" s="1" t="s">
        <v>197</v>
      </c>
      <c r="E44" s="1" t="s">
        <v>398</v>
      </c>
      <c r="F44" s="2">
        <v>37219</v>
      </c>
      <c r="G44" s="2">
        <v>454.43</v>
      </c>
      <c r="H44" s="2">
        <v>0.86</v>
      </c>
    </row>
    <row r="45" spans="2:8" x14ac:dyDescent="0.25">
      <c r="B45" s="1" t="s">
        <v>652</v>
      </c>
      <c r="C45" s="17" t="s">
        <v>135</v>
      </c>
      <c r="D45" s="1" t="s">
        <v>653</v>
      </c>
      <c r="E45" s="1" t="s">
        <v>654</v>
      </c>
      <c r="F45" s="2">
        <v>232556</v>
      </c>
      <c r="G45" s="2">
        <v>453.37</v>
      </c>
      <c r="H45" s="2">
        <v>0.86</v>
      </c>
    </row>
    <row r="46" spans="2:8" x14ac:dyDescent="0.25">
      <c r="B46" s="1" t="s">
        <v>2499</v>
      </c>
      <c r="C46" s="17" t="s">
        <v>135</v>
      </c>
      <c r="D46" s="1" t="s">
        <v>509</v>
      </c>
      <c r="E46" s="1" t="s">
        <v>510</v>
      </c>
      <c r="F46" s="2">
        <v>87289</v>
      </c>
      <c r="G46" s="2">
        <v>450.11</v>
      </c>
      <c r="H46" s="2">
        <v>0.85</v>
      </c>
    </row>
    <row r="47" spans="2:8" x14ac:dyDescent="0.25">
      <c r="B47" s="1" t="s">
        <v>2444</v>
      </c>
      <c r="C47" s="17" t="s">
        <v>135</v>
      </c>
      <c r="D47" s="1" t="s">
        <v>348</v>
      </c>
      <c r="E47" s="1" t="s">
        <v>399</v>
      </c>
      <c r="F47" s="2">
        <v>55411</v>
      </c>
      <c r="G47" s="2">
        <v>443.9</v>
      </c>
      <c r="H47" s="2">
        <v>0.84</v>
      </c>
    </row>
    <row r="48" spans="2:8" x14ac:dyDescent="0.25">
      <c r="B48" s="1" t="s">
        <v>2370</v>
      </c>
      <c r="C48" s="17" t="s">
        <v>135</v>
      </c>
      <c r="D48" s="1" t="s">
        <v>240</v>
      </c>
      <c r="E48" s="1" t="s">
        <v>256</v>
      </c>
      <c r="F48" s="2">
        <v>64132</v>
      </c>
      <c r="G48" s="2">
        <v>442.99</v>
      </c>
      <c r="H48" s="2">
        <v>0.84</v>
      </c>
    </row>
    <row r="49" spans="2:8" x14ac:dyDescent="0.25">
      <c r="B49" s="1" t="s">
        <v>2489</v>
      </c>
      <c r="C49" s="17" t="s">
        <v>135</v>
      </c>
      <c r="D49" s="1" t="s">
        <v>222</v>
      </c>
      <c r="E49" s="1" t="s">
        <v>495</v>
      </c>
      <c r="F49" s="2">
        <v>22005</v>
      </c>
      <c r="G49" s="2">
        <v>441.3</v>
      </c>
      <c r="H49" s="2">
        <v>0.84</v>
      </c>
    </row>
    <row r="50" spans="2:8" x14ac:dyDescent="0.25">
      <c r="B50" s="1" t="s">
        <v>2346</v>
      </c>
      <c r="C50" s="17" t="s">
        <v>135</v>
      </c>
      <c r="D50" s="1" t="s">
        <v>215</v>
      </c>
      <c r="E50" s="1" t="s">
        <v>216</v>
      </c>
      <c r="F50" s="2">
        <v>7252</v>
      </c>
      <c r="G50" s="2">
        <v>419.76</v>
      </c>
      <c r="H50" s="2">
        <v>0.8</v>
      </c>
    </row>
    <row r="51" spans="2:8" x14ac:dyDescent="0.25">
      <c r="B51" s="1" t="s">
        <v>2567</v>
      </c>
      <c r="C51" s="17" t="s">
        <v>135</v>
      </c>
      <c r="D51" s="1" t="s">
        <v>384</v>
      </c>
      <c r="E51" s="1" t="s">
        <v>655</v>
      </c>
      <c r="F51" s="2">
        <v>6738</v>
      </c>
      <c r="G51" s="2">
        <v>410.38</v>
      </c>
      <c r="H51" s="2">
        <v>0.78</v>
      </c>
    </row>
    <row r="52" spans="2:8" x14ac:dyDescent="0.25">
      <c r="B52" s="1" t="s">
        <v>2568</v>
      </c>
      <c r="C52" s="17" t="s">
        <v>135</v>
      </c>
      <c r="D52" s="1" t="s">
        <v>229</v>
      </c>
      <c r="E52" s="1" t="s">
        <v>656</v>
      </c>
      <c r="F52" s="2">
        <v>47722</v>
      </c>
      <c r="G52" s="2">
        <v>393.95</v>
      </c>
      <c r="H52" s="2">
        <v>0.75</v>
      </c>
    </row>
    <row r="53" spans="2:8" x14ac:dyDescent="0.25">
      <c r="B53" s="1" t="s">
        <v>2569</v>
      </c>
      <c r="C53" s="17" t="s">
        <v>135</v>
      </c>
      <c r="D53" s="1" t="s">
        <v>240</v>
      </c>
      <c r="E53" s="1" t="s">
        <v>657</v>
      </c>
      <c r="F53" s="2">
        <v>26895</v>
      </c>
      <c r="G53" s="2">
        <v>386.01</v>
      </c>
      <c r="H53" s="2">
        <v>0.73</v>
      </c>
    </row>
    <row r="54" spans="2:8" x14ac:dyDescent="0.25">
      <c r="B54" s="1" t="s">
        <v>2570</v>
      </c>
      <c r="C54" s="17" t="s">
        <v>135</v>
      </c>
      <c r="D54" s="1" t="s">
        <v>215</v>
      </c>
      <c r="E54" s="1" t="s">
        <v>658</v>
      </c>
      <c r="F54" s="2">
        <v>31337</v>
      </c>
      <c r="G54" s="2">
        <v>379.9</v>
      </c>
      <c r="H54" s="2">
        <v>0.72</v>
      </c>
    </row>
    <row r="55" spans="2:8" x14ac:dyDescent="0.25">
      <c r="B55" s="1" t="s">
        <v>2375</v>
      </c>
      <c r="C55" s="17" t="s">
        <v>135</v>
      </c>
      <c r="D55" s="1" t="s">
        <v>197</v>
      </c>
      <c r="E55" s="1" t="s">
        <v>261</v>
      </c>
      <c r="F55" s="2">
        <v>84228</v>
      </c>
      <c r="G55" s="2">
        <v>347.9</v>
      </c>
      <c r="H55" s="2">
        <v>0.66</v>
      </c>
    </row>
    <row r="56" spans="2:8" x14ac:dyDescent="0.25">
      <c r="B56" s="1" t="s">
        <v>2514</v>
      </c>
      <c r="C56" s="17" t="s">
        <v>135</v>
      </c>
      <c r="D56" s="1" t="s">
        <v>396</v>
      </c>
      <c r="E56" s="1" t="s">
        <v>537</v>
      </c>
      <c r="F56" s="2">
        <v>7048</v>
      </c>
      <c r="G56" s="2">
        <v>342.01</v>
      </c>
      <c r="H56" s="2">
        <v>0.65</v>
      </c>
    </row>
    <row r="57" spans="2:8" x14ac:dyDescent="0.25">
      <c r="B57" s="1" t="s">
        <v>2355</v>
      </c>
      <c r="C57" s="17" t="s">
        <v>135</v>
      </c>
      <c r="D57" s="1" t="s">
        <v>231</v>
      </c>
      <c r="E57" s="1" t="s">
        <v>232</v>
      </c>
      <c r="F57" s="2">
        <v>35986</v>
      </c>
      <c r="G57" s="2">
        <v>338.54</v>
      </c>
      <c r="H57" s="2">
        <v>0.64</v>
      </c>
    </row>
    <row r="58" spans="2:8" x14ac:dyDescent="0.25">
      <c r="B58" s="1" t="s">
        <v>2571</v>
      </c>
      <c r="C58" s="17" t="s">
        <v>135</v>
      </c>
      <c r="D58" s="1" t="s">
        <v>302</v>
      </c>
      <c r="E58" s="1" t="s">
        <v>659</v>
      </c>
      <c r="F58" s="2">
        <v>5999</v>
      </c>
      <c r="G58" s="2">
        <v>331.68</v>
      </c>
      <c r="H58" s="2">
        <v>0.63</v>
      </c>
    </row>
    <row r="59" spans="2:8" x14ac:dyDescent="0.25">
      <c r="B59" s="1" t="s">
        <v>2511</v>
      </c>
      <c r="C59" s="17" t="s">
        <v>135</v>
      </c>
      <c r="D59" s="1" t="s">
        <v>384</v>
      </c>
      <c r="E59" s="1" t="s">
        <v>534</v>
      </c>
      <c r="F59" s="2">
        <v>8153</v>
      </c>
      <c r="G59" s="2">
        <v>317.70999999999998</v>
      </c>
      <c r="H59" s="2">
        <v>0.6</v>
      </c>
    </row>
    <row r="60" spans="2:8" x14ac:dyDescent="0.25">
      <c r="B60" s="1" t="s">
        <v>2465</v>
      </c>
      <c r="C60" s="17" t="s">
        <v>135</v>
      </c>
      <c r="D60" s="1" t="s">
        <v>197</v>
      </c>
      <c r="E60" s="1" t="s">
        <v>436</v>
      </c>
      <c r="F60" s="2">
        <v>5466</v>
      </c>
      <c r="G60" s="2">
        <v>302.64</v>
      </c>
      <c r="H60" s="2">
        <v>0.56999999999999995</v>
      </c>
    </row>
    <row r="61" spans="2:8" x14ac:dyDescent="0.25">
      <c r="B61" s="1" t="s">
        <v>2458</v>
      </c>
      <c r="C61" s="17" t="s">
        <v>135</v>
      </c>
      <c r="D61" s="1" t="s">
        <v>384</v>
      </c>
      <c r="E61" s="1" t="s">
        <v>426</v>
      </c>
      <c r="F61" s="2">
        <v>7698</v>
      </c>
      <c r="G61" s="2">
        <v>293.99</v>
      </c>
      <c r="H61" s="2">
        <v>0.56000000000000005</v>
      </c>
    </row>
    <row r="62" spans="2:8" x14ac:dyDescent="0.25">
      <c r="B62" s="1" t="s">
        <v>2372</v>
      </c>
      <c r="C62" s="17" t="s">
        <v>135</v>
      </c>
      <c r="D62" s="1" t="s">
        <v>215</v>
      </c>
      <c r="E62" s="1" t="s">
        <v>258</v>
      </c>
      <c r="F62" s="2">
        <v>7585</v>
      </c>
      <c r="G62" s="2">
        <v>287.37</v>
      </c>
      <c r="H62" s="2">
        <v>0.54</v>
      </c>
    </row>
    <row r="63" spans="2:8" x14ac:dyDescent="0.25">
      <c r="B63" s="1" t="s">
        <v>2500</v>
      </c>
      <c r="C63" s="17" t="s">
        <v>135</v>
      </c>
      <c r="D63" s="1" t="s">
        <v>194</v>
      </c>
      <c r="E63" s="1" t="s">
        <v>511</v>
      </c>
      <c r="F63" s="2">
        <v>56783</v>
      </c>
      <c r="G63" s="2">
        <v>247.4</v>
      </c>
      <c r="H63" s="2">
        <v>0.47</v>
      </c>
    </row>
    <row r="64" spans="2:8" x14ac:dyDescent="0.25">
      <c r="B64" s="1" t="s">
        <v>2507</v>
      </c>
      <c r="C64" s="17" t="s">
        <v>135</v>
      </c>
      <c r="D64" s="1" t="s">
        <v>337</v>
      </c>
      <c r="E64" s="1" t="s">
        <v>518</v>
      </c>
      <c r="F64" s="2">
        <v>29717</v>
      </c>
      <c r="G64" s="2">
        <v>169.58</v>
      </c>
      <c r="H64" s="2">
        <v>0.32</v>
      </c>
    </row>
    <row r="65" spans="2:8" x14ac:dyDescent="0.25">
      <c r="B65" s="14" t="s">
        <v>271</v>
      </c>
      <c r="C65" s="21"/>
      <c r="D65" s="14"/>
      <c r="E65" s="14"/>
      <c r="F65" s="3"/>
      <c r="G65" s="3">
        <f>SUM(G12:G64)</f>
        <v>52771.270000000019</v>
      </c>
      <c r="H65" s="3">
        <f>SUM(H12:H64)</f>
        <v>99.979999999999976</v>
      </c>
    </row>
    <row r="66" spans="2:8" x14ac:dyDescent="0.25">
      <c r="B66" s="18" t="s">
        <v>112</v>
      </c>
      <c r="C66" s="19" t="s">
        <v>113</v>
      </c>
      <c r="D66" s="18" t="s">
        <v>114</v>
      </c>
      <c r="E66" s="18" t="s">
        <v>115</v>
      </c>
      <c r="F66" s="20" t="s">
        <v>116</v>
      </c>
      <c r="G66" s="20" t="s">
        <v>117</v>
      </c>
      <c r="H66" s="20" t="s">
        <v>118</v>
      </c>
    </row>
    <row r="67" spans="2:8" x14ac:dyDescent="0.25">
      <c r="B67" s="14" t="s">
        <v>119</v>
      </c>
    </row>
    <row r="68" spans="2:8" x14ac:dyDescent="0.25">
      <c r="B68" s="14" t="s">
        <v>120</v>
      </c>
    </row>
    <row r="69" spans="2:8" x14ac:dyDescent="0.25">
      <c r="B69" s="14" t="s">
        <v>540</v>
      </c>
    </row>
    <row r="70" spans="2:8" x14ac:dyDescent="0.25">
      <c r="B70" s="1" t="s">
        <v>2517</v>
      </c>
      <c r="C70" s="17">
        <v>7.73</v>
      </c>
      <c r="D70" s="1" t="s">
        <v>127</v>
      </c>
      <c r="E70" s="1" t="s">
        <v>541</v>
      </c>
      <c r="F70" s="2">
        <v>2519</v>
      </c>
      <c r="G70" s="2">
        <v>0.72</v>
      </c>
      <c r="H70" s="2">
        <v>0</v>
      </c>
    </row>
    <row r="71" spans="2:8" x14ac:dyDescent="0.25">
      <c r="B71" s="14" t="s">
        <v>129</v>
      </c>
      <c r="C71" s="21"/>
      <c r="D71" s="14"/>
      <c r="E71" s="14"/>
      <c r="F71" s="3"/>
      <c r="G71" s="3">
        <f>SUM(G66:G70)</f>
        <v>0.72</v>
      </c>
      <c r="H71" s="3">
        <f>SUM(H66:H70)</f>
        <v>0</v>
      </c>
    </row>
    <row r="72" spans="2:8" x14ac:dyDescent="0.25">
      <c r="B72" s="14" t="s">
        <v>483</v>
      </c>
      <c r="C72" s="21"/>
      <c r="D72" s="14"/>
      <c r="E72" s="14"/>
      <c r="F72" s="3"/>
      <c r="G72" s="3">
        <v>44.29</v>
      </c>
      <c r="H72" s="3">
        <v>0.08</v>
      </c>
    </row>
    <row r="73" spans="2:8" x14ac:dyDescent="0.25">
      <c r="B73" s="14" t="s">
        <v>137</v>
      </c>
      <c r="C73" s="21"/>
      <c r="D73" s="14"/>
      <c r="E73" s="14"/>
      <c r="F73" s="3"/>
      <c r="G73" s="3">
        <v>52816.28</v>
      </c>
      <c r="H73" s="3">
        <v>100.06</v>
      </c>
    </row>
    <row r="74" spans="2:8" x14ac:dyDescent="0.25">
      <c r="B74" s="14" t="s">
        <v>400</v>
      </c>
      <c r="C74" s="21"/>
      <c r="D74" s="14"/>
      <c r="E74" s="14"/>
      <c r="F74" s="3"/>
      <c r="G74" s="3">
        <v>-26.04732639999478</v>
      </c>
      <c r="H74" s="3">
        <v>-6.0000000000002274E-2</v>
      </c>
    </row>
    <row r="75" spans="2:8" x14ac:dyDescent="0.25">
      <c r="B75" s="14" t="s">
        <v>139</v>
      </c>
      <c r="C75" s="21"/>
      <c r="D75" s="14"/>
      <c r="E75" s="14"/>
      <c r="F75" s="3"/>
      <c r="G75" s="3">
        <v>52790.232673600003</v>
      </c>
      <c r="H75" s="3">
        <v>100</v>
      </c>
    </row>
    <row r="76" spans="2:8" x14ac:dyDescent="0.25">
      <c r="B76" s="1" t="s">
        <v>140</v>
      </c>
    </row>
    <row r="77" spans="2:8" x14ac:dyDescent="0.25">
      <c r="B77" s="14" t="s">
        <v>141</v>
      </c>
    </row>
    <row r="78" spans="2:8" x14ac:dyDescent="0.25">
      <c r="B78" s="14" t="s">
        <v>142</v>
      </c>
      <c r="C78" s="17" t="s">
        <v>143</v>
      </c>
    </row>
    <row r="79" spans="2:8" x14ac:dyDescent="0.25">
      <c r="B79" s="14" t="s">
        <v>145</v>
      </c>
      <c r="C79" s="17" t="s">
        <v>144</v>
      </c>
    </row>
    <row r="80" spans="2:8" x14ac:dyDescent="0.25">
      <c r="B80" s="14" t="s">
        <v>273</v>
      </c>
      <c r="C80" s="17" t="s">
        <v>144</v>
      </c>
    </row>
    <row r="81" spans="2:3" x14ac:dyDescent="0.25">
      <c r="B81" s="14" t="s">
        <v>146</v>
      </c>
      <c r="C81" s="17" t="s">
        <v>147</v>
      </c>
    </row>
    <row r="82" spans="2:3" x14ac:dyDescent="0.25">
      <c r="B82" s="14" t="s">
        <v>660</v>
      </c>
      <c r="C82" s="21"/>
    </row>
    <row r="83" spans="2:3" x14ac:dyDescent="0.25">
      <c r="B83" s="14" t="s">
        <v>661</v>
      </c>
      <c r="C83" s="21"/>
    </row>
    <row r="84" spans="2:3" x14ac:dyDescent="0.25">
      <c r="B84" s="14" t="s">
        <v>662</v>
      </c>
      <c r="C84" s="21"/>
    </row>
    <row r="85" spans="2:3" x14ac:dyDescent="0.25">
      <c r="B85" s="14" t="s">
        <v>663</v>
      </c>
      <c r="C85" s="21"/>
    </row>
    <row r="86" spans="2:3" x14ac:dyDescent="0.25">
      <c r="B86" s="14" t="s">
        <v>645</v>
      </c>
      <c r="C86" s="21"/>
    </row>
    <row r="87" spans="2:3" x14ac:dyDescent="0.25">
      <c r="B87" s="1" t="s">
        <v>148</v>
      </c>
    </row>
    <row r="88" spans="2:3" x14ac:dyDescent="0.25">
      <c r="B88" s="1" t="s">
        <v>278</v>
      </c>
    </row>
    <row r="91" spans="2:3" x14ac:dyDescent="0.25">
      <c r="B91" s="7" t="s">
        <v>2242</v>
      </c>
      <c r="C91" s="8"/>
    </row>
    <row r="92" spans="2:3" ht="30" x14ac:dyDescent="0.25">
      <c r="B92" s="7" t="s">
        <v>279</v>
      </c>
      <c r="C92" s="9" t="s">
        <v>280</v>
      </c>
    </row>
    <row r="93" spans="2:3" x14ac:dyDescent="0.25">
      <c r="B93" s="10" t="s">
        <v>281</v>
      </c>
      <c r="C93" s="132" t="s">
        <v>3390</v>
      </c>
    </row>
    <row r="94" spans="2:3" x14ac:dyDescent="0.25">
      <c r="B94" s="10" t="s">
        <v>282</v>
      </c>
      <c r="C94" s="132" t="s">
        <v>3390</v>
      </c>
    </row>
    <row r="95" spans="2:3" x14ac:dyDescent="0.25">
      <c r="B95" s="10" t="s">
        <v>283</v>
      </c>
      <c r="C95" s="132" t="s">
        <v>3390</v>
      </c>
    </row>
    <row r="96" spans="2:3" x14ac:dyDescent="0.25">
      <c r="B96" s="10" t="s">
        <v>284</v>
      </c>
      <c r="C96" s="132" t="s">
        <v>3390</v>
      </c>
    </row>
    <row r="97" spans="2:7" x14ac:dyDescent="0.25">
      <c r="B97" s="10" t="s">
        <v>285</v>
      </c>
      <c r="C97" s="132" t="s">
        <v>3390</v>
      </c>
    </row>
    <row r="98" spans="2:7" x14ac:dyDescent="0.25">
      <c r="B98" s="10" t="s">
        <v>286</v>
      </c>
      <c r="C98" s="132" t="s">
        <v>3390</v>
      </c>
    </row>
    <row r="99" spans="2:7" x14ac:dyDescent="0.25">
      <c r="B99" s="7" t="s">
        <v>287</v>
      </c>
      <c r="C99" s="132" t="s">
        <v>3390</v>
      </c>
    </row>
    <row r="101" spans="2:7" x14ac:dyDescent="0.25">
      <c r="B101" s="10" t="s">
        <v>149</v>
      </c>
      <c r="C101" s="11"/>
      <c r="D101" s="10"/>
    </row>
    <row r="102" spans="2:7" ht="30" x14ac:dyDescent="0.25">
      <c r="B102" s="12" t="s">
        <v>150</v>
      </c>
      <c r="C102" s="13" t="s">
        <v>151</v>
      </c>
      <c r="D102" s="12" t="s">
        <v>152</v>
      </c>
    </row>
    <row r="103" spans="2:7" x14ac:dyDescent="0.25">
      <c r="B103" s="10" t="s">
        <v>144</v>
      </c>
      <c r="C103" s="11" t="s">
        <v>144</v>
      </c>
      <c r="D103" s="10" t="s">
        <v>144</v>
      </c>
    </row>
    <row r="105" spans="2:7" x14ac:dyDescent="0.25">
      <c r="B105" s="7" t="s">
        <v>153</v>
      </c>
      <c r="C105" s="29">
        <v>45260</v>
      </c>
      <c r="D105" s="10"/>
      <c r="E105" s="25"/>
      <c r="F105" s="26"/>
    </row>
    <row r="106" spans="2:7" x14ac:dyDescent="0.25">
      <c r="B106" s="7" t="s">
        <v>154</v>
      </c>
      <c r="C106" s="8" t="s">
        <v>155</v>
      </c>
      <c r="D106" s="7" t="s">
        <v>156</v>
      </c>
      <c r="E106" s="23" t="s">
        <v>157</v>
      </c>
      <c r="F106" s="30" t="s">
        <v>158</v>
      </c>
      <c r="G106" s="3"/>
    </row>
    <row r="107" spans="2:7" x14ac:dyDescent="0.25">
      <c r="B107" s="31" t="s">
        <v>144</v>
      </c>
      <c r="C107" s="32" t="s">
        <v>144</v>
      </c>
      <c r="D107" s="31" t="s">
        <v>144</v>
      </c>
      <c r="E107" s="33" t="s">
        <v>144</v>
      </c>
      <c r="F107" s="28" t="s">
        <v>144</v>
      </c>
    </row>
    <row r="110" spans="2:7" x14ac:dyDescent="0.25">
      <c r="B110" s="14" t="s">
        <v>159</v>
      </c>
    </row>
    <row r="111" spans="2:7" x14ac:dyDescent="0.25">
      <c r="B111" s="14"/>
    </row>
    <row r="112" spans="2:7" x14ac:dyDescent="0.25">
      <c r="B112" s="14" t="s">
        <v>160</v>
      </c>
    </row>
    <row r="113" spans="2:7" x14ac:dyDescent="0.25">
      <c r="B113" s="7" t="s">
        <v>161</v>
      </c>
      <c r="C113" s="8" t="s">
        <v>162</v>
      </c>
      <c r="D113" s="14"/>
    </row>
    <row r="114" spans="2:7" x14ac:dyDescent="0.25">
      <c r="B114" s="10" t="s">
        <v>144</v>
      </c>
      <c r="C114" s="11" t="s">
        <v>144</v>
      </c>
    </row>
    <row r="116" spans="2:7" x14ac:dyDescent="0.25">
      <c r="B116" s="7" t="s">
        <v>163</v>
      </c>
      <c r="C116" s="8" t="s">
        <v>162</v>
      </c>
    </row>
    <row r="117" spans="2:7" x14ac:dyDescent="0.25">
      <c r="B117" s="10" t="s">
        <v>144</v>
      </c>
      <c r="C117" s="11" t="s">
        <v>144</v>
      </c>
    </row>
    <row r="119" spans="2:7" x14ac:dyDescent="0.25">
      <c r="B119" s="7" t="s">
        <v>144</v>
      </c>
      <c r="C119" s="8" t="s">
        <v>144</v>
      </c>
    </row>
    <row r="120" spans="2:7" x14ac:dyDescent="0.25">
      <c r="B120" s="10" t="s">
        <v>144</v>
      </c>
      <c r="C120" s="11" t="s">
        <v>144</v>
      </c>
    </row>
    <row r="122" spans="2:7" x14ac:dyDescent="0.25">
      <c r="B122" s="23" t="s">
        <v>164</v>
      </c>
      <c r="C122" s="8" t="s">
        <v>165</v>
      </c>
    </row>
    <row r="123" spans="2:7" x14ac:dyDescent="0.25">
      <c r="B123" s="25" t="s">
        <v>144</v>
      </c>
      <c r="C123" s="11" t="s">
        <v>144</v>
      </c>
    </row>
    <row r="125" spans="2:7" x14ac:dyDescent="0.25">
      <c r="B125" s="7" t="s">
        <v>166</v>
      </c>
      <c r="C125" s="8" t="s">
        <v>144</v>
      </c>
    </row>
    <row r="127" spans="2:7" x14ac:dyDescent="0.25">
      <c r="B127" s="7" t="s">
        <v>167</v>
      </c>
      <c r="C127" s="29">
        <v>45260</v>
      </c>
      <c r="D127" s="10"/>
      <c r="E127" s="25"/>
      <c r="F127" s="26"/>
    </row>
    <row r="128" spans="2:7" x14ac:dyDescent="0.25">
      <c r="B128" s="7" t="s">
        <v>154</v>
      </c>
      <c r="C128" s="8" t="s">
        <v>155</v>
      </c>
      <c r="D128" s="7" t="s">
        <v>156</v>
      </c>
      <c r="E128" s="23" t="s">
        <v>157</v>
      </c>
      <c r="F128" s="30" t="s">
        <v>158</v>
      </c>
      <c r="G128" s="3"/>
    </row>
    <row r="129" spans="2:6" x14ac:dyDescent="0.25">
      <c r="B129" s="31" t="s">
        <v>144</v>
      </c>
      <c r="C129" s="32" t="s">
        <v>144</v>
      </c>
      <c r="D129" s="31" t="s">
        <v>144</v>
      </c>
      <c r="E129" s="33" t="s">
        <v>144</v>
      </c>
      <c r="F129" s="28" t="s">
        <v>144</v>
      </c>
    </row>
    <row r="130" spans="2:6" x14ac:dyDescent="0.25">
      <c r="B130" s="14" t="s">
        <v>159</v>
      </c>
    </row>
    <row r="131" spans="2:6" x14ac:dyDescent="0.25">
      <c r="B131" s="14"/>
    </row>
    <row r="132" spans="2:6" x14ac:dyDescent="0.25">
      <c r="B132" s="14" t="s">
        <v>160</v>
      </c>
    </row>
    <row r="133" spans="2:6" x14ac:dyDescent="0.25">
      <c r="B133" s="7" t="s">
        <v>161</v>
      </c>
      <c r="C133" s="8" t="s">
        <v>162</v>
      </c>
      <c r="D133" s="14"/>
    </row>
    <row r="134" spans="2:6" x14ac:dyDescent="0.25">
      <c r="B134" s="10" t="s">
        <v>144</v>
      </c>
      <c r="C134" s="11" t="s">
        <v>144</v>
      </c>
    </row>
    <row r="136" spans="2:6" x14ac:dyDescent="0.25">
      <c r="B136" s="7" t="s">
        <v>163</v>
      </c>
      <c r="C136" s="8" t="s">
        <v>162</v>
      </c>
    </row>
    <row r="137" spans="2:6" x14ac:dyDescent="0.25">
      <c r="B137" s="10" t="s">
        <v>144</v>
      </c>
      <c r="C137" s="11" t="s">
        <v>144</v>
      </c>
    </row>
    <row r="139" spans="2:6" x14ac:dyDescent="0.25">
      <c r="B139" s="7" t="s">
        <v>144</v>
      </c>
      <c r="C139" s="8" t="s">
        <v>144</v>
      </c>
    </row>
    <row r="140" spans="2:6" x14ac:dyDescent="0.25">
      <c r="B140" s="10" t="s">
        <v>144</v>
      </c>
      <c r="C140" s="11" t="s">
        <v>144</v>
      </c>
    </row>
    <row r="142" spans="2:6" x14ac:dyDescent="0.25">
      <c r="B142" s="23" t="s">
        <v>164</v>
      </c>
      <c r="C142" s="8" t="s">
        <v>165</v>
      </c>
    </row>
    <row r="143" spans="2:6" x14ac:dyDescent="0.25">
      <c r="B143" s="25" t="s">
        <v>144</v>
      </c>
      <c r="C143" s="11" t="s">
        <v>144</v>
      </c>
    </row>
    <row r="145" spans="2:80" x14ac:dyDescent="0.25">
      <c r="B145" s="7" t="s">
        <v>166</v>
      </c>
      <c r="C145" s="8" t="s">
        <v>144</v>
      </c>
    </row>
    <row r="148" spans="2:80" x14ac:dyDescent="0.25">
      <c r="B148" s="14" t="s">
        <v>168</v>
      </c>
    </row>
    <row r="150" spans="2:80" x14ac:dyDescent="0.25">
      <c r="B150" s="7" t="s">
        <v>154</v>
      </c>
      <c r="C150" s="8" t="s">
        <v>169</v>
      </c>
      <c r="D150" s="7" t="s">
        <v>170</v>
      </c>
      <c r="E150" s="7" t="s">
        <v>171</v>
      </c>
      <c r="F150" s="3"/>
    </row>
    <row r="151" spans="2:80" x14ac:dyDescent="0.25">
      <c r="B151" s="10" t="s">
        <v>144</v>
      </c>
      <c r="C151" s="11" t="s">
        <v>144</v>
      </c>
      <c r="D151" s="10" t="s">
        <v>144</v>
      </c>
      <c r="E151" s="10" t="s">
        <v>144</v>
      </c>
    </row>
    <row r="154" spans="2:80" x14ac:dyDescent="0.25">
      <c r="B154" s="14" t="s">
        <v>172</v>
      </c>
      <c r="C154" s="21" t="s">
        <v>144</v>
      </c>
      <c r="D154" s="14"/>
      <c r="E154" s="14"/>
      <c r="F154" s="3"/>
      <c r="G154" s="3"/>
      <c r="H154" s="3"/>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c r="BT154" s="14"/>
      <c r="BU154" s="14"/>
      <c r="BV154" s="14"/>
      <c r="BW154" s="14"/>
      <c r="BX154" s="14"/>
      <c r="BY154" s="14"/>
      <c r="BZ154" s="14"/>
      <c r="CA154" s="14"/>
      <c r="CB154" s="14"/>
    </row>
    <row r="156" spans="2:80" x14ac:dyDescent="0.25">
      <c r="B156" s="14" t="s">
        <v>173</v>
      </c>
    </row>
    <row r="158" spans="2:80" x14ac:dyDescent="0.25">
      <c r="B158" s="7" t="s">
        <v>174</v>
      </c>
      <c r="C158" s="8" t="s">
        <v>162</v>
      </c>
      <c r="D158" s="14"/>
    </row>
    <row r="159" spans="2:80" x14ac:dyDescent="0.25">
      <c r="B159" s="10" t="s">
        <v>144</v>
      </c>
      <c r="C159" s="11" t="s">
        <v>144</v>
      </c>
    </row>
    <row r="162" spans="2:80" x14ac:dyDescent="0.25">
      <c r="B162" s="7" t="s">
        <v>175</v>
      </c>
      <c r="C162" s="8" t="s">
        <v>176</v>
      </c>
      <c r="D162" s="14"/>
    </row>
    <row r="163" spans="2:80" x14ac:dyDescent="0.25">
      <c r="B163" s="10" t="s">
        <v>144</v>
      </c>
      <c r="C163" s="11" t="s">
        <v>144</v>
      </c>
    </row>
    <row r="166" spans="2:80" x14ac:dyDescent="0.25">
      <c r="B166" s="14" t="s">
        <v>177</v>
      </c>
    </row>
    <row r="169" spans="2:80" x14ac:dyDescent="0.25">
      <c r="B169" s="14" t="s">
        <v>178</v>
      </c>
    </row>
    <row r="171" spans="2:80" x14ac:dyDescent="0.25">
      <c r="B171" s="7" t="s">
        <v>154</v>
      </c>
      <c r="C171" s="8" t="s">
        <v>179</v>
      </c>
      <c r="D171" s="7" t="s">
        <v>169</v>
      </c>
      <c r="E171" s="7" t="s">
        <v>170</v>
      </c>
      <c r="F171" s="30" t="s">
        <v>171</v>
      </c>
      <c r="G171" s="3"/>
    </row>
    <row r="172" spans="2:80" x14ac:dyDescent="0.25">
      <c r="B172" s="10" t="s">
        <v>144</v>
      </c>
      <c r="C172" s="11" t="s">
        <v>144</v>
      </c>
      <c r="D172" s="10" t="s">
        <v>144</v>
      </c>
      <c r="E172" s="10" t="s">
        <v>144</v>
      </c>
      <c r="F172" s="34" t="s">
        <v>144</v>
      </c>
    </row>
    <row r="175" spans="2:80" x14ac:dyDescent="0.25">
      <c r="B175" s="14" t="s">
        <v>172</v>
      </c>
      <c r="C175" s="21" t="s">
        <v>144</v>
      </c>
      <c r="D175" s="14"/>
      <c r="E175" s="14"/>
      <c r="F175" s="3"/>
      <c r="G175" s="3"/>
      <c r="H175" s="3"/>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c r="BX175" s="14"/>
      <c r="BY175" s="14"/>
      <c r="BZ175" s="14"/>
      <c r="CA175" s="14"/>
      <c r="CB175" s="14"/>
    </row>
    <row r="177" spans="2:7" x14ac:dyDescent="0.25">
      <c r="B177" s="14" t="s">
        <v>173</v>
      </c>
    </row>
    <row r="179" spans="2:7" x14ac:dyDescent="0.25">
      <c r="B179" s="7" t="s">
        <v>174</v>
      </c>
      <c r="C179" s="8" t="s">
        <v>162</v>
      </c>
      <c r="D179" s="14"/>
    </row>
    <row r="180" spans="2:7" x14ac:dyDescent="0.25">
      <c r="B180" s="10" t="s">
        <v>144</v>
      </c>
      <c r="C180" s="11" t="s">
        <v>144</v>
      </c>
    </row>
    <row r="183" spans="2:7" x14ac:dyDescent="0.25">
      <c r="B183" s="7" t="s">
        <v>175</v>
      </c>
      <c r="C183" s="8" t="s">
        <v>176</v>
      </c>
      <c r="D183" s="14"/>
    </row>
    <row r="184" spans="2:7" x14ac:dyDescent="0.25">
      <c r="B184" s="10" t="s">
        <v>144</v>
      </c>
      <c r="C184" s="11" t="s">
        <v>144</v>
      </c>
    </row>
    <row r="187" spans="2:7" x14ac:dyDescent="0.25">
      <c r="B187" s="14" t="s">
        <v>177</v>
      </c>
    </row>
    <row r="190" spans="2:7" x14ac:dyDescent="0.25">
      <c r="B190" s="14" t="s">
        <v>180</v>
      </c>
    </row>
    <row r="191" spans="2:7" x14ac:dyDescent="0.25">
      <c r="B191" s="7" t="s">
        <v>154</v>
      </c>
      <c r="C191" s="8" t="s">
        <v>181</v>
      </c>
      <c r="D191" s="7" t="s">
        <v>182</v>
      </c>
      <c r="E191" s="7" t="s">
        <v>183</v>
      </c>
      <c r="F191" s="30" t="s">
        <v>184</v>
      </c>
      <c r="G191" s="3"/>
    </row>
    <row r="192" spans="2:7" x14ac:dyDescent="0.25">
      <c r="B192" s="10" t="s">
        <v>144</v>
      </c>
      <c r="C192" s="11" t="s">
        <v>144</v>
      </c>
      <c r="D192" s="10" t="s">
        <v>144</v>
      </c>
      <c r="E192" s="10" t="s">
        <v>144</v>
      </c>
      <c r="F192" s="34" t="s">
        <v>144</v>
      </c>
    </row>
    <row r="193" spans="2:2" x14ac:dyDescent="0.25">
      <c r="B193" s="1" t="s">
        <v>185</v>
      </c>
    </row>
  </sheetData>
  <mergeCells count="3">
    <mergeCell ref="B1:E1"/>
    <mergeCell ref="C3:C8"/>
    <mergeCell ref="D3:D8"/>
  </mergeCells>
  <hyperlinks>
    <hyperlink ref="A1" location="Index!A1" display="Index" xr:uid="{7A77BAE1-E501-466E-BCFD-4FD459D17628}"/>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335F5-D6F7-4791-943B-E9667CC428AF}">
  <dimension ref="A1:CB191"/>
  <sheetViews>
    <sheetView workbookViewId="0">
      <selection activeCell="B7" sqref="B7"/>
    </sheetView>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x14ac:dyDescent="0.25">
      <c r="A1" s="15" t="s">
        <v>0</v>
      </c>
      <c r="B1" s="226" t="s">
        <v>79</v>
      </c>
      <c r="C1" s="226"/>
      <c r="D1" s="226"/>
      <c r="E1" s="226"/>
    </row>
    <row r="3" spans="1:9" ht="15" customHeight="1" x14ac:dyDescent="0.25">
      <c r="B3" s="4" t="s">
        <v>664</v>
      </c>
      <c r="C3" s="227"/>
      <c r="D3" s="228"/>
    </row>
    <row r="4" spans="1:9" ht="15" customHeight="1" x14ac:dyDescent="0.25">
      <c r="B4" s="5" t="s">
        <v>665</v>
      </c>
      <c r="C4" s="227"/>
      <c r="D4" s="228"/>
    </row>
    <row r="5" spans="1:9" ht="21.75" customHeight="1" x14ac:dyDescent="0.25">
      <c r="B5" s="5" t="s">
        <v>107</v>
      </c>
      <c r="C5" s="227"/>
      <c r="D5" s="228"/>
    </row>
    <row r="6" spans="1:9" ht="15" customHeight="1" x14ac:dyDescent="0.25">
      <c r="B6" s="5" t="s">
        <v>552</v>
      </c>
      <c r="C6" s="227"/>
      <c r="D6" s="228"/>
    </row>
    <row r="7" spans="1:9" ht="26.25" customHeight="1" x14ac:dyDescent="0.25">
      <c r="B7" s="6" t="s">
        <v>666</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469448</v>
      </c>
      <c r="G15" s="2">
        <v>7317.76</v>
      </c>
      <c r="H15" s="2">
        <v>13.24</v>
      </c>
    </row>
    <row r="16" spans="1:9" x14ac:dyDescent="0.25">
      <c r="B16" s="1" t="s">
        <v>2332</v>
      </c>
      <c r="C16" s="17" t="s">
        <v>135</v>
      </c>
      <c r="D16" s="1" t="s">
        <v>194</v>
      </c>
      <c r="E16" s="1" t="s">
        <v>195</v>
      </c>
      <c r="F16" s="2">
        <v>211613</v>
      </c>
      <c r="G16" s="2">
        <v>5030.99</v>
      </c>
      <c r="H16" s="2">
        <v>9.1</v>
      </c>
    </row>
    <row r="17" spans="2:8" x14ac:dyDescent="0.25">
      <c r="B17" s="1" t="s">
        <v>2333</v>
      </c>
      <c r="C17" s="17" t="s">
        <v>135</v>
      </c>
      <c r="D17" s="1" t="s">
        <v>192</v>
      </c>
      <c r="E17" s="1" t="s">
        <v>196</v>
      </c>
      <c r="F17" s="2">
        <v>438056</v>
      </c>
      <c r="G17" s="2">
        <v>4095.6</v>
      </c>
      <c r="H17" s="2">
        <v>7.41</v>
      </c>
    </row>
    <row r="18" spans="2:8" x14ac:dyDescent="0.25">
      <c r="B18" s="1" t="s">
        <v>2334</v>
      </c>
      <c r="C18" s="17" t="s">
        <v>135</v>
      </c>
      <c r="D18" s="1" t="s">
        <v>197</v>
      </c>
      <c r="E18" s="1" t="s">
        <v>198</v>
      </c>
      <c r="F18" s="2">
        <v>223258</v>
      </c>
      <c r="G18" s="2">
        <v>3248.74</v>
      </c>
      <c r="H18" s="2">
        <v>5.88</v>
      </c>
    </row>
    <row r="19" spans="2:8" x14ac:dyDescent="0.25">
      <c r="B19" s="1" t="s">
        <v>2337</v>
      </c>
      <c r="C19" s="17" t="s">
        <v>135</v>
      </c>
      <c r="D19" s="1" t="s">
        <v>202</v>
      </c>
      <c r="E19" s="1" t="s">
        <v>203</v>
      </c>
      <c r="F19" s="2">
        <v>553821</v>
      </c>
      <c r="G19" s="2">
        <v>2413.5500000000002</v>
      </c>
      <c r="H19" s="2">
        <v>4.37</v>
      </c>
    </row>
    <row r="20" spans="2:8" x14ac:dyDescent="0.25">
      <c r="B20" s="1" t="s">
        <v>2341</v>
      </c>
      <c r="C20" s="17" t="s">
        <v>135</v>
      </c>
      <c r="D20" s="1" t="s">
        <v>207</v>
      </c>
      <c r="E20" s="1" t="s">
        <v>208</v>
      </c>
      <c r="F20" s="2">
        <v>75610</v>
      </c>
      <c r="G20" s="2">
        <v>2350.87</v>
      </c>
      <c r="H20" s="2">
        <v>4.25</v>
      </c>
    </row>
    <row r="21" spans="2:8" x14ac:dyDescent="0.25">
      <c r="B21" s="1" t="s">
        <v>2335</v>
      </c>
      <c r="C21" s="17" t="s">
        <v>135</v>
      </c>
      <c r="D21" s="1" t="s">
        <v>197</v>
      </c>
      <c r="E21" s="1" t="s">
        <v>199</v>
      </c>
      <c r="F21" s="2">
        <v>64079</v>
      </c>
      <c r="G21" s="2">
        <v>2234.8200000000002</v>
      </c>
      <c r="H21" s="2">
        <v>4.04</v>
      </c>
    </row>
    <row r="22" spans="2:8" x14ac:dyDescent="0.25">
      <c r="B22" s="1" t="s">
        <v>2339</v>
      </c>
      <c r="C22" s="17" t="s">
        <v>135</v>
      </c>
      <c r="D22" s="1" t="s">
        <v>192</v>
      </c>
      <c r="E22" s="1" t="s">
        <v>205</v>
      </c>
      <c r="F22" s="2">
        <v>173444</v>
      </c>
      <c r="G22" s="2">
        <v>1863.22</v>
      </c>
      <c r="H22" s="2">
        <v>3.37</v>
      </c>
    </row>
    <row r="23" spans="2:8" x14ac:dyDescent="0.25">
      <c r="B23" s="1" t="s">
        <v>2340</v>
      </c>
      <c r="C23" s="17" t="s">
        <v>135</v>
      </c>
      <c r="D23" s="1" t="s">
        <v>192</v>
      </c>
      <c r="E23" s="1" t="s">
        <v>206</v>
      </c>
      <c r="F23" s="2">
        <v>91859</v>
      </c>
      <c r="G23" s="2">
        <v>1612.54</v>
      </c>
      <c r="H23" s="2">
        <v>2.92</v>
      </c>
    </row>
    <row r="24" spans="2:8" x14ac:dyDescent="0.25">
      <c r="B24" s="1" t="s">
        <v>2429</v>
      </c>
      <c r="C24" s="17" t="s">
        <v>135</v>
      </c>
      <c r="D24" s="1" t="s">
        <v>379</v>
      </c>
      <c r="E24" s="1" t="s">
        <v>380</v>
      </c>
      <c r="F24" s="2">
        <v>157749</v>
      </c>
      <c r="G24" s="2">
        <v>1600.68</v>
      </c>
      <c r="H24" s="2">
        <v>2.9</v>
      </c>
    </row>
    <row r="25" spans="2:8" x14ac:dyDescent="0.25">
      <c r="B25" s="1" t="s">
        <v>2345</v>
      </c>
      <c r="C25" s="17" t="s">
        <v>135</v>
      </c>
      <c r="D25" s="1" t="s">
        <v>202</v>
      </c>
      <c r="E25" s="1" t="s">
        <v>214</v>
      </c>
      <c r="F25" s="2">
        <v>55750</v>
      </c>
      <c r="G25" s="2">
        <v>1419.14</v>
      </c>
      <c r="H25" s="2">
        <v>2.57</v>
      </c>
    </row>
    <row r="26" spans="2:8" x14ac:dyDescent="0.25">
      <c r="B26" s="1" t="s">
        <v>381</v>
      </c>
      <c r="C26" s="17" t="s">
        <v>135</v>
      </c>
      <c r="D26" s="1" t="s">
        <v>192</v>
      </c>
      <c r="E26" s="1" t="s">
        <v>382</v>
      </c>
      <c r="F26" s="2">
        <v>239979</v>
      </c>
      <c r="G26" s="2">
        <v>1355.28</v>
      </c>
      <c r="H26" s="2">
        <v>2.4500000000000002</v>
      </c>
    </row>
    <row r="27" spans="2:8" x14ac:dyDescent="0.25">
      <c r="B27" s="1" t="s">
        <v>2430</v>
      </c>
      <c r="C27" s="17" t="s">
        <v>135</v>
      </c>
      <c r="D27" s="1" t="s">
        <v>211</v>
      </c>
      <c r="E27" s="1" t="s">
        <v>383</v>
      </c>
      <c r="F27" s="2">
        <v>16644</v>
      </c>
      <c r="G27" s="2">
        <v>1185.3699999999999</v>
      </c>
      <c r="H27" s="2">
        <v>2.15</v>
      </c>
    </row>
    <row r="28" spans="2:8" x14ac:dyDescent="0.25">
      <c r="B28" s="1" t="s">
        <v>2431</v>
      </c>
      <c r="C28" s="17" t="s">
        <v>135</v>
      </c>
      <c r="D28" s="1" t="s">
        <v>384</v>
      </c>
      <c r="E28" s="1" t="s">
        <v>385</v>
      </c>
      <c r="F28" s="2">
        <v>55914</v>
      </c>
      <c r="G28" s="2">
        <v>921.32</v>
      </c>
      <c r="H28" s="2">
        <v>1.67</v>
      </c>
    </row>
    <row r="29" spans="2:8" x14ac:dyDescent="0.25">
      <c r="B29" s="1" t="s">
        <v>2336</v>
      </c>
      <c r="C29" s="17" t="s">
        <v>135</v>
      </c>
      <c r="D29" s="1" t="s">
        <v>200</v>
      </c>
      <c r="E29" s="1" t="s">
        <v>201</v>
      </c>
      <c r="F29" s="2">
        <v>26058</v>
      </c>
      <c r="G29" s="2">
        <v>909.58</v>
      </c>
      <c r="H29" s="2">
        <v>1.65</v>
      </c>
    </row>
    <row r="30" spans="2:8" x14ac:dyDescent="0.25">
      <c r="B30" s="1" t="s">
        <v>2432</v>
      </c>
      <c r="C30" s="17" t="s">
        <v>135</v>
      </c>
      <c r="D30" s="1" t="s">
        <v>197</v>
      </c>
      <c r="E30" s="1" t="s">
        <v>386</v>
      </c>
      <c r="F30" s="2">
        <v>66079</v>
      </c>
      <c r="G30" s="2">
        <v>886.05</v>
      </c>
      <c r="H30" s="2">
        <v>1.6</v>
      </c>
    </row>
    <row r="31" spans="2:8" x14ac:dyDescent="0.25">
      <c r="B31" s="1" t="s">
        <v>2433</v>
      </c>
      <c r="C31" s="17" t="s">
        <v>135</v>
      </c>
      <c r="D31" s="1" t="s">
        <v>384</v>
      </c>
      <c r="E31" s="1" t="s">
        <v>387</v>
      </c>
      <c r="F31" s="2">
        <v>8300</v>
      </c>
      <c r="G31" s="2">
        <v>880.52</v>
      </c>
      <c r="H31" s="2">
        <v>1.59</v>
      </c>
    </row>
    <row r="32" spans="2:8" x14ac:dyDescent="0.25">
      <c r="B32" s="1" t="s">
        <v>2434</v>
      </c>
      <c r="C32" s="17" t="s">
        <v>135</v>
      </c>
      <c r="D32" s="1" t="s">
        <v>200</v>
      </c>
      <c r="E32" s="1" t="s">
        <v>388</v>
      </c>
      <c r="F32" s="2">
        <v>28152</v>
      </c>
      <c r="G32" s="2">
        <v>878.31</v>
      </c>
      <c r="H32" s="2">
        <v>1.59</v>
      </c>
    </row>
    <row r="33" spans="2:8" x14ac:dyDescent="0.25">
      <c r="B33" s="1" t="s">
        <v>2435</v>
      </c>
      <c r="C33" s="17" t="s">
        <v>135</v>
      </c>
      <c r="D33" s="1" t="s">
        <v>215</v>
      </c>
      <c r="E33" s="1" t="s">
        <v>389</v>
      </c>
      <c r="F33" s="2">
        <v>67427</v>
      </c>
      <c r="G33" s="2">
        <v>826.55</v>
      </c>
      <c r="H33" s="2">
        <v>1.5</v>
      </c>
    </row>
    <row r="34" spans="2:8" x14ac:dyDescent="0.25">
      <c r="B34" s="1" t="s">
        <v>2436</v>
      </c>
      <c r="C34" s="17" t="s">
        <v>135</v>
      </c>
      <c r="D34" s="1" t="s">
        <v>384</v>
      </c>
      <c r="E34" s="1" t="s">
        <v>390</v>
      </c>
      <c r="F34" s="2">
        <v>109990</v>
      </c>
      <c r="G34" s="2">
        <v>776.97</v>
      </c>
      <c r="H34" s="2">
        <v>1.41</v>
      </c>
    </row>
    <row r="35" spans="2:8" x14ac:dyDescent="0.25">
      <c r="B35" s="1" t="s">
        <v>2437</v>
      </c>
      <c r="C35" s="17" t="s">
        <v>135</v>
      </c>
      <c r="D35" s="1" t="s">
        <v>365</v>
      </c>
      <c r="E35" s="1" t="s">
        <v>391</v>
      </c>
      <c r="F35" s="2">
        <v>296762</v>
      </c>
      <c r="G35" s="2">
        <v>775.44</v>
      </c>
      <c r="H35" s="2">
        <v>1.4</v>
      </c>
    </row>
    <row r="36" spans="2:8" x14ac:dyDescent="0.25">
      <c r="B36" s="1" t="s">
        <v>2350</v>
      </c>
      <c r="C36" s="17" t="s">
        <v>135</v>
      </c>
      <c r="D36" s="1" t="s">
        <v>222</v>
      </c>
      <c r="E36" s="1" t="s">
        <v>223</v>
      </c>
      <c r="F36" s="2">
        <v>7207</v>
      </c>
      <c r="G36" s="2">
        <v>648.89</v>
      </c>
      <c r="H36" s="2">
        <v>1.17</v>
      </c>
    </row>
    <row r="37" spans="2:8" x14ac:dyDescent="0.25">
      <c r="B37" s="1" t="s">
        <v>2438</v>
      </c>
      <c r="C37" s="17" t="s">
        <v>135</v>
      </c>
      <c r="D37" s="1" t="s">
        <v>348</v>
      </c>
      <c r="E37" s="1" t="s">
        <v>392</v>
      </c>
      <c r="F37" s="2">
        <v>503777</v>
      </c>
      <c r="G37" s="2">
        <v>644.33000000000004</v>
      </c>
      <c r="H37" s="2">
        <v>1.17</v>
      </c>
    </row>
    <row r="38" spans="2:8" x14ac:dyDescent="0.25">
      <c r="B38" s="1" t="s">
        <v>2439</v>
      </c>
      <c r="C38" s="17" t="s">
        <v>135</v>
      </c>
      <c r="D38" s="1" t="s">
        <v>192</v>
      </c>
      <c r="E38" s="1" t="s">
        <v>393</v>
      </c>
      <c r="F38" s="2">
        <v>40712</v>
      </c>
      <c r="G38" s="2">
        <v>596.88</v>
      </c>
      <c r="H38" s="2">
        <v>1.08</v>
      </c>
    </row>
    <row r="39" spans="2:8" x14ac:dyDescent="0.25">
      <c r="B39" s="1" t="s">
        <v>2440</v>
      </c>
      <c r="C39" s="17" t="s">
        <v>135</v>
      </c>
      <c r="D39" s="1" t="s">
        <v>365</v>
      </c>
      <c r="E39" s="1" t="s">
        <v>394</v>
      </c>
      <c r="F39" s="2">
        <v>284525</v>
      </c>
      <c r="G39" s="2">
        <v>594.51</v>
      </c>
      <c r="H39" s="2">
        <v>1.08</v>
      </c>
    </row>
    <row r="40" spans="2:8" x14ac:dyDescent="0.25">
      <c r="B40" s="1" t="s">
        <v>2441</v>
      </c>
      <c r="C40" s="17" t="s">
        <v>135</v>
      </c>
      <c r="D40" s="1" t="s">
        <v>211</v>
      </c>
      <c r="E40" s="1" t="s">
        <v>395</v>
      </c>
      <c r="F40" s="2">
        <v>33817</v>
      </c>
      <c r="G40" s="2">
        <v>565.92999999999995</v>
      </c>
      <c r="H40" s="2">
        <v>1.02</v>
      </c>
    </row>
    <row r="41" spans="2:8" x14ac:dyDescent="0.25">
      <c r="B41" s="1" t="s">
        <v>2442</v>
      </c>
      <c r="C41" s="17" t="s">
        <v>135</v>
      </c>
      <c r="D41" s="1" t="s">
        <v>396</v>
      </c>
      <c r="E41" s="1" t="s">
        <v>397</v>
      </c>
      <c r="F41" s="2">
        <v>2228</v>
      </c>
      <c r="G41" s="2">
        <v>539.98</v>
      </c>
      <c r="H41" s="2">
        <v>0.98</v>
      </c>
    </row>
    <row r="42" spans="2:8" x14ac:dyDescent="0.25">
      <c r="B42" s="1" t="s">
        <v>2498</v>
      </c>
      <c r="C42" s="17" t="s">
        <v>135</v>
      </c>
      <c r="D42" s="1" t="s">
        <v>507</v>
      </c>
      <c r="E42" s="1" t="s">
        <v>508</v>
      </c>
      <c r="F42" s="2">
        <v>142295</v>
      </c>
      <c r="G42" s="2">
        <v>486.86</v>
      </c>
      <c r="H42" s="2">
        <v>0.88</v>
      </c>
    </row>
    <row r="43" spans="2:8" x14ac:dyDescent="0.25">
      <c r="B43" s="1" t="s">
        <v>2566</v>
      </c>
      <c r="C43" s="17" t="s">
        <v>135</v>
      </c>
      <c r="D43" s="1" t="s">
        <v>650</v>
      </c>
      <c r="E43" s="1" t="s">
        <v>651</v>
      </c>
      <c r="F43" s="2">
        <v>20581</v>
      </c>
      <c r="G43" s="2">
        <v>485.41</v>
      </c>
      <c r="H43" s="2">
        <v>0.88</v>
      </c>
    </row>
    <row r="44" spans="2:8" x14ac:dyDescent="0.25">
      <c r="B44" s="1" t="s">
        <v>2443</v>
      </c>
      <c r="C44" s="17" t="s">
        <v>135</v>
      </c>
      <c r="D44" s="1" t="s">
        <v>197</v>
      </c>
      <c r="E44" s="1" t="s">
        <v>398</v>
      </c>
      <c r="F44" s="2">
        <v>38938</v>
      </c>
      <c r="G44" s="2">
        <v>475.41</v>
      </c>
      <c r="H44" s="2">
        <v>0.86</v>
      </c>
    </row>
    <row r="45" spans="2:8" x14ac:dyDescent="0.25">
      <c r="B45" s="1" t="s">
        <v>652</v>
      </c>
      <c r="C45" s="17" t="s">
        <v>135</v>
      </c>
      <c r="D45" s="1" t="s">
        <v>653</v>
      </c>
      <c r="E45" s="1" t="s">
        <v>654</v>
      </c>
      <c r="F45" s="2">
        <v>243255</v>
      </c>
      <c r="G45" s="2">
        <v>474.23</v>
      </c>
      <c r="H45" s="2">
        <v>0.86</v>
      </c>
    </row>
    <row r="46" spans="2:8" x14ac:dyDescent="0.25">
      <c r="B46" s="1" t="s">
        <v>2499</v>
      </c>
      <c r="C46" s="17" t="s">
        <v>135</v>
      </c>
      <c r="D46" s="1" t="s">
        <v>509</v>
      </c>
      <c r="E46" s="1" t="s">
        <v>510</v>
      </c>
      <c r="F46" s="2">
        <v>91167</v>
      </c>
      <c r="G46" s="2">
        <v>470.1</v>
      </c>
      <c r="H46" s="2">
        <v>0.85</v>
      </c>
    </row>
    <row r="47" spans="2:8" x14ac:dyDescent="0.25">
      <c r="B47" s="1" t="s">
        <v>2444</v>
      </c>
      <c r="C47" s="17" t="s">
        <v>135</v>
      </c>
      <c r="D47" s="1" t="s">
        <v>348</v>
      </c>
      <c r="E47" s="1" t="s">
        <v>399</v>
      </c>
      <c r="F47" s="2">
        <v>57962</v>
      </c>
      <c r="G47" s="2">
        <v>464.33</v>
      </c>
      <c r="H47" s="2">
        <v>0.84</v>
      </c>
    </row>
    <row r="48" spans="2:8" x14ac:dyDescent="0.25">
      <c r="B48" s="1" t="s">
        <v>2370</v>
      </c>
      <c r="C48" s="17" t="s">
        <v>135</v>
      </c>
      <c r="D48" s="1" t="s">
        <v>240</v>
      </c>
      <c r="E48" s="1" t="s">
        <v>256</v>
      </c>
      <c r="F48" s="2">
        <v>67107</v>
      </c>
      <c r="G48" s="2">
        <v>463.54</v>
      </c>
      <c r="H48" s="2">
        <v>0.84</v>
      </c>
    </row>
    <row r="49" spans="2:8" x14ac:dyDescent="0.25">
      <c r="B49" s="1" t="s">
        <v>2489</v>
      </c>
      <c r="C49" s="17" t="s">
        <v>135</v>
      </c>
      <c r="D49" s="1" t="s">
        <v>222</v>
      </c>
      <c r="E49" s="1" t="s">
        <v>495</v>
      </c>
      <c r="F49" s="2">
        <v>23011</v>
      </c>
      <c r="G49" s="2">
        <v>461.47</v>
      </c>
      <c r="H49" s="2">
        <v>0.84</v>
      </c>
    </row>
    <row r="50" spans="2:8" x14ac:dyDescent="0.25">
      <c r="B50" s="1" t="s">
        <v>2346</v>
      </c>
      <c r="C50" s="17" t="s">
        <v>135</v>
      </c>
      <c r="D50" s="1" t="s">
        <v>215</v>
      </c>
      <c r="E50" s="1" t="s">
        <v>216</v>
      </c>
      <c r="F50" s="2">
        <v>7587</v>
      </c>
      <c r="G50" s="2">
        <v>439.15</v>
      </c>
      <c r="H50" s="2">
        <v>0.79</v>
      </c>
    </row>
    <row r="51" spans="2:8" x14ac:dyDescent="0.25">
      <c r="B51" s="1" t="s">
        <v>2567</v>
      </c>
      <c r="C51" s="17" t="s">
        <v>135</v>
      </c>
      <c r="D51" s="1" t="s">
        <v>384</v>
      </c>
      <c r="E51" s="1" t="s">
        <v>655</v>
      </c>
      <c r="F51" s="2">
        <v>7062</v>
      </c>
      <c r="G51" s="2">
        <v>430.11</v>
      </c>
      <c r="H51" s="2">
        <v>0.78</v>
      </c>
    </row>
    <row r="52" spans="2:8" x14ac:dyDescent="0.25">
      <c r="B52" s="1" t="s">
        <v>2568</v>
      </c>
      <c r="C52" s="17" t="s">
        <v>135</v>
      </c>
      <c r="D52" s="1" t="s">
        <v>229</v>
      </c>
      <c r="E52" s="1" t="s">
        <v>656</v>
      </c>
      <c r="F52" s="2">
        <v>49861</v>
      </c>
      <c r="G52" s="2">
        <v>411.6</v>
      </c>
      <c r="H52" s="2">
        <v>0.74</v>
      </c>
    </row>
    <row r="53" spans="2:8" x14ac:dyDescent="0.25">
      <c r="B53" s="1" t="s">
        <v>2569</v>
      </c>
      <c r="C53" s="17" t="s">
        <v>135</v>
      </c>
      <c r="D53" s="1" t="s">
        <v>240</v>
      </c>
      <c r="E53" s="1" t="s">
        <v>657</v>
      </c>
      <c r="F53" s="2">
        <v>28063</v>
      </c>
      <c r="G53" s="2">
        <v>402.77</v>
      </c>
      <c r="H53" s="2">
        <v>0.73</v>
      </c>
    </row>
    <row r="54" spans="2:8" x14ac:dyDescent="0.25">
      <c r="B54" s="1" t="s">
        <v>2570</v>
      </c>
      <c r="C54" s="17" t="s">
        <v>135</v>
      </c>
      <c r="D54" s="1" t="s">
        <v>215</v>
      </c>
      <c r="E54" s="1" t="s">
        <v>658</v>
      </c>
      <c r="F54" s="2">
        <v>32712</v>
      </c>
      <c r="G54" s="2">
        <v>396.57</v>
      </c>
      <c r="H54" s="2">
        <v>0.72</v>
      </c>
    </row>
    <row r="55" spans="2:8" x14ac:dyDescent="0.25">
      <c r="B55" s="1" t="s">
        <v>2375</v>
      </c>
      <c r="C55" s="17" t="s">
        <v>135</v>
      </c>
      <c r="D55" s="1" t="s">
        <v>197</v>
      </c>
      <c r="E55" s="1" t="s">
        <v>261</v>
      </c>
      <c r="F55" s="2">
        <v>87945</v>
      </c>
      <c r="G55" s="2">
        <v>363.26</v>
      </c>
      <c r="H55" s="2">
        <v>0.66</v>
      </c>
    </row>
    <row r="56" spans="2:8" x14ac:dyDescent="0.25">
      <c r="B56" s="1" t="s">
        <v>2514</v>
      </c>
      <c r="C56" s="17" t="s">
        <v>135</v>
      </c>
      <c r="D56" s="1" t="s">
        <v>396</v>
      </c>
      <c r="E56" s="1" t="s">
        <v>537</v>
      </c>
      <c r="F56" s="2">
        <v>7355</v>
      </c>
      <c r="G56" s="2">
        <v>356.91</v>
      </c>
      <c r="H56" s="2">
        <v>0.65</v>
      </c>
    </row>
    <row r="57" spans="2:8" x14ac:dyDescent="0.25">
      <c r="B57" s="1" t="s">
        <v>2355</v>
      </c>
      <c r="C57" s="17" t="s">
        <v>135</v>
      </c>
      <c r="D57" s="1" t="s">
        <v>231</v>
      </c>
      <c r="E57" s="1" t="s">
        <v>232</v>
      </c>
      <c r="F57" s="2">
        <v>37667</v>
      </c>
      <c r="G57" s="2">
        <v>354.35</v>
      </c>
      <c r="H57" s="2">
        <v>0.64</v>
      </c>
    </row>
    <row r="58" spans="2:8" x14ac:dyDescent="0.25">
      <c r="B58" s="1" t="s">
        <v>2571</v>
      </c>
      <c r="C58" s="17" t="s">
        <v>135</v>
      </c>
      <c r="D58" s="1" t="s">
        <v>302</v>
      </c>
      <c r="E58" s="1" t="s">
        <v>659</v>
      </c>
      <c r="F58" s="2">
        <v>6273</v>
      </c>
      <c r="G58" s="2">
        <v>346.83</v>
      </c>
      <c r="H58" s="2">
        <v>0.63</v>
      </c>
    </row>
    <row r="59" spans="2:8" x14ac:dyDescent="0.25">
      <c r="B59" s="1" t="s">
        <v>2511</v>
      </c>
      <c r="C59" s="17" t="s">
        <v>135</v>
      </c>
      <c r="D59" s="1" t="s">
        <v>384</v>
      </c>
      <c r="E59" s="1" t="s">
        <v>534</v>
      </c>
      <c r="F59" s="2">
        <v>8526</v>
      </c>
      <c r="G59" s="2">
        <v>332.25</v>
      </c>
      <c r="H59" s="2">
        <v>0.6</v>
      </c>
    </row>
    <row r="60" spans="2:8" x14ac:dyDescent="0.25">
      <c r="B60" s="1" t="s">
        <v>2465</v>
      </c>
      <c r="C60" s="17" t="s">
        <v>135</v>
      </c>
      <c r="D60" s="1" t="s">
        <v>197</v>
      </c>
      <c r="E60" s="1" t="s">
        <v>436</v>
      </c>
      <c r="F60" s="2">
        <v>5725</v>
      </c>
      <c r="G60" s="2">
        <v>316.98</v>
      </c>
      <c r="H60" s="2">
        <v>0.56999999999999995</v>
      </c>
    </row>
    <row r="61" spans="2:8" x14ac:dyDescent="0.25">
      <c r="B61" s="1" t="s">
        <v>2458</v>
      </c>
      <c r="C61" s="17" t="s">
        <v>135</v>
      </c>
      <c r="D61" s="1" t="s">
        <v>384</v>
      </c>
      <c r="E61" s="1" t="s">
        <v>426</v>
      </c>
      <c r="F61" s="2">
        <v>8084</v>
      </c>
      <c r="G61" s="2">
        <v>308.73</v>
      </c>
      <c r="H61" s="2">
        <v>0.56000000000000005</v>
      </c>
    </row>
    <row r="62" spans="2:8" x14ac:dyDescent="0.25">
      <c r="B62" s="1" t="s">
        <v>2372</v>
      </c>
      <c r="C62" s="17" t="s">
        <v>135</v>
      </c>
      <c r="D62" s="1" t="s">
        <v>215</v>
      </c>
      <c r="E62" s="1" t="s">
        <v>258</v>
      </c>
      <c r="F62" s="2">
        <v>7940</v>
      </c>
      <c r="G62" s="2">
        <v>300.82</v>
      </c>
      <c r="H62" s="2">
        <v>0.54</v>
      </c>
    </row>
    <row r="63" spans="2:8" x14ac:dyDescent="0.25">
      <c r="B63" s="1" t="s">
        <v>2500</v>
      </c>
      <c r="C63" s="17" t="s">
        <v>135</v>
      </c>
      <c r="D63" s="1" t="s">
        <v>194</v>
      </c>
      <c r="E63" s="1" t="s">
        <v>511</v>
      </c>
      <c r="F63" s="2">
        <v>59319</v>
      </c>
      <c r="G63" s="2">
        <v>258.45</v>
      </c>
      <c r="H63" s="2">
        <v>0.47</v>
      </c>
    </row>
    <row r="64" spans="2:8" x14ac:dyDescent="0.25">
      <c r="B64" s="1" t="s">
        <v>2507</v>
      </c>
      <c r="C64" s="17" t="s">
        <v>135</v>
      </c>
      <c r="D64" s="1" t="s">
        <v>337</v>
      </c>
      <c r="E64" s="1" t="s">
        <v>518</v>
      </c>
      <c r="F64" s="2">
        <v>31262</v>
      </c>
      <c r="G64" s="2">
        <v>178.4</v>
      </c>
      <c r="H64" s="2">
        <v>0.32</v>
      </c>
    </row>
    <row r="65" spans="2:8" x14ac:dyDescent="0.25">
      <c r="B65" s="14" t="s">
        <v>271</v>
      </c>
      <c r="C65" s="21"/>
      <c r="D65" s="14"/>
      <c r="E65" s="14"/>
      <c r="F65" s="3"/>
      <c r="G65" s="3">
        <f>SUM(G12:G64)</f>
        <v>55152.350000000028</v>
      </c>
      <c r="H65" s="3">
        <f>SUM(H12:H64)</f>
        <v>99.81</v>
      </c>
    </row>
    <row r="66" spans="2:8" x14ac:dyDescent="0.25">
      <c r="B66" s="18" t="s">
        <v>112</v>
      </c>
      <c r="C66" s="19" t="s">
        <v>113</v>
      </c>
      <c r="D66" s="18" t="s">
        <v>114</v>
      </c>
      <c r="E66" s="18" t="s">
        <v>115</v>
      </c>
      <c r="F66" s="20" t="s">
        <v>116</v>
      </c>
      <c r="G66" s="20" t="s">
        <v>117</v>
      </c>
      <c r="H66" s="20" t="s">
        <v>118</v>
      </c>
    </row>
    <row r="67" spans="2:8" x14ac:dyDescent="0.25">
      <c r="B67" s="14" t="s">
        <v>119</v>
      </c>
    </row>
    <row r="68" spans="2:8" x14ac:dyDescent="0.25">
      <c r="B68" s="14" t="s">
        <v>120</v>
      </c>
    </row>
    <row r="69" spans="2:8" x14ac:dyDescent="0.25">
      <c r="B69" s="14" t="s">
        <v>540</v>
      </c>
    </row>
    <row r="70" spans="2:8" x14ac:dyDescent="0.25">
      <c r="B70" s="1" t="s">
        <v>2517</v>
      </c>
      <c r="C70" s="17">
        <v>7.73</v>
      </c>
      <c r="D70" s="1" t="s">
        <v>127</v>
      </c>
      <c r="E70" s="1" t="s">
        <v>541</v>
      </c>
      <c r="F70" s="2">
        <v>5753</v>
      </c>
      <c r="G70" s="2">
        <v>1.65</v>
      </c>
      <c r="H70" s="2">
        <v>0</v>
      </c>
    </row>
    <row r="71" spans="2:8" x14ac:dyDescent="0.25">
      <c r="B71" s="14" t="s">
        <v>129</v>
      </c>
      <c r="C71" s="21"/>
      <c r="D71" s="14"/>
      <c r="E71" s="14"/>
      <c r="F71" s="3"/>
      <c r="G71" s="3">
        <f>SUM(G66:G70)</f>
        <v>1.65</v>
      </c>
      <c r="H71" s="3">
        <f>SUM(H66:H70)</f>
        <v>0</v>
      </c>
    </row>
    <row r="72" spans="2:8" x14ac:dyDescent="0.25">
      <c r="B72" s="14" t="s">
        <v>483</v>
      </c>
      <c r="C72" s="21"/>
      <c r="D72" s="14"/>
      <c r="E72" s="14"/>
      <c r="F72" s="3"/>
      <c r="G72" s="3">
        <v>58.08</v>
      </c>
      <c r="H72" s="3">
        <v>0.11</v>
      </c>
    </row>
    <row r="73" spans="2:8" x14ac:dyDescent="0.25">
      <c r="B73" s="14" t="s">
        <v>137</v>
      </c>
      <c r="C73" s="21"/>
      <c r="D73" s="14"/>
      <c r="E73" s="14"/>
      <c r="F73" s="3"/>
      <c r="G73" s="3">
        <v>55212.08</v>
      </c>
      <c r="H73" s="3">
        <v>99.92</v>
      </c>
    </row>
    <row r="74" spans="2:8" x14ac:dyDescent="0.25">
      <c r="B74" s="14" t="s">
        <v>138</v>
      </c>
      <c r="C74" s="21"/>
      <c r="D74" s="14"/>
      <c r="E74" s="14"/>
      <c r="F74" s="3"/>
      <c r="G74" s="3">
        <v>46.269769899999957</v>
      </c>
      <c r="H74" s="3">
        <v>7.9999999999998295E-2</v>
      </c>
    </row>
    <row r="75" spans="2:8" x14ac:dyDescent="0.25">
      <c r="B75" s="14" t="s">
        <v>139</v>
      </c>
      <c r="C75" s="21"/>
      <c r="D75" s="14"/>
      <c r="E75" s="14"/>
      <c r="F75" s="3"/>
      <c r="G75" s="3">
        <v>55258.3497699</v>
      </c>
      <c r="H75" s="3">
        <v>100</v>
      </c>
    </row>
    <row r="76" spans="2:8" x14ac:dyDescent="0.25">
      <c r="B76" s="1" t="s">
        <v>140</v>
      </c>
    </row>
    <row r="77" spans="2:8" x14ac:dyDescent="0.25">
      <c r="B77" s="14" t="s">
        <v>141</v>
      </c>
    </row>
    <row r="78" spans="2:8" x14ac:dyDescent="0.25">
      <c r="B78" s="14" t="s">
        <v>142</v>
      </c>
      <c r="C78" s="17" t="s">
        <v>143</v>
      </c>
    </row>
    <row r="79" spans="2:8" x14ac:dyDescent="0.25">
      <c r="B79" s="14" t="s">
        <v>145</v>
      </c>
      <c r="C79" s="17" t="s">
        <v>144</v>
      </c>
    </row>
    <row r="80" spans="2:8" x14ac:dyDescent="0.25">
      <c r="B80" s="14" t="s">
        <v>273</v>
      </c>
      <c r="C80" s="17" t="s">
        <v>144</v>
      </c>
    </row>
    <row r="81" spans="2:3" x14ac:dyDescent="0.25">
      <c r="B81" s="14" t="s">
        <v>146</v>
      </c>
      <c r="C81" s="17" t="s">
        <v>147</v>
      </c>
    </row>
    <row r="82" spans="2:3" x14ac:dyDescent="0.25">
      <c r="B82" s="14" t="s">
        <v>667</v>
      </c>
      <c r="C82" s="21"/>
    </row>
    <row r="83" spans="2:3" x14ac:dyDescent="0.25">
      <c r="B83" s="14" t="s">
        <v>668</v>
      </c>
      <c r="C83" s="21"/>
    </row>
    <row r="84" spans="2:3" x14ac:dyDescent="0.25">
      <c r="B84" s="14" t="s">
        <v>645</v>
      </c>
      <c r="C84" s="21"/>
    </row>
    <row r="85" spans="2:3" x14ac:dyDescent="0.25">
      <c r="B85" s="1" t="s">
        <v>148</v>
      </c>
    </row>
    <row r="86" spans="2:3" x14ac:dyDescent="0.25">
      <c r="B86" s="1" t="s">
        <v>278</v>
      </c>
    </row>
    <row r="89" spans="2:3" x14ac:dyDescent="0.25">
      <c r="B89" s="7" t="s">
        <v>2242</v>
      </c>
      <c r="C89" s="8"/>
    </row>
    <row r="90" spans="2:3" ht="30" x14ac:dyDescent="0.25">
      <c r="B90" s="7" t="s">
        <v>279</v>
      </c>
      <c r="C90" s="9" t="s">
        <v>280</v>
      </c>
    </row>
    <row r="91" spans="2:3" x14ac:dyDescent="0.25">
      <c r="B91" s="10" t="s">
        <v>281</v>
      </c>
      <c r="C91" s="132" t="s">
        <v>3390</v>
      </c>
    </row>
    <row r="92" spans="2:3" x14ac:dyDescent="0.25">
      <c r="B92" s="10" t="s">
        <v>282</v>
      </c>
      <c r="C92" s="132" t="s">
        <v>3390</v>
      </c>
    </row>
    <row r="93" spans="2:3" x14ac:dyDescent="0.25">
      <c r="B93" s="10" t="s">
        <v>283</v>
      </c>
      <c r="C93" s="132" t="s">
        <v>3390</v>
      </c>
    </row>
    <row r="94" spans="2:3" x14ac:dyDescent="0.25">
      <c r="B94" s="10" t="s">
        <v>284</v>
      </c>
      <c r="C94" s="132" t="s">
        <v>3390</v>
      </c>
    </row>
    <row r="95" spans="2:3" x14ac:dyDescent="0.25">
      <c r="B95" s="10" t="s">
        <v>285</v>
      </c>
      <c r="C95" s="132" t="s">
        <v>3390</v>
      </c>
    </row>
    <row r="96" spans="2:3" x14ac:dyDescent="0.25">
      <c r="B96" s="10" t="s">
        <v>286</v>
      </c>
      <c r="C96" s="132" t="s">
        <v>3390</v>
      </c>
    </row>
    <row r="97" spans="2:7" x14ac:dyDescent="0.25">
      <c r="B97" s="7" t="s">
        <v>287</v>
      </c>
      <c r="C97" s="132" t="s">
        <v>3390</v>
      </c>
    </row>
    <row r="99" spans="2:7" x14ac:dyDescent="0.25">
      <c r="B99" s="10" t="s">
        <v>149</v>
      </c>
      <c r="C99" s="11"/>
      <c r="D99" s="10"/>
    </row>
    <row r="100" spans="2:7" ht="30" x14ac:dyDescent="0.25">
      <c r="B100" s="12" t="s">
        <v>150</v>
      </c>
      <c r="C100" s="13" t="s">
        <v>151</v>
      </c>
      <c r="D100" s="12" t="s">
        <v>152</v>
      </c>
    </row>
    <row r="101" spans="2:7" x14ac:dyDescent="0.25">
      <c r="B101" s="10" t="s">
        <v>144</v>
      </c>
      <c r="C101" s="11" t="s">
        <v>144</v>
      </c>
      <c r="D101" s="10" t="s">
        <v>144</v>
      </c>
    </row>
    <row r="103" spans="2:7" x14ac:dyDescent="0.25">
      <c r="B103" s="7" t="s">
        <v>153</v>
      </c>
      <c r="C103" s="29">
        <v>45260</v>
      </c>
      <c r="D103" s="10"/>
      <c r="E103" s="25"/>
      <c r="F103" s="26"/>
    </row>
    <row r="104" spans="2:7" x14ac:dyDescent="0.25">
      <c r="B104" s="7" t="s">
        <v>154</v>
      </c>
      <c r="C104" s="8" t="s">
        <v>155</v>
      </c>
      <c r="D104" s="7" t="s">
        <v>156</v>
      </c>
      <c r="E104" s="23" t="s">
        <v>157</v>
      </c>
      <c r="F104" s="30" t="s">
        <v>158</v>
      </c>
      <c r="G104" s="3"/>
    </row>
    <row r="105" spans="2:7" x14ac:dyDescent="0.25">
      <c r="B105" s="31" t="s">
        <v>144</v>
      </c>
      <c r="C105" s="32" t="s">
        <v>144</v>
      </c>
      <c r="D105" s="31" t="s">
        <v>144</v>
      </c>
      <c r="E105" s="33" t="s">
        <v>144</v>
      </c>
      <c r="F105" s="28" t="s">
        <v>144</v>
      </c>
    </row>
    <row r="108" spans="2:7" x14ac:dyDescent="0.25">
      <c r="B108" s="14" t="s">
        <v>159</v>
      </c>
    </row>
    <row r="109" spans="2:7" x14ac:dyDescent="0.25">
      <c r="B109" s="14"/>
    </row>
    <row r="110" spans="2:7" x14ac:dyDescent="0.25">
      <c r="B110" s="14" t="s">
        <v>160</v>
      </c>
    </row>
    <row r="111" spans="2:7" x14ac:dyDescent="0.25">
      <c r="B111" s="7" t="s">
        <v>161</v>
      </c>
      <c r="C111" s="8" t="s">
        <v>162</v>
      </c>
      <c r="D111" s="14"/>
    </row>
    <row r="112" spans="2:7" x14ac:dyDescent="0.25">
      <c r="B112" s="10" t="s">
        <v>144</v>
      </c>
      <c r="C112" s="11" t="s">
        <v>144</v>
      </c>
    </row>
    <row r="114" spans="2:7" x14ac:dyDescent="0.25">
      <c r="B114" s="7" t="s">
        <v>163</v>
      </c>
      <c r="C114" s="8" t="s">
        <v>162</v>
      </c>
    </row>
    <row r="115" spans="2:7" x14ac:dyDescent="0.25">
      <c r="B115" s="10" t="s">
        <v>144</v>
      </c>
      <c r="C115" s="11" t="s">
        <v>144</v>
      </c>
    </row>
    <row r="117" spans="2:7" x14ac:dyDescent="0.25">
      <c r="B117" s="7" t="s">
        <v>144</v>
      </c>
      <c r="C117" s="8" t="s">
        <v>144</v>
      </c>
    </row>
    <row r="118" spans="2:7" x14ac:dyDescent="0.25">
      <c r="B118" s="10" t="s">
        <v>144</v>
      </c>
      <c r="C118" s="11" t="s">
        <v>144</v>
      </c>
    </row>
    <row r="120" spans="2:7" x14ac:dyDescent="0.25">
      <c r="B120" s="23" t="s">
        <v>164</v>
      </c>
      <c r="C120" s="8" t="s">
        <v>165</v>
      </c>
    </row>
    <row r="121" spans="2:7" x14ac:dyDescent="0.25">
      <c r="B121" s="25" t="s">
        <v>144</v>
      </c>
      <c r="C121" s="11" t="s">
        <v>144</v>
      </c>
    </row>
    <row r="123" spans="2:7" x14ac:dyDescent="0.25">
      <c r="B123" s="7" t="s">
        <v>166</v>
      </c>
      <c r="C123" s="8" t="s">
        <v>144</v>
      </c>
    </row>
    <row r="125" spans="2:7" x14ac:dyDescent="0.25">
      <c r="B125" s="7" t="s">
        <v>167</v>
      </c>
      <c r="C125" s="29">
        <v>45260</v>
      </c>
      <c r="D125" s="10"/>
      <c r="E125" s="25"/>
      <c r="F125" s="26"/>
    </row>
    <row r="126" spans="2:7" x14ac:dyDescent="0.25">
      <c r="B126" s="7" t="s">
        <v>154</v>
      </c>
      <c r="C126" s="8" t="s">
        <v>155</v>
      </c>
      <c r="D126" s="7" t="s">
        <v>156</v>
      </c>
      <c r="E126" s="23" t="s">
        <v>157</v>
      </c>
      <c r="F126" s="30" t="s">
        <v>158</v>
      </c>
      <c r="G126" s="3"/>
    </row>
    <row r="127" spans="2:7" x14ac:dyDescent="0.25">
      <c r="B127" s="31" t="s">
        <v>144</v>
      </c>
      <c r="C127" s="32" t="s">
        <v>144</v>
      </c>
      <c r="D127" s="31" t="s">
        <v>144</v>
      </c>
      <c r="E127" s="33" t="s">
        <v>144</v>
      </c>
      <c r="F127" s="28" t="s">
        <v>144</v>
      </c>
    </row>
    <row r="128" spans="2:7" x14ac:dyDescent="0.25">
      <c r="B128" s="14" t="s">
        <v>159</v>
      </c>
    </row>
    <row r="129" spans="2:4" x14ac:dyDescent="0.25">
      <c r="B129" s="14"/>
    </row>
    <row r="130" spans="2:4" x14ac:dyDescent="0.25">
      <c r="B130" s="14" t="s">
        <v>160</v>
      </c>
    </row>
    <row r="131" spans="2:4" x14ac:dyDescent="0.25">
      <c r="B131" s="7" t="s">
        <v>161</v>
      </c>
      <c r="C131" s="8" t="s">
        <v>162</v>
      </c>
      <c r="D131" s="14"/>
    </row>
    <row r="132" spans="2:4" x14ac:dyDescent="0.25">
      <c r="B132" s="10" t="s">
        <v>144</v>
      </c>
      <c r="C132" s="11" t="s">
        <v>144</v>
      </c>
    </row>
    <row r="134" spans="2:4" x14ac:dyDescent="0.25">
      <c r="B134" s="7" t="s">
        <v>163</v>
      </c>
      <c r="C134" s="8" t="s">
        <v>162</v>
      </c>
    </row>
    <row r="135" spans="2:4" x14ac:dyDescent="0.25">
      <c r="B135" s="10" t="s">
        <v>144</v>
      </c>
      <c r="C135" s="11" t="s">
        <v>144</v>
      </c>
    </row>
    <row r="137" spans="2:4" x14ac:dyDescent="0.25">
      <c r="B137" s="7" t="s">
        <v>144</v>
      </c>
      <c r="C137" s="8" t="s">
        <v>144</v>
      </c>
    </row>
    <row r="138" spans="2:4" x14ac:dyDescent="0.25">
      <c r="B138" s="10" t="s">
        <v>144</v>
      </c>
      <c r="C138" s="11" t="s">
        <v>144</v>
      </c>
    </row>
    <row r="140" spans="2:4" x14ac:dyDescent="0.25">
      <c r="B140" s="23" t="s">
        <v>164</v>
      </c>
      <c r="C140" s="8" t="s">
        <v>165</v>
      </c>
    </row>
    <row r="141" spans="2:4" x14ac:dyDescent="0.25">
      <c r="B141" s="25" t="s">
        <v>144</v>
      </c>
      <c r="C141" s="11" t="s">
        <v>144</v>
      </c>
    </row>
    <row r="143" spans="2:4" x14ac:dyDescent="0.25">
      <c r="B143" s="7" t="s">
        <v>166</v>
      </c>
      <c r="C143" s="8" t="s">
        <v>144</v>
      </c>
    </row>
    <row r="146" spans="2:80" x14ac:dyDescent="0.25">
      <c r="B146" s="14" t="s">
        <v>168</v>
      </c>
    </row>
    <row r="148" spans="2:80" x14ac:dyDescent="0.25">
      <c r="B148" s="7" t="s">
        <v>154</v>
      </c>
      <c r="C148" s="8" t="s">
        <v>169</v>
      </c>
      <c r="D148" s="7" t="s">
        <v>170</v>
      </c>
      <c r="E148" s="7" t="s">
        <v>171</v>
      </c>
      <c r="F148" s="3"/>
    </row>
    <row r="149" spans="2:80" x14ac:dyDescent="0.25">
      <c r="B149" s="10" t="s">
        <v>144</v>
      </c>
      <c r="C149" s="11" t="s">
        <v>144</v>
      </c>
      <c r="D149" s="10" t="s">
        <v>144</v>
      </c>
      <c r="E149" s="10" t="s">
        <v>144</v>
      </c>
    </row>
    <row r="152" spans="2:80" x14ac:dyDescent="0.25">
      <c r="B152" s="14" t="s">
        <v>172</v>
      </c>
      <c r="C152" s="21" t="s">
        <v>144</v>
      </c>
      <c r="D152" s="14"/>
      <c r="E152" s="14"/>
      <c r="F152" s="3"/>
      <c r="G152" s="3"/>
      <c r="H152" s="3"/>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c r="BS152" s="14"/>
      <c r="BT152" s="14"/>
      <c r="BU152" s="14"/>
      <c r="BV152" s="14"/>
      <c r="BW152" s="14"/>
      <c r="BX152" s="14"/>
      <c r="BY152" s="14"/>
      <c r="BZ152" s="14"/>
      <c r="CA152" s="14"/>
      <c r="CB152" s="14"/>
    </row>
    <row r="154" spans="2:80" x14ac:dyDescent="0.25">
      <c r="B154" s="14" t="s">
        <v>173</v>
      </c>
    </row>
    <row r="156" spans="2:80" x14ac:dyDescent="0.25">
      <c r="B156" s="7" t="s">
        <v>174</v>
      </c>
      <c r="C156" s="8" t="s">
        <v>162</v>
      </c>
      <c r="D156" s="14"/>
    </row>
    <row r="157" spans="2:80" x14ac:dyDescent="0.25">
      <c r="B157" s="10" t="s">
        <v>144</v>
      </c>
      <c r="C157" s="11" t="s">
        <v>144</v>
      </c>
    </row>
    <row r="160" spans="2:80" x14ac:dyDescent="0.25">
      <c r="B160" s="7" t="s">
        <v>175</v>
      </c>
      <c r="C160" s="8" t="s">
        <v>176</v>
      </c>
      <c r="D160" s="14"/>
    </row>
    <row r="161" spans="2:80" x14ac:dyDescent="0.25">
      <c r="B161" s="10" t="s">
        <v>144</v>
      </c>
      <c r="C161" s="11" t="s">
        <v>144</v>
      </c>
    </row>
    <row r="164" spans="2:80" x14ac:dyDescent="0.25">
      <c r="B164" s="14" t="s">
        <v>177</v>
      </c>
    </row>
    <row r="167" spans="2:80" x14ac:dyDescent="0.25">
      <c r="B167" s="14" t="s">
        <v>178</v>
      </c>
    </row>
    <row r="169" spans="2:80" x14ac:dyDescent="0.25">
      <c r="B169" s="7" t="s">
        <v>154</v>
      </c>
      <c r="C169" s="8" t="s">
        <v>179</v>
      </c>
      <c r="D169" s="7" t="s">
        <v>169</v>
      </c>
      <c r="E169" s="7" t="s">
        <v>170</v>
      </c>
      <c r="F169" s="30" t="s">
        <v>171</v>
      </c>
      <c r="G169" s="3"/>
    </row>
    <row r="170" spans="2:80" x14ac:dyDescent="0.25">
      <c r="B170" s="10" t="s">
        <v>144</v>
      </c>
      <c r="C170" s="11" t="s">
        <v>144</v>
      </c>
      <c r="D170" s="10" t="s">
        <v>144</v>
      </c>
      <c r="E170" s="10" t="s">
        <v>144</v>
      </c>
      <c r="F170" s="34" t="s">
        <v>144</v>
      </c>
    </row>
    <row r="173" spans="2:80" x14ac:dyDescent="0.25">
      <c r="B173" s="14" t="s">
        <v>172</v>
      </c>
      <c r="C173" s="21" t="s">
        <v>144</v>
      </c>
      <c r="D173" s="14"/>
      <c r="E173" s="14"/>
      <c r="F173" s="3"/>
      <c r="G173" s="3"/>
      <c r="H173" s="3"/>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row>
    <row r="175" spans="2:80" x14ac:dyDescent="0.25">
      <c r="B175" s="14" t="s">
        <v>173</v>
      </c>
    </row>
    <row r="177" spans="2:7" x14ac:dyDescent="0.25">
      <c r="B177" s="7" t="s">
        <v>174</v>
      </c>
      <c r="C177" s="8" t="s">
        <v>162</v>
      </c>
      <c r="D177" s="14"/>
    </row>
    <row r="178" spans="2:7" x14ac:dyDescent="0.25">
      <c r="B178" s="10" t="s">
        <v>144</v>
      </c>
      <c r="C178" s="11" t="s">
        <v>144</v>
      </c>
    </row>
    <row r="181" spans="2:7" x14ac:dyDescent="0.25">
      <c r="B181" s="7" t="s">
        <v>175</v>
      </c>
      <c r="C181" s="8" t="s">
        <v>176</v>
      </c>
      <c r="D181" s="14"/>
    </row>
    <row r="182" spans="2:7" x14ac:dyDescent="0.25">
      <c r="B182" s="10" t="s">
        <v>144</v>
      </c>
      <c r="C182" s="11" t="s">
        <v>144</v>
      </c>
    </row>
    <row r="185" spans="2:7" x14ac:dyDescent="0.25">
      <c r="B185" s="14" t="s">
        <v>177</v>
      </c>
    </row>
    <row r="188" spans="2:7" x14ac:dyDescent="0.25">
      <c r="B188" s="14" t="s">
        <v>180</v>
      </c>
    </row>
    <row r="189" spans="2:7" x14ac:dyDescent="0.25">
      <c r="B189" s="7" t="s">
        <v>154</v>
      </c>
      <c r="C189" s="8" t="s">
        <v>181</v>
      </c>
      <c r="D189" s="7" t="s">
        <v>182</v>
      </c>
      <c r="E189" s="7" t="s">
        <v>183</v>
      </c>
      <c r="F189" s="30" t="s">
        <v>184</v>
      </c>
      <c r="G189" s="3"/>
    </row>
    <row r="190" spans="2:7" x14ac:dyDescent="0.25">
      <c r="B190" s="10" t="s">
        <v>144</v>
      </c>
      <c r="C190" s="11" t="s">
        <v>144</v>
      </c>
      <c r="D190" s="10" t="s">
        <v>144</v>
      </c>
      <c r="E190" s="10" t="s">
        <v>144</v>
      </c>
      <c r="F190" s="34" t="s">
        <v>144</v>
      </c>
    </row>
    <row r="191" spans="2:7" x14ac:dyDescent="0.25">
      <c r="B191" s="1" t="s">
        <v>185</v>
      </c>
    </row>
  </sheetData>
  <mergeCells count="3">
    <mergeCell ref="B1:E1"/>
    <mergeCell ref="C3:C7"/>
    <mergeCell ref="D3:D7"/>
  </mergeCells>
  <hyperlinks>
    <hyperlink ref="A1" location="Index!A1" display="Index" xr:uid="{A40F81F9-727E-45E5-BDCC-5CF147BD5A0B}"/>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086E1-C537-4E51-BFFE-A447F58B6E17}">
  <dimension ref="A1:CB220"/>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77</v>
      </c>
      <c r="C1" s="226"/>
      <c r="D1" s="226"/>
      <c r="E1" s="226"/>
    </row>
    <row r="3" spans="1:9" ht="15" customHeight="1" x14ac:dyDescent="0.25">
      <c r="B3" s="4" t="s">
        <v>77</v>
      </c>
      <c r="C3" s="227"/>
      <c r="D3" s="228"/>
    </row>
    <row r="4" spans="1:9" ht="15" customHeight="1" x14ac:dyDescent="0.25">
      <c r="B4" s="5" t="s">
        <v>669</v>
      </c>
      <c r="C4" s="227"/>
      <c r="D4" s="228"/>
    </row>
    <row r="5" spans="1:9" ht="15" customHeight="1" x14ac:dyDescent="0.25">
      <c r="B5" s="5" t="s">
        <v>107</v>
      </c>
      <c r="C5" s="227"/>
      <c r="D5" s="228"/>
    </row>
    <row r="6" spans="1:9" ht="15" customHeight="1" x14ac:dyDescent="0.25">
      <c r="B6" s="5" t="s">
        <v>670</v>
      </c>
      <c r="C6" s="227"/>
      <c r="D6" s="228"/>
    </row>
    <row r="7" spans="1:9" ht="15" customHeight="1" x14ac:dyDescent="0.25">
      <c r="B7" s="6" t="s">
        <v>671</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700000</v>
      </c>
      <c r="G15" s="2">
        <v>10911.6</v>
      </c>
      <c r="H15" s="2">
        <v>4.1500000000000004</v>
      </c>
    </row>
    <row r="16" spans="1:9" x14ac:dyDescent="0.25">
      <c r="B16" s="1" t="s">
        <v>2339</v>
      </c>
      <c r="C16" s="17" t="s">
        <v>135</v>
      </c>
      <c r="D16" s="1" t="s">
        <v>192</v>
      </c>
      <c r="E16" s="1" t="s">
        <v>205</v>
      </c>
      <c r="F16" s="2">
        <v>750000</v>
      </c>
      <c r="G16" s="2">
        <v>8056.88</v>
      </c>
      <c r="H16" s="2">
        <v>3.07</v>
      </c>
    </row>
    <row r="17" spans="2:8" x14ac:dyDescent="0.25">
      <c r="B17" s="1" t="s">
        <v>381</v>
      </c>
      <c r="C17" s="17" t="s">
        <v>135</v>
      </c>
      <c r="D17" s="1" t="s">
        <v>192</v>
      </c>
      <c r="E17" s="1" t="s">
        <v>382</v>
      </c>
      <c r="F17" s="2">
        <v>1400000</v>
      </c>
      <c r="G17" s="2">
        <v>7906.5</v>
      </c>
      <c r="H17" s="2">
        <v>3.01</v>
      </c>
    </row>
    <row r="18" spans="2:8" x14ac:dyDescent="0.25">
      <c r="B18" s="1" t="s">
        <v>2437</v>
      </c>
      <c r="C18" s="17" t="s">
        <v>135</v>
      </c>
      <c r="D18" s="1" t="s">
        <v>365</v>
      </c>
      <c r="E18" s="1" t="s">
        <v>391</v>
      </c>
      <c r="F18" s="2">
        <v>2600000</v>
      </c>
      <c r="G18" s="2">
        <v>6793.8</v>
      </c>
      <c r="H18" s="2">
        <v>2.59</v>
      </c>
    </row>
    <row r="19" spans="2:8" x14ac:dyDescent="0.25">
      <c r="B19" s="1" t="s">
        <v>2429</v>
      </c>
      <c r="C19" s="17" t="s">
        <v>135</v>
      </c>
      <c r="D19" s="1" t="s">
        <v>379</v>
      </c>
      <c r="E19" s="1" t="s">
        <v>380</v>
      </c>
      <c r="F19" s="2">
        <v>625000</v>
      </c>
      <c r="G19" s="2">
        <v>6341.88</v>
      </c>
      <c r="H19" s="2">
        <v>2.41</v>
      </c>
    </row>
    <row r="20" spans="2:8" x14ac:dyDescent="0.25">
      <c r="B20" s="1" t="s">
        <v>2334</v>
      </c>
      <c r="C20" s="17" t="s">
        <v>135</v>
      </c>
      <c r="D20" s="1" t="s">
        <v>197</v>
      </c>
      <c r="E20" s="1" t="s">
        <v>198</v>
      </c>
      <c r="F20" s="2">
        <v>400000</v>
      </c>
      <c r="G20" s="2">
        <v>5820.6</v>
      </c>
      <c r="H20" s="2">
        <v>2.2200000000000002</v>
      </c>
    </row>
    <row r="21" spans="2:8" x14ac:dyDescent="0.25">
      <c r="B21" s="1" t="s">
        <v>2461</v>
      </c>
      <c r="C21" s="17" t="s">
        <v>135</v>
      </c>
      <c r="D21" s="1" t="s">
        <v>209</v>
      </c>
      <c r="E21" s="1" t="s">
        <v>432</v>
      </c>
      <c r="F21" s="2">
        <v>114004</v>
      </c>
      <c r="G21" s="2">
        <v>5756.92</v>
      </c>
      <c r="H21" s="2">
        <v>2.19</v>
      </c>
    </row>
    <row r="22" spans="2:8" x14ac:dyDescent="0.25">
      <c r="B22" s="1" t="s">
        <v>2572</v>
      </c>
      <c r="C22" s="17" t="s">
        <v>135</v>
      </c>
      <c r="D22" s="1" t="s">
        <v>413</v>
      </c>
      <c r="E22" s="1" t="s">
        <v>672</v>
      </c>
      <c r="F22" s="2">
        <v>3025000</v>
      </c>
      <c r="G22" s="2">
        <v>5540.29</v>
      </c>
      <c r="H22" s="2">
        <v>2.11</v>
      </c>
    </row>
    <row r="23" spans="2:8" x14ac:dyDescent="0.25">
      <c r="B23" s="1" t="s">
        <v>2432</v>
      </c>
      <c r="C23" s="17" t="s">
        <v>135</v>
      </c>
      <c r="D23" s="1" t="s">
        <v>197</v>
      </c>
      <c r="E23" s="1" t="s">
        <v>386</v>
      </c>
      <c r="F23" s="2">
        <v>400000</v>
      </c>
      <c r="G23" s="2">
        <v>5363.6</v>
      </c>
      <c r="H23" s="2">
        <v>2.04</v>
      </c>
    </row>
    <row r="24" spans="2:8" x14ac:dyDescent="0.25">
      <c r="B24" s="1" t="s">
        <v>2573</v>
      </c>
      <c r="C24" s="17" t="s">
        <v>135</v>
      </c>
      <c r="D24" s="1" t="s">
        <v>211</v>
      </c>
      <c r="E24" s="1" t="s">
        <v>673</v>
      </c>
      <c r="F24" s="2">
        <v>680000</v>
      </c>
      <c r="G24" s="2">
        <v>5311.48</v>
      </c>
      <c r="H24" s="2">
        <v>2.02</v>
      </c>
    </row>
    <row r="25" spans="2:8" x14ac:dyDescent="0.25">
      <c r="B25" s="1" t="s">
        <v>2574</v>
      </c>
      <c r="C25" s="17" t="s">
        <v>135</v>
      </c>
      <c r="D25" s="1" t="s">
        <v>211</v>
      </c>
      <c r="E25" s="1" t="s">
        <v>674</v>
      </c>
      <c r="F25" s="2">
        <v>682444</v>
      </c>
      <c r="G25" s="2">
        <v>5279.39</v>
      </c>
      <c r="H25" s="2">
        <v>2.0099999999999998</v>
      </c>
    </row>
    <row r="26" spans="2:8" x14ac:dyDescent="0.25">
      <c r="B26" s="1" t="s">
        <v>2450</v>
      </c>
      <c r="C26" s="17" t="s">
        <v>135</v>
      </c>
      <c r="D26" s="1" t="s">
        <v>416</v>
      </c>
      <c r="E26" s="1" t="s">
        <v>417</v>
      </c>
      <c r="F26" s="2">
        <v>2067000</v>
      </c>
      <c r="G26" s="2">
        <v>5231.58</v>
      </c>
      <c r="H26" s="2">
        <v>1.99</v>
      </c>
    </row>
    <row r="27" spans="2:8" x14ac:dyDescent="0.25">
      <c r="B27" s="1" t="s">
        <v>2332</v>
      </c>
      <c r="C27" s="17" t="s">
        <v>135</v>
      </c>
      <c r="D27" s="1" t="s">
        <v>194</v>
      </c>
      <c r="E27" s="1" t="s">
        <v>195</v>
      </c>
      <c r="F27" s="2">
        <v>220000</v>
      </c>
      <c r="G27" s="2">
        <v>5230.3900000000003</v>
      </c>
      <c r="H27" s="2">
        <v>1.99</v>
      </c>
    </row>
    <row r="28" spans="2:8" x14ac:dyDescent="0.25">
      <c r="B28" s="1" t="s">
        <v>675</v>
      </c>
      <c r="C28" s="17" t="s">
        <v>135</v>
      </c>
      <c r="D28" s="1" t="s">
        <v>248</v>
      </c>
      <c r="E28" s="1" t="s">
        <v>676</v>
      </c>
      <c r="F28" s="2">
        <v>3654191</v>
      </c>
      <c r="G28" s="2">
        <v>4938.6400000000003</v>
      </c>
      <c r="H28" s="2">
        <v>1.88</v>
      </c>
    </row>
    <row r="29" spans="2:8" x14ac:dyDescent="0.25">
      <c r="B29" s="1" t="s">
        <v>2341</v>
      </c>
      <c r="C29" s="17" t="s">
        <v>135</v>
      </c>
      <c r="D29" s="1" t="s">
        <v>207</v>
      </c>
      <c r="E29" s="1" t="s">
        <v>208</v>
      </c>
      <c r="F29" s="2">
        <v>158015</v>
      </c>
      <c r="G29" s="2">
        <v>4913</v>
      </c>
      <c r="H29" s="2">
        <v>1.87</v>
      </c>
    </row>
    <row r="30" spans="2:8" x14ac:dyDescent="0.25">
      <c r="B30" s="1" t="s">
        <v>2518</v>
      </c>
      <c r="C30" s="17" t="s">
        <v>135</v>
      </c>
      <c r="D30" s="1" t="s">
        <v>192</v>
      </c>
      <c r="E30" s="1" t="s">
        <v>554</v>
      </c>
      <c r="F30" s="2">
        <v>3215000</v>
      </c>
      <c r="G30" s="2">
        <v>4737.3</v>
      </c>
      <c r="H30" s="2">
        <v>1.8</v>
      </c>
    </row>
    <row r="31" spans="2:8" x14ac:dyDescent="0.25">
      <c r="B31" s="1" t="s">
        <v>2560</v>
      </c>
      <c r="C31" s="17" t="s">
        <v>135</v>
      </c>
      <c r="D31" s="1" t="s">
        <v>197</v>
      </c>
      <c r="E31" s="1" t="s">
        <v>622</v>
      </c>
      <c r="F31" s="2">
        <v>750000</v>
      </c>
      <c r="G31" s="2">
        <v>4727.63</v>
      </c>
      <c r="H31" s="2">
        <v>1.8</v>
      </c>
    </row>
    <row r="32" spans="2:8" x14ac:dyDescent="0.25">
      <c r="B32" s="1" t="s">
        <v>2575</v>
      </c>
      <c r="C32" s="17" t="s">
        <v>135</v>
      </c>
      <c r="D32" s="1" t="s">
        <v>254</v>
      </c>
      <c r="E32" s="1" t="s">
        <v>677</v>
      </c>
      <c r="F32" s="2">
        <v>570000</v>
      </c>
      <c r="G32" s="2">
        <v>4652.63</v>
      </c>
      <c r="H32" s="2">
        <v>1.77</v>
      </c>
    </row>
    <row r="33" spans="2:8" x14ac:dyDescent="0.25">
      <c r="B33" s="1" t="s">
        <v>242</v>
      </c>
      <c r="C33" s="17" t="s">
        <v>135</v>
      </c>
      <c r="D33" s="1" t="s">
        <v>192</v>
      </c>
      <c r="E33" s="1" t="s">
        <v>243</v>
      </c>
      <c r="F33" s="2">
        <v>1150000</v>
      </c>
      <c r="G33" s="2">
        <v>4564.3500000000004</v>
      </c>
      <c r="H33" s="2">
        <v>1.74</v>
      </c>
    </row>
    <row r="34" spans="2:8" x14ac:dyDescent="0.25">
      <c r="B34" s="1" t="s">
        <v>2382</v>
      </c>
      <c r="C34" s="17" t="s">
        <v>135</v>
      </c>
      <c r="D34" s="1" t="s">
        <v>220</v>
      </c>
      <c r="E34" s="1" t="s">
        <v>296</v>
      </c>
      <c r="F34" s="2">
        <v>300000</v>
      </c>
      <c r="G34" s="2">
        <v>4518.8999999999996</v>
      </c>
      <c r="H34" s="2">
        <v>1.72</v>
      </c>
    </row>
    <row r="35" spans="2:8" x14ac:dyDescent="0.25">
      <c r="B35" s="1" t="s">
        <v>2520</v>
      </c>
      <c r="C35" s="17" t="s">
        <v>135</v>
      </c>
      <c r="D35" s="1" t="s">
        <v>192</v>
      </c>
      <c r="E35" s="1" t="s">
        <v>556</v>
      </c>
      <c r="F35" s="2">
        <v>1982600</v>
      </c>
      <c r="G35" s="2">
        <v>4482.66</v>
      </c>
      <c r="H35" s="2">
        <v>1.71</v>
      </c>
    </row>
    <row r="36" spans="2:8" x14ac:dyDescent="0.25">
      <c r="B36" s="1" t="s">
        <v>2546</v>
      </c>
      <c r="C36" s="17" t="s">
        <v>135</v>
      </c>
      <c r="D36" s="1" t="s">
        <v>200</v>
      </c>
      <c r="E36" s="1" t="s">
        <v>593</v>
      </c>
      <c r="F36" s="2">
        <v>334000</v>
      </c>
      <c r="G36" s="2">
        <v>4468.92</v>
      </c>
      <c r="H36" s="2">
        <v>1.7</v>
      </c>
    </row>
    <row r="37" spans="2:8" x14ac:dyDescent="0.25">
      <c r="B37" s="1" t="s">
        <v>2576</v>
      </c>
      <c r="C37" s="17" t="s">
        <v>135</v>
      </c>
      <c r="D37" s="1" t="s">
        <v>238</v>
      </c>
      <c r="E37" s="1" t="s">
        <v>678</v>
      </c>
      <c r="F37" s="2">
        <v>150000</v>
      </c>
      <c r="G37" s="2">
        <v>4454.33</v>
      </c>
      <c r="H37" s="2">
        <v>1.7</v>
      </c>
    </row>
    <row r="38" spans="2:8" x14ac:dyDescent="0.25">
      <c r="B38" s="1" t="s">
        <v>2522</v>
      </c>
      <c r="C38" s="17" t="s">
        <v>135</v>
      </c>
      <c r="D38" s="1" t="s">
        <v>192</v>
      </c>
      <c r="E38" s="1" t="s">
        <v>558</v>
      </c>
      <c r="F38" s="2">
        <v>3000000</v>
      </c>
      <c r="G38" s="2">
        <v>4390.5</v>
      </c>
      <c r="H38" s="2">
        <v>1.67</v>
      </c>
    </row>
    <row r="39" spans="2:8" x14ac:dyDescent="0.25">
      <c r="B39" s="1" t="s">
        <v>2577</v>
      </c>
      <c r="C39" s="17" t="s">
        <v>135</v>
      </c>
      <c r="D39" s="1" t="s">
        <v>209</v>
      </c>
      <c r="E39" s="1" t="s">
        <v>679</v>
      </c>
      <c r="F39" s="2">
        <v>4600000</v>
      </c>
      <c r="G39" s="2">
        <v>4234.3</v>
      </c>
      <c r="H39" s="2">
        <v>1.61</v>
      </c>
    </row>
    <row r="40" spans="2:8" x14ac:dyDescent="0.25">
      <c r="B40" s="1" t="s">
        <v>2416</v>
      </c>
      <c r="C40" s="17" t="s">
        <v>135</v>
      </c>
      <c r="D40" s="1" t="s">
        <v>222</v>
      </c>
      <c r="E40" s="1" t="s">
        <v>343</v>
      </c>
      <c r="F40" s="2">
        <v>425000</v>
      </c>
      <c r="G40" s="2">
        <v>4224.08</v>
      </c>
      <c r="H40" s="2">
        <v>1.61</v>
      </c>
    </row>
    <row r="41" spans="2:8" x14ac:dyDescent="0.25">
      <c r="B41" s="1" t="s">
        <v>2578</v>
      </c>
      <c r="C41" s="17" t="s">
        <v>135</v>
      </c>
      <c r="D41" s="1" t="s">
        <v>416</v>
      </c>
      <c r="E41" s="1" t="s">
        <v>680</v>
      </c>
      <c r="F41" s="2">
        <v>240000</v>
      </c>
      <c r="G41" s="2">
        <v>4122.24</v>
      </c>
      <c r="H41" s="2">
        <v>1.57</v>
      </c>
    </row>
    <row r="42" spans="2:8" x14ac:dyDescent="0.25">
      <c r="B42" s="1" t="s">
        <v>2337</v>
      </c>
      <c r="C42" s="17" t="s">
        <v>135</v>
      </c>
      <c r="D42" s="1" t="s">
        <v>202</v>
      </c>
      <c r="E42" s="1" t="s">
        <v>203</v>
      </c>
      <c r="F42" s="2">
        <v>930000</v>
      </c>
      <c r="G42" s="2">
        <v>4052.94</v>
      </c>
      <c r="H42" s="2">
        <v>1.54</v>
      </c>
    </row>
    <row r="43" spans="2:8" x14ac:dyDescent="0.25">
      <c r="B43" s="1" t="s">
        <v>2549</v>
      </c>
      <c r="C43" s="17" t="s">
        <v>135</v>
      </c>
      <c r="D43" s="1" t="s">
        <v>209</v>
      </c>
      <c r="E43" s="1" t="s">
        <v>596</v>
      </c>
      <c r="F43" s="2">
        <v>580000</v>
      </c>
      <c r="G43" s="2">
        <v>3904.85</v>
      </c>
      <c r="H43" s="2">
        <v>1.49</v>
      </c>
    </row>
    <row r="44" spans="2:8" x14ac:dyDescent="0.25">
      <c r="B44" s="1" t="s">
        <v>2579</v>
      </c>
      <c r="C44" s="17" t="s">
        <v>135</v>
      </c>
      <c r="D44" s="1" t="s">
        <v>192</v>
      </c>
      <c r="E44" s="1" t="s">
        <v>681</v>
      </c>
      <c r="F44" s="2">
        <v>4000000</v>
      </c>
      <c r="G44" s="2">
        <v>3756</v>
      </c>
      <c r="H44" s="2">
        <v>1.43</v>
      </c>
    </row>
    <row r="45" spans="2:8" x14ac:dyDescent="0.25">
      <c r="B45" s="1" t="s">
        <v>2580</v>
      </c>
      <c r="C45" s="17" t="s">
        <v>135</v>
      </c>
      <c r="D45" s="1" t="s">
        <v>254</v>
      </c>
      <c r="E45" s="1" t="s">
        <v>682</v>
      </c>
      <c r="F45" s="2">
        <v>600000</v>
      </c>
      <c r="G45" s="2">
        <v>3755.1</v>
      </c>
      <c r="H45" s="2">
        <v>1.43</v>
      </c>
    </row>
    <row r="46" spans="2:8" x14ac:dyDescent="0.25">
      <c r="B46" s="1" t="s">
        <v>2340</v>
      </c>
      <c r="C46" s="17" t="s">
        <v>135</v>
      </c>
      <c r="D46" s="1" t="s">
        <v>192</v>
      </c>
      <c r="E46" s="1" t="s">
        <v>206</v>
      </c>
      <c r="F46" s="2">
        <v>210000</v>
      </c>
      <c r="G46" s="2">
        <v>3686.45</v>
      </c>
      <c r="H46" s="2">
        <v>1.4</v>
      </c>
    </row>
    <row r="47" spans="2:8" x14ac:dyDescent="0.25">
      <c r="B47" s="1" t="s">
        <v>2335</v>
      </c>
      <c r="C47" s="17" t="s">
        <v>135</v>
      </c>
      <c r="D47" s="1" t="s">
        <v>197</v>
      </c>
      <c r="E47" s="1" t="s">
        <v>199</v>
      </c>
      <c r="F47" s="2">
        <v>105000</v>
      </c>
      <c r="G47" s="2">
        <v>3661.98</v>
      </c>
      <c r="H47" s="2">
        <v>1.39</v>
      </c>
    </row>
    <row r="48" spans="2:8" x14ac:dyDescent="0.25">
      <c r="B48" s="1" t="s">
        <v>2581</v>
      </c>
      <c r="C48" s="17" t="s">
        <v>135</v>
      </c>
      <c r="D48" s="1" t="s">
        <v>356</v>
      </c>
      <c r="E48" s="1" t="s">
        <v>683</v>
      </c>
      <c r="F48" s="2">
        <v>670000</v>
      </c>
      <c r="G48" s="2">
        <v>3604.94</v>
      </c>
      <c r="H48" s="2">
        <v>1.37</v>
      </c>
    </row>
    <row r="49" spans="2:8" x14ac:dyDescent="0.25">
      <c r="B49" s="1" t="s">
        <v>2470</v>
      </c>
      <c r="C49" s="17" t="s">
        <v>135</v>
      </c>
      <c r="D49" s="1" t="s">
        <v>224</v>
      </c>
      <c r="E49" s="1" t="s">
        <v>441</v>
      </c>
      <c r="F49" s="2">
        <v>447376</v>
      </c>
      <c r="G49" s="2">
        <v>3424.66</v>
      </c>
      <c r="H49" s="2">
        <v>1.3</v>
      </c>
    </row>
    <row r="50" spans="2:8" x14ac:dyDescent="0.25">
      <c r="B50" s="1" t="s">
        <v>2582</v>
      </c>
      <c r="C50" s="17" t="s">
        <v>135</v>
      </c>
      <c r="D50" s="1" t="s">
        <v>209</v>
      </c>
      <c r="E50" s="1" t="s">
        <v>684</v>
      </c>
      <c r="F50" s="2">
        <v>800000</v>
      </c>
      <c r="G50" s="2">
        <v>3324.4</v>
      </c>
      <c r="H50" s="2">
        <v>1.27</v>
      </c>
    </row>
    <row r="51" spans="2:8" x14ac:dyDescent="0.25">
      <c r="B51" s="1" t="s">
        <v>2583</v>
      </c>
      <c r="C51" s="17" t="s">
        <v>135</v>
      </c>
      <c r="D51" s="1" t="s">
        <v>200</v>
      </c>
      <c r="E51" s="1" t="s">
        <v>685</v>
      </c>
      <c r="F51" s="2">
        <v>400800</v>
      </c>
      <c r="G51" s="2">
        <v>3318.42</v>
      </c>
      <c r="H51" s="2">
        <v>1.26</v>
      </c>
    </row>
    <row r="52" spans="2:8" x14ac:dyDescent="0.25">
      <c r="B52" s="1" t="s">
        <v>2570</v>
      </c>
      <c r="C52" s="17" t="s">
        <v>135</v>
      </c>
      <c r="D52" s="1" t="s">
        <v>215</v>
      </c>
      <c r="E52" s="1" t="s">
        <v>658</v>
      </c>
      <c r="F52" s="2">
        <v>270000</v>
      </c>
      <c r="G52" s="2">
        <v>3273.21</v>
      </c>
      <c r="H52" s="2">
        <v>1.25</v>
      </c>
    </row>
    <row r="53" spans="2:8" x14ac:dyDescent="0.25">
      <c r="B53" s="1" t="s">
        <v>2569</v>
      </c>
      <c r="C53" s="17" t="s">
        <v>135</v>
      </c>
      <c r="D53" s="1" t="s">
        <v>240</v>
      </c>
      <c r="E53" s="1" t="s">
        <v>657</v>
      </c>
      <c r="F53" s="2">
        <v>222000</v>
      </c>
      <c r="G53" s="2">
        <v>3186.26</v>
      </c>
      <c r="H53" s="2">
        <v>1.21</v>
      </c>
    </row>
    <row r="54" spans="2:8" x14ac:dyDescent="0.25">
      <c r="B54" s="1" t="s">
        <v>2328</v>
      </c>
      <c r="C54" s="17" t="s">
        <v>135</v>
      </c>
      <c r="D54" s="1" t="s">
        <v>248</v>
      </c>
      <c r="E54" s="1" t="s">
        <v>686</v>
      </c>
      <c r="F54" s="2">
        <v>520000</v>
      </c>
      <c r="G54" s="2">
        <v>3168.62</v>
      </c>
      <c r="H54" s="2">
        <v>1.21</v>
      </c>
    </row>
    <row r="55" spans="2:8" x14ac:dyDescent="0.25">
      <c r="B55" s="1" t="s">
        <v>2515</v>
      </c>
      <c r="C55" s="17" t="s">
        <v>135</v>
      </c>
      <c r="D55" s="1" t="s">
        <v>224</v>
      </c>
      <c r="E55" s="1" t="s">
        <v>538</v>
      </c>
      <c r="F55" s="2">
        <v>161000</v>
      </c>
      <c r="G55" s="2">
        <v>3073.65</v>
      </c>
      <c r="H55" s="2">
        <v>1.17</v>
      </c>
    </row>
    <row r="56" spans="2:8" x14ac:dyDescent="0.25">
      <c r="B56" s="1" t="s">
        <v>2584</v>
      </c>
      <c r="C56" s="17" t="s">
        <v>135</v>
      </c>
      <c r="D56" s="1" t="s">
        <v>215</v>
      </c>
      <c r="E56" s="1" t="s">
        <v>687</v>
      </c>
      <c r="F56" s="2">
        <v>231000</v>
      </c>
      <c r="G56" s="2">
        <v>2958.88</v>
      </c>
      <c r="H56" s="2">
        <v>1.1299999999999999</v>
      </c>
    </row>
    <row r="57" spans="2:8" x14ac:dyDescent="0.25">
      <c r="B57" s="1" t="s">
        <v>2585</v>
      </c>
      <c r="C57" s="17" t="s">
        <v>135</v>
      </c>
      <c r="D57" s="1" t="s">
        <v>246</v>
      </c>
      <c r="E57" s="1" t="s">
        <v>688</v>
      </c>
      <c r="F57" s="2">
        <v>1275000</v>
      </c>
      <c r="G57" s="2">
        <v>2954.81</v>
      </c>
      <c r="H57" s="2">
        <v>1.1200000000000001</v>
      </c>
    </row>
    <row r="58" spans="2:8" x14ac:dyDescent="0.25">
      <c r="B58" s="1" t="s">
        <v>2586</v>
      </c>
      <c r="C58" s="17" t="s">
        <v>135</v>
      </c>
      <c r="D58" s="1" t="s">
        <v>207</v>
      </c>
      <c r="E58" s="1" t="s">
        <v>689</v>
      </c>
      <c r="F58" s="2">
        <v>1000000</v>
      </c>
      <c r="G58" s="2">
        <v>2916.5</v>
      </c>
      <c r="H58" s="2">
        <v>1.1100000000000001</v>
      </c>
    </row>
    <row r="59" spans="2:8" x14ac:dyDescent="0.25">
      <c r="B59" s="1" t="s">
        <v>690</v>
      </c>
      <c r="C59" s="17" t="s">
        <v>135</v>
      </c>
      <c r="D59" s="1" t="s">
        <v>248</v>
      </c>
      <c r="E59" s="1" t="s">
        <v>691</v>
      </c>
      <c r="F59" s="2">
        <v>2410000</v>
      </c>
      <c r="G59" s="2">
        <v>2801.63</v>
      </c>
      <c r="H59" s="2">
        <v>1.07</v>
      </c>
    </row>
    <row r="60" spans="2:8" x14ac:dyDescent="0.25">
      <c r="B60" s="1" t="s">
        <v>2571</v>
      </c>
      <c r="C60" s="17" t="s">
        <v>135</v>
      </c>
      <c r="D60" s="1" t="s">
        <v>302</v>
      </c>
      <c r="E60" s="1" t="s">
        <v>659</v>
      </c>
      <c r="F60" s="2">
        <v>50000</v>
      </c>
      <c r="G60" s="2">
        <v>2764.48</v>
      </c>
      <c r="H60" s="2">
        <v>1.05</v>
      </c>
    </row>
    <row r="61" spans="2:8" x14ac:dyDescent="0.25">
      <c r="B61" s="1" t="s">
        <v>2530</v>
      </c>
      <c r="C61" s="17" t="s">
        <v>135</v>
      </c>
      <c r="D61" s="1" t="s">
        <v>224</v>
      </c>
      <c r="E61" s="1" t="s">
        <v>571</v>
      </c>
      <c r="F61" s="2">
        <v>60000</v>
      </c>
      <c r="G61" s="2">
        <v>2658.69</v>
      </c>
      <c r="H61" s="2">
        <v>1.01</v>
      </c>
    </row>
    <row r="62" spans="2:8" x14ac:dyDescent="0.25">
      <c r="B62" s="1" t="s">
        <v>2524</v>
      </c>
      <c r="C62" s="17" t="s">
        <v>135</v>
      </c>
      <c r="D62" s="1" t="s">
        <v>211</v>
      </c>
      <c r="E62" s="1" t="s">
        <v>565</v>
      </c>
      <c r="F62" s="2">
        <v>755000</v>
      </c>
      <c r="G62" s="2">
        <v>2632.69</v>
      </c>
      <c r="H62" s="2">
        <v>1</v>
      </c>
    </row>
    <row r="63" spans="2:8" x14ac:dyDescent="0.25">
      <c r="B63" s="1" t="s">
        <v>2587</v>
      </c>
      <c r="C63" s="17" t="s">
        <v>135</v>
      </c>
      <c r="D63" s="1" t="s">
        <v>300</v>
      </c>
      <c r="E63" s="1" t="s">
        <v>692</v>
      </c>
      <c r="F63" s="2">
        <v>300198</v>
      </c>
      <c r="G63" s="2">
        <v>2594.31</v>
      </c>
      <c r="H63" s="2">
        <v>0.99</v>
      </c>
    </row>
    <row r="64" spans="2:8" x14ac:dyDescent="0.25">
      <c r="B64" s="1" t="s">
        <v>2486</v>
      </c>
      <c r="C64" s="17" t="s">
        <v>135</v>
      </c>
      <c r="D64" s="1" t="s">
        <v>222</v>
      </c>
      <c r="E64" s="1" t="s">
        <v>492</v>
      </c>
      <c r="F64" s="2">
        <v>590000</v>
      </c>
      <c r="G64" s="2">
        <v>2591.58</v>
      </c>
      <c r="H64" s="2">
        <v>0.99</v>
      </c>
    </row>
    <row r="65" spans="2:8" x14ac:dyDescent="0.25">
      <c r="B65" s="1" t="s">
        <v>2350</v>
      </c>
      <c r="C65" s="17" t="s">
        <v>135</v>
      </c>
      <c r="D65" s="1" t="s">
        <v>222</v>
      </c>
      <c r="E65" s="1" t="s">
        <v>223</v>
      </c>
      <c r="F65" s="2">
        <v>27950</v>
      </c>
      <c r="G65" s="2">
        <v>2516.52</v>
      </c>
      <c r="H65" s="2">
        <v>0.96</v>
      </c>
    </row>
    <row r="66" spans="2:8" x14ac:dyDescent="0.25">
      <c r="B66" s="1" t="s">
        <v>2410</v>
      </c>
      <c r="C66" s="17" t="s">
        <v>135</v>
      </c>
      <c r="D66" s="1" t="s">
        <v>266</v>
      </c>
      <c r="E66" s="1" t="s">
        <v>334</v>
      </c>
      <c r="F66" s="2">
        <v>290000</v>
      </c>
      <c r="G66" s="2">
        <v>2491.9699999999998</v>
      </c>
      <c r="H66" s="2">
        <v>0.95</v>
      </c>
    </row>
    <row r="67" spans="2:8" x14ac:dyDescent="0.25">
      <c r="B67" s="1" t="s">
        <v>2588</v>
      </c>
      <c r="C67" s="17" t="s">
        <v>135</v>
      </c>
      <c r="D67" s="1" t="s">
        <v>200</v>
      </c>
      <c r="E67" s="1" t="s">
        <v>693</v>
      </c>
      <c r="F67" s="2">
        <v>1150000</v>
      </c>
      <c r="G67" s="2">
        <v>2490.33</v>
      </c>
      <c r="H67" s="2">
        <v>0.95</v>
      </c>
    </row>
    <row r="68" spans="2:8" x14ac:dyDescent="0.25">
      <c r="B68" s="1" t="s">
        <v>2348</v>
      </c>
      <c r="C68" s="17" t="s">
        <v>135</v>
      </c>
      <c r="D68" s="1" t="s">
        <v>218</v>
      </c>
      <c r="E68" s="1" t="s">
        <v>219</v>
      </c>
      <c r="F68" s="2">
        <v>90000</v>
      </c>
      <c r="G68" s="2">
        <v>2281.5</v>
      </c>
      <c r="H68" s="2">
        <v>0.87</v>
      </c>
    </row>
    <row r="69" spans="2:8" x14ac:dyDescent="0.25">
      <c r="B69" s="1" t="s">
        <v>2538</v>
      </c>
      <c r="C69" s="17" t="s">
        <v>135</v>
      </c>
      <c r="D69" s="1" t="s">
        <v>224</v>
      </c>
      <c r="E69" s="1" t="s">
        <v>581</v>
      </c>
      <c r="F69" s="2">
        <v>63000</v>
      </c>
      <c r="G69" s="2">
        <v>2262.7399999999998</v>
      </c>
      <c r="H69" s="2">
        <v>0.86</v>
      </c>
    </row>
    <row r="70" spans="2:8" x14ac:dyDescent="0.25">
      <c r="B70" s="1" t="s">
        <v>2589</v>
      </c>
      <c r="C70" s="17" t="s">
        <v>135</v>
      </c>
      <c r="D70" s="1" t="s">
        <v>209</v>
      </c>
      <c r="E70" s="1" t="s">
        <v>694</v>
      </c>
      <c r="F70" s="2">
        <v>2000000</v>
      </c>
      <c r="G70" s="2">
        <v>2239</v>
      </c>
      <c r="H70" s="2">
        <v>0.85</v>
      </c>
    </row>
    <row r="71" spans="2:8" x14ac:dyDescent="0.25">
      <c r="B71" s="1" t="s">
        <v>2506</v>
      </c>
      <c r="C71" s="17" t="s">
        <v>135</v>
      </c>
      <c r="D71" s="1" t="s">
        <v>353</v>
      </c>
      <c r="E71" s="1" t="s">
        <v>517</v>
      </c>
      <c r="F71" s="2">
        <v>432500</v>
      </c>
      <c r="G71" s="2">
        <v>1873.37</v>
      </c>
      <c r="H71" s="2">
        <v>0.71</v>
      </c>
    </row>
    <row r="72" spans="2:8" x14ac:dyDescent="0.25">
      <c r="B72" s="1" t="s">
        <v>2510</v>
      </c>
      <c r="C72" s="17" t="s">
        <v>135</v>
      </c>
      <c r="D72" s="1" t="s">
        <v>211</v>
      </c>
      <c r="E72" s="1" t="s">
        <v>533</v>
      </c>
      <c r="F72" s="2">
        <v>250000</v>
      </c>
      <c r="G72" s="2">
        <v>1847.88</v>
      </c>
      <c r="H72" s="2">
        <v>0.7</v>
      </c>
    </row>
    <row r="73" spans="2:8" x14ac:dyDescent="0.25">
      <c r="B73" s="1" t="s">
        <v>2590</v>
      </c>
      <c r="C73" s="17" t="s">
        <v>135</v>
      </c>
      <c r="D73" s="1" t="s">
        <v>211</v>
      </c>
      <c r="E73" s="1" t="s">
        <v>695</v>
      </c>
      <c r="F73" s="2">
        <v>175312</v>
      </c>
      <c r="G73" s="2">
        <v>1624.18</v>
      </c>
      <c r="H73" s="2">
        <v>0.62</v>
      </c>
    </row>
    <row r="74" spans="2:8" x14ac:dyDescent="0.25">
      <c r="B74" s="1" t="s">
        <v>2591</v>
      </c>
      <c r="C74" s="17" t="s">
        <v>135</v>
      </c>
      <c r="D74" s="1" t="s">
        <v>200</v>
      </c>
      <c r="E74" s="1" t="s">
        <v>696</v>
      </c>
      <c r="F74" s="2">
        <v>120000</v>
      </c>
      <c r="G74" s="2">
        <v>1563.18</v>
      </c>
      <c r="H74" s="2">
        <v>0.6</v>
      </c>
    </row>
    <row r="75" spans="2:8" x14ac:dyDescent="0.25">
      <c r="B75" s="1" t="s">
        <v>697</v>
      </c>
      <c r="C75" s="17" t="s">
        <v>135</v>
      </c>
      <c r="D75" s="1" t="s">
        <v>218</v>
      </c>
      <c r="E75" s="1" t="s">
        <v>698</v>
      </c>
      <c r="F75" s="2">
        <v>121648</v>
      </c>
      <c r="G75" s="2">
        <v>636.28</v>
      </c>
      <c r="H75" s="2">
        <v>0.24</v>
      </c>
    </row>
    <row r="76" spans="2:8" x14ac:dyDescent="0.25">
      <c r="B76" s="1" t="s">
        <v>442</v>
      </c>
      <c r="C76" s="17" t="s">
        <v>135</v>
      </c>
      <c r="D76" s="1" t="s">
        <v>211</v>
      </c>
      <c r="E76" s="1" t="s">
        <v>443</v>
      </c>
      <c r="F76" s="2">
        <v>170000</v>
      </c>
      <c r="G76" s="2">
        <v>389.98</v>
      </c>
      <c r="H76" s="2">
        <v>0.15</v>
      </c>
    </row>
    <row r="77" spans="2:8" x14ac:dyDescent="0.25">
      <c r="B77" s="14" t="s">
        <v>2592</v>
      </c>
      <c r="C77" s="17" t="s">
        <v>135</v>
      </c>
      <c r="D77" s="1" t="s">
        <v>200</v>
      </c>
      <c r="E77" s="1" t="s">
        <v>685</v>
      </c>
      <c r="F77" s="2">
        <v>-130800</v>
      </c>
      <c r="G77" s="2">
        <v>-1091.8499999999999</v>
      </c>
      <c r="H77" s="2">
        <v>-0.42</v>
      </c>
    </row>
    <row r="78" spans="2:8" x14ac:dyDescent="0.25">
      <c r="B78" s="1" t="s">
        <v>2593</v>
      </c>
      <c r="C78" s="17" t="s">
        <v>135</v>
      </c>
      <c r="D78" s="1" t="s">
        <v>246</v>
      </c>
      <c r="E78" s="1" t="s">
        <v>688</v>
      </c>
      <c r="F78" s="2">
        <v>-600600</v>
      </c>
      <c r="G78" s="2">
        <v>-1400.9</v>
      </c>
      <c r="H78" s="2">
        <v>-0.53</v>
      </c>
    </row>
    <row r="79" spans="2:8" x14ac:dyDescent="0.25">
      <c r="B79" s="1" t="s">
        <v>2594</v>
      </c>
      <c r="C79" s="17" t="s">
        <v>135</v>
      </c>
      <c r="D79" s="1" t="s">
        <v>413</v>
      </c>
      <c r="E79" s="1" t="s">
        <v>672</v>
      </c>
      <c r="F79" s="2">
        <v>-3025000</v>
      </c>
      <c r="G79" s="2">
        <v>-5550.88</v>
      </c>
      <c r="H79" s="2">
        <v>-2.11</v>
      </c>
    </row>
    <row r="80" spans="2:8" x14ac:dyDescent="0.25">
      <c r="B80" s="14" t="s">
        <v>271</v>
      </c>
      <c r="C80" s="21"/>
      <c r="D80" s="14"/>
      <c r="E80" s="14"/>
      <c r="F80" s="3"/>
      <c r="G80" s="3">
        <f>SUM(G12:G76)</f>
        <v>243256.37</v>
      </c>
      <c r="H80" s="3">
        <f>SUM(H12:H76)</f>
        <v>92.599999999999966</v>
      </c>
    </row>
    <row r="81" spans="2:8" x14ac:dyDescent="0.25">
      <c r="B81" s="14" t="s">
        <v>272</v>
      </c>
      <c r="C81" s="21"/>
      <c r="D81" s="14"/>
      <c r="E81" s="14"/>
      <c r="F81" s="3"/>
      <c r="G81" s="3">
        <v>2770.9</v>
      </c>
      <c r="H81" s="3">
        <v>1.05</v>
      </c>
    </row>
    <row r="82" spans="2:8" x14ac:dyDescent="0.25">
      <c r="B82" s="14" t="s">
        <v>137</v>
      </c>
      <c r="C82" s="21"/>
      <c r="D82" s="14"/>
      <c r="E82" s="14"/>
      <c r="F82" s="3"/>
      <c r="G82" s="3">
        <v>246027.27</v>
      </c>
      <c r="H82" s="3">
        <v>93.65</v>
      </c>
    </row>
    <row r="83" spans="2:8" x14ac:dyDescent="0.25">
      <c r="B83" s="14" t="s">
        <v>138</v>
      </c>
      <c r="C83" s="21"/>
      <c r="D83" s="14"/>
      <c r="E83" s="14"/>
      <c r="F83" s="3"/>
      <c r="G83" s="3">
        <v>16635.047597610006</v>
      </c>
      <c r="H83" s="3">
        <v>6.3499999999999943</v>
      </c>
    </row>
    <row r="84" spans="2:8" x14ac:dyDescent="0.25">
      <c r="B84" s="14" t="s">
        <v>139</v>
      </c>
      <c r="C84" s="21"/>
      <c r="D84" s="14"/>
      <c r="E84" s="14"/>
      <c r="F84" s="3"/>
      <c r="G84" s="3">
        <v>262662.31759761</v>
      </c>
      <c r="H84" s="3">
        <v>100</v>
      </c>
    </row>
    <row r="85" spans="2:8" x14ac:dyDescent="0.25">
      <c r="B85" s="1" t="s">
        <v>140</v>
      </c>
    </row>
    <row r="86" spans="2:8" x14ac:dyDescent="0.25">
      <c r="B86" s="14" t="s">
        <v>141</v>
      </c>
    </row>
    <row r="87" spans="2:8" x14ac:dyDescent="0.25">
      <c r="B87" s="14" t="s">
        <v>142</v>
      </c>
      <c r="C87" s="17" t="s">
        <v>143</v>
      </c>
    </row>
    <row r="88" spans="2:8" x14ac:dyDescent="0.25">
      <c r="B88" s="14" t="s">
        <v>145</v>
      </c>
      <c r="C88" s="17" t="s">
        <v>144</v>
      </c>
    </row>
    <row r="89" spans="2:8" x14ac:dyDescent="0.25">
      <c r="B89" s="14" t="s">
        <v>273</v>
      </c>
      <c r="C89" s="17" t="s">
        <v>144</v>
      </c>
    </row>
    <row r="90" spans="2:8" x14ac:dyDescent="0.25">
      <c r="B90" s="14" t="s">
        <v>146</v>
      </c>
      <c r="C90" s="17" t="s">
        <v>147</v>
      </c>
    </row>
    <row r="91" spans="2:8" x14ac:dyDescent="0.25">
      <c r="B91" s="14" t="s">
        <v>699</v>
      </c>
      <c r="C91" s="21"/>
    </row>
    <row r="92" spans="2:8" x14ac:dyDescent="0.25">
      <c r="B92" s="14" t="s">
        <v>700</v>
      </c>
      <c r="C92" s="21"/>
    </row>
    <row r="93" spans="2:8" x14ac:dyDescent="0.25">
      <c r="B93" s="14" t="s">
        <v>701</v>
      </c>
      <c r="C93" s="21"/>
    </row>
    <row r="94" spans="2:8" x14ac:dyDescent="0.25">
      <c r="B94" s="14" t="s">
        <v>702</v>
      </c>
      <c r="C94" s="21"/>
    </row>
    <row r="95" spans="2:8" x14ac:dyDescent="0.25">
      <c r="B95" s="14" t="s">
        <v>703</v>
      </c>
      <c r="C95" s="21"/>
    </row>
    <row r="96" spans="2:8" x14ac:dyDescent="0.25">
      <c r="B96" s="14" t="s">
        <v>704</v>
      </c>
      <c r="C96" s="21"/>
    </row>
    <row r="97" spans="2:3" x14ac:dyDescent="0.25">
      <c r="B97" s="14" t="s">
        <v>705</v>
      </c>
      <c r="C97" s="21"/>
    </row>
    <row r="98" spans="2:3" x14ac:dyDescent="0.25">
      <c r="B98" s="14" t="s">
        <v>706</v>
      </c>
      <c r="C98" s="21"/>
    </row>
    <row r="99" spans="2:3" x14ac:dyDescent="0.25">
      <c r="B99" s="14" t="s">
        <v>1067</v>
      </c>
      <c r="C99" s="21"/>
    </row>
    <row r="100" spans="2:3" x14ac:dyDescent="0.25">
      <c r="B100" s="1" t="s">
        <v>148</v>
      </c>
    </row>
    <row r="101" spans="2:3" x14ac:dyDescent="0.25">
      <c r="B101" s="1" t="s">
        <v>278</v>
      </c>
    </row>
    <row r="104" spans="2:3" x14ac:dyDescent="0.25">
      <c r="B104" s="7" t="s">
        <v>2242</v>
      </c>
      <c r="C104" s="8"/>
    </row>
    <row r="105" spans="2:3" ht="30" x14ac:dyDescent="0.25">
      <c r="B105" s="7" t="s">
        <v>279</v>
      </c>
      <c r="C105" s="9" t="s">
        <v>280</v>
      </c>
    </row>
    <row r="106" spans="2:3" x14ac:dyDescent="0.25">
      <c r="B106" s="10" t="s">
        <v>281</v>
      </c>
      <c r="C106" s="128">
        <v>2500</v>
      </c>
    </row>
    <row r="107" spans="2:3" x14ac:dyDescent="0.25">
      <c r="B107" s="10" t="s">
        <v>282</v>
      </c>
      <c r="C107" s="128">
        <v>0</v>
      </c>
    </row>
    <row r="108" spans="2:3" x14ac:dyDescent="0.25">
      <c r="B108" s="10" t="s">
        <v>283</v>
      </c>
      <c r="C108" s="128">
        <v>0</v>
      </c>
    </row>
    <row r="109" spans="2:3" x14ac:dyDescent="0.25">
      <c r="B109" s="10" t="s">
        <v>284</v>
      </c>
      <c r="C109" s="128">
        <v>0</v>
      </c>
    </row>
    <row r="110" spans="2:3" x14ac:dyDescent="0.25">
      <c r="B110" s="10" t="s">
        <v>285</v>
      </c>
      <c r="C110" s="128">
        <v>0</v>
      </c>
    </row>
    <row r="111" spans="2:3" x14ac:dyDescent="0.25">
      <c r="B111" s="10" t="s">
        <v>286</v>
      </c>
      <c r="C111" s="128">
        <v>0</v>
      </c>
    </row>
    <row r="112" spans="2:3" x14ac:dyDescent="0.25">
      <c r="B112" s="7" t="s">
        <v>287</v>
      </c>
      <c r="C112" s="130">
        <v>2500</v>
      </c>
    </row>
    <row r="114" spans="2:7" x14ac:dyDescent="0.25">
      <c r="B114" s="10" t="s">
        <v>149</v>
      </c>
      <c r="C114" s="11"/>
      <c r="D114" s="10"/>
    </row>
    <row r="115" spans="2:7" ht="30" x14ac:dyDescent="0.25">
      <c r="B115" s="12" t="s">
        <v>150</v>
      </c>
      <c r="C115" s="13" t="s">
        <v>151</v>
      </c>
      <c r="D115" s="12" t="s">
        <v>152</v>
      </c>
    </row>
    <row r="116" spans="2:7" x14ac:dyDescent="0.25">
      <c r="B116" s="10" t="s">
        <v>144</v>
      </c>
      <c r="C116" s="11" t="s">
        <v>144</v>
      </c>
      <c r="D116" s="10" t="s">
        <v>144</v>
      </c>
    </row>
    <row r="118" spans="2:7" x14ac:dyDescent="0.25">
      <c r="B118" s="14" t="s">
        <v>153</v>
      </c>
      <c r="C118" s="22">
        <v>45260</v>
      </c>
    </row>
    <row r="119" spans="2:7" x14ac:dyDescent="0.25">
      <c r="B119" s="7" t="s">
        <v>154</v>
      </c>
      <c r="C119" s="8" t="s">
        <v>155</v>
      </c>
      <c r="D119" s="7" t="s">
        <v>156</v>
      </c>
      <c r="E119" s="23" t="s">
        <v>157</v>
      </c>
      <c r="F119" s="24" t="s">
        <v>158</v>
      </c>
      <c r="G119" s="3"/>
    </row>
    <row r="120" spans="2:7" x14ac:dyDescent="0.25">
      <c r="B120" s="10" t="s">
        <v>2595</v>
      </c>
      <c r="C120" s="11">
        <v>-130800</v>
      </c>
      <c r="D120" s="10">
        <v>826.3</v>
      </c>
      <c r="E120" s="25">
        <v>834.75</v>
      </c>
      <c r="F120" s="26">
        <f>C112</f>
        <v>2500</v>
      </c>
    </row>
    <row r="121" spans="2:7" x14ac:dyDescent="0.25">
      <c r="B121" s="10" t="s">
        <v>2596</v>
      </c>
      <c r="C121" s="11">
        <v>-3025000</v>
      </c>
      <c r="D121" s="10">
        <v>180.31</v>
      </c>
      <c r="E121" s="25">
        <v>183.5</v>
      </c>
      <c r="F121" s="27"/>
    </row>
    <row r="122" spans="2:7" x14ac:dyDescent="0.25">
      <c r="B122" s="10" t="s">
        <v>2597</v>
      </c>
      <c r="C122" s="11">
        <v>-600600</v>
      </c>
      <c r="D122" s="10">
        <v>227.33</v>
      </c>
      <c r="E122" s="25">
        <v>233.25</v>
      </c>
      <c r="F122" s="28"/>
    </row>
    <row r="125" spans="2:7" x14ac:dyDescent="0.25">
      <c r="B125" s="14" t="s">
        <v>159</v>
      </c>
      <c r="C125" s="133">
        <v>3.0599999999999999E-2</v>
      </c>
    </row>
    <row r="126" spans="2:7" x14ac:dyDescent="0.25">
      <c r="B126" s="14"/>
    </row>
    <row r="127" spans="2:7" x14ac:dyDescent="0.25">
      <c r="B127" s="14" t="s">
        <v>160</v>
      </c>
    </row>
    <row r="128" spans="2:7" x14ac:dyDescent="0.25">
      <c r="B128" s="23" t="s">
        <v>161</v>
      </c>
      <c r="C128" s="8" t="s">
        <v>162</v>
      </c>
      <c r="D128" s="14"/>
    </row>
    <row r="129" spans="2:3" x14ac:dyDescent="0.25">
      <c r="B129" s="25" t="s">
        <v>2598</v>
      </c>
      <c r="C129" s="11">
        <v>231</v>
      </c>
    </row>
    <row r="130" spans="2:3" x14ac:dyDescent="0.25">
      <c r="B130" s="25" t="s">
        <v>2599</v>
      </c>
      <c r="C130" s="11">
        <v>336</v>
      </c>
    </row>
    <row r="131" spans="2:3" x14ac:dyDescent="0.25">
      <c r="B131" s="25" t="s">
        <v>2600</v>
      </c>
      <c r="C131" s="11">
        <v>131</v>
      </c>
    </row>
    <row r="133" spans="2:3" x14ac:dyDescent="0.25">
      <c r="B133" s="23" t="s">
        <v>163</v>
      </c>
      <c r="C133" s="8" t="s">
        <v>162</v>
      </c>
    </row>
    <row r="134" spans="2:3" x14ac:dyDescent="0.25">
      <c r="B134" s="25" t="s">
        <v>2598</v>
      </c>
      <c r="C134" s="11">
        <v>231</v>
      </c>
    </row>
    <row r="135" spans="2:3" x14ac:dyDescent="0.25">
      <c r="B135" s="25" t="s">
        <v>2599</v>
      </c>
      <c r="C135" s="11">
        <v>336</v>
      </c>
    </row>
    <row r="136" spans="2:3" x14ac:dyDescent="0.25">
      <c r="B136" s="25" t="s">
        <v>2600</v>
      </c>
      <c r="C136" s="11">
        <v>131</v>
      </c>
    </row>
    <row r="139" spans="2:3" x14ac:dyDescent="0.25">
      <c r="B139" s="23" t="s">
        <v>708</v>
      </c>
      <c r="C139" s="8" t="s">
        <v>165</v>
      </c>
    </row>
    <row r="140" spans="2:3" x14ac:dyDescent="0.25">
      <c r="B140" s="25" t="s">
        <v>2598</v>
      </c>
      <c r="C140" s="134">
        <v>136386650.40000001</v>
      </c>
    </row>
    <row r="141" spans="2:3" x14ac:dyDescent="0.25">
      <c r="B141" s="25" t="s">
        <v>2599</v>
      </c>
      <c r="C141" s="134">
        <v>543613372.5</v>
      </c>
    </row>
    <row r="142" spans="2:3" x14ac:dyDescent="0.25">
      <c r="B142" s="25" t="s">
        <v>2600</v>
      </c>
      <c r="C142" s="134">
        <v>107580004.68000001</v>
      </c>
    </row>
    <row r="143" spans="2:3" x14ac:dyDescent="0.25">
      <c r="C143" s="135">
        <f>SUM(C139:C142)</f>
        <v>787580027.57999992</v>
      </c>
    </row>
    <row r="144" spans="2:3" x14ac:dyDescent="0.25">
      <c r="C144" s="35"/>
    </row>
    <row r="145" spans="2:7" x14ac:dyDescent="0.25">
      <c r="B145" s="23" t="s">
        <v>164</v>
      </c>
      <c r="C145" s="135" t="s">
        <v>165</v>
      </c>
    </row>
    <row r="146" spans="2:7" x14ac:dyDescent="0.25">
      <c r="B146" s="25" t="s">
        <v>2598</v>
      </c>
      <c r="C146" s="134">
        <v>127952784.95999999</v>
      </c>
    </row>
    <row r="147" spans="2:7" x14ac:dyDescent="0.25">
      <c r="B147" s="25" t="s">
        <v>2599</v>
      </c>
      <c r="C147" s="134">
        <v>522715160</v>
      </c>
    </row>
    <row r="148" spans="2:7" x14ac:dyDescent="0.25">
      <c r="B148" s="25" t="s">
        <v>2600</v>
      </c>
      <c r="C148" s="134">
        <v>108596459.88</v>
      </c>
    </row>
    <row r="149" spans="2:7" x14ac:dyDescent="0.25">
      <c r="C149" s="135">
        <f>SUM(C145:C148)</f>
        <v>759264404.84000003</v>
      </c>
    </row>
    <row r="150" spans="2:7" x14ac:dyDescent="0.25">
      <c r="C150" s="35"/>
    </row>
    <row r="151" spans="2:7" x14ac:dyDescent="0.25">
      <c r="C151" s="35"/>
    </row>
    <row r="152" spans="2:7" x14ac:dyDescent="0.25">
      <c r="B152" s="7" t="s">
        <v>166</v>
      </c>
      <c r="C152" s="135">
        <f xml:space="preserve"> C149-C143</f>
        <v>-28315622.73999989</v>
      </c>
    </row>
    <row r="154" spans="2:7" x14ac:dyDescent="0.25">
      <c r="B154" s="7" t="s">
        <v>167</v>
      </c>
      <c r="C154" s="29">
        <v>45260</v>
      </c>
      <c r="D154" s="10"/>
      <c r="E154" s="25"/>
      <c r="F154" s="26"/>
    </row>
    <row r="155" spans="2:7" x14ac:dyDescent="0.25">
      <c r="B155" s="7" t="s">
        <v>154</v>
      </c>
      <c r="C155" s="8" t="s">
        <v>155</v>
      </c>
      <c r="D155" s="7" t="s">
        <v>156</v>
      </c>
      <c r="E155" s="23" t="s">
        <v>157</v>
      </c>
      <c r="F155" s="30" t="s">
        <v>158</v>
      </c>
      <c r="G155" s="3"/>
    </row>
    <row r="156" spans="2:7" x14ac:dyDescent="0.25">
      <c r="B156" s="31" t="s">
        <v>144</v>
      </c>
      <c r="C156" s="32" t="s">
        <v>144</v>
      </c>
      <c r="D156" s="31" t="s">
        <v>144</v>
      </c>
      <c r="E156" s="33" t="s">
        <v>144</v>
      </c>
      <c r="F156" s="28" t="s">
        <v>144</v>
      </c>
    </row>
    <row r="157" spans="2:7" x14ac:dyDescent="0.25">
      <c r="B157" s="14" t="s">
        <v>159</v>
      </c>
    </row>
    <row r="158" spans="2:7" x14ac:dyDescent="0.25">
      <c r="B158" s="14"/>
    </row>
    <row r="159" spans="2:7" x14ac:dyDescent="0.25">
      <c r="B159" s="14" t="s">
        <v>160</v>
      </c>
    </row>
    <row r="160" spans="2:7" x14ac:dyDescent="0.25">
      <c r="B160" s="7" t="s">
        <v>161</v>
      </c>
      <c r="C160" s="8" t="s">
        <v>162</v>
      </c>
      <c r="D160" s="14"/>
    </row>
    <row r="161" spans="2:3" x14ac:dyDescent="0.25">
      <c r="B161" s="10" t="s">
        <v>144</v>
      </c>
      <c r="C161" s="11" t="s">
        <v>144</v>
      </c>
    </row>
    <row r="163" spans="2:3" x14ac:dyDescent="0.25">
      <c r="B163" s="7" t="s">
        <v>163</v>
      </c>
      <c r="C163" s="8" t="s">
        <v>162</v>
      </c>
    </row>
    <row r="164" spans="2:3" x14ac:dyDescent="0.25">
      <c r="B164" s="10" t="s">
        <v>144</v>
      </c>
      <c r="C164" s="11" t="s">
        <v>144</v>
      </c>
    </row>
    <row r="166" spans="2:3" x14ac:dyDescent="0.25">
      <c r="B166" s="7" t="s">
        <v>144</v>
      </c>
      <c r="C166" s="8" t="s">
        <v>144</v>
      </c>
    </row>
    <row r="167" spans="2:3" x14ac:dyDescent="0.25">
      <c r="B167" s="10" t="s">
        <v>144</v>
      </c>
      <c r="C167" s="11" t="s">
        <v>144</v>
      </c>
    </row>
    <row r="169" spans="2:3" x14ac:dyDescent="0.25">
      <c r="B169" s="23" t="s">
        <v>164</v>
      </c>
      <c r="C169" s="8" t="s">
        <v>165</v>
      </c>
    </row>
    <row r="170" spans="2:3" x14ac:dyDescent="0.25">
      <c r="B170" s="25" t="s">
        <v>144</v>
      </c>
      <c r="C170" s="11" t="s">
        <v>144</v>
      </c>
    </row>
    <row r="172" spans="2:3" x14ac:dyDescent="0.25">
      <c r="B172" s="7" t="s">
        <v>166</v>
      </c>
      <c r="C172" s="8" t="s">
        <v>144</v>
      </c>
    </row>
    <row r="175" spans="2:3" x14ac:dyDescent="0.25">
      <c r="B175" s="14" t="s">
        <v>168</v>
      </c>
    </row>
    <row r="177" spans="2:80" x14ac:dyDescent="0.25">
      <c r="B177" s="7" t="s">
        <v>154</v>
      </c>
      <c r="C177" s="8" t="s">
        <v>169</v>
      </c>
      <c r="D177" s="7" t="s">
        <v>170</v>
      </c>
      <c r="E177" s="7" t="s">
        <v>171</v>
      </c>
      <c r="F177" s="3"/>
    </row>
    <row r="178" spans="2:80" x14ac:dyDescent="0.25">
      <c r="B178" s="10" t="s">
        <v>144</v>
      </c>
      <c r="C178" s="11" t="s">
        <v>144</v>
      </c>
      <c r="D178" s="10" t="s">
        <v>144</v>
      </c>
      <c r="E178" s="10" t="s">
        <v>144</v>
      </c>
    </row>
    <row r="181" spans="2:80" x14ac:dyDescent="0.25">
      <c r="B181" s="14" t="s">
        <v>172</v>
      </c>
      <c r="C181" s="21" t="s">
        <v>144</v>
      </c>
      <c r="D181" s="14"/>
      <c r="E181" s="14"/>
      <c r="F181" s="3"/>
      <c r="G181" s="3"/>
      <c r="H181" s="3"/>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row>
    <row r="183" spans="2:80" x14ac:dyDescent="0.25">
      <c r="B183" s="14" t="s">
        <v>173</v>
      </c>
    </row>
    <row r="185" spans="2:80" x14ac:dyDescent="0.25">
      <c r="B185" s="7" t="s">
        <v>174</v>
      </c>
      <c r="C185" s="8" t="s">
        <v>162</v>
      </c>
      <c r="D185" s="14"/>
    </row>
    <row r="186" spans="2:80" x14ac:dyDescent="0.25">
      <c r="B186" s="10" t="s">
        <v>144</v>
      </c>
      <c r="C186" s="11" t="s">
        <v>144</v>
      </c>
    </row>
    <row r="189" spans="2:80" x14ac:dyDescent="0.25">
      <c r="B189" s="7" t="s">
        <v>175</v>
      </c>
      <c r="C189" s="8" t="s">
        <v>176</v>
      </c>
      <c r="D189" s="14"/>
    </row>
    <row r="190" spans="2:80" x14ac:dyDescent="0.25">
      <c r="B190" s="10" t="s">
        <v>144</v>
      </c>
      <c r="C190" s="11" t="s">
        <v>144</v>
      </c>
    </row>
    <row r="193" spans="2:80" x14ac:dyDescent="0.25">
      <c r="B193" s="14" t="s">
        <v>177</v>
      </c>
    </row>
    <row r="196" spans="2:80" x14ac:dyDescent="0.25">
      <c r="B196" s="14" t="s">
        <v>178</v>
      </c>
    </row>
    <row r="198" spans="2:80" x14ac:dyDescent="0.25">
      <c r="B198" s="7" t="s">
        <v>154</v>
      </c>
      <c r="C198" s="8" t="s">
        <v>179</v>
      </c>
      <c r="D198" s="7" t="s">
        <v>169</v>
      </c>
      <c r="E198" s="7" t="s">
        <v>170</v>
      </c>
      <c r="F198" s="30" t="s">
        <v>171</v>
      </c>
      <c r="G198" s="3"/>
    </row>
    <row r="199" spans="2:80" x14ac:dyDescent="0.25">
      <c r="B199" s="10" t="s">
        <v>144</v>
      </c>
      <c r="C199" s="11" t="s">
        <v>144</v>
      </c>
      <c r="D199" s="10" t="s">
        <v>144</v>
      </c>
      <c r="E199" s="10" t="s">
        <v>144</v>
      </c>
      <c r="F199" s="34" t="s">
        <v>144</v>
      </c>
    </row>
    <row r="202" spans="2:80" x14ac:dyDescent="0.25">
      <c r="B202" s="14" t="s">
        <v>172</v>
      </c>
      <c r="C202" s="21" t="s">
        <v>144</v>
      </c>
      <c r="D202" s="14"/>
      <c r="E202" s="14"/>
      <c r="F202" s="3"/>
      <c r="G202" s="3"/>
      <c r="H202" s="3"/>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row>
    <row r="204" spans="2:80" x14ac:dyDescent="0.25">
      <c r="B204" s="14" t="s">
        <v>173</v>
      </c>
    </row>
    <row r="206" spans="2:80" x14ac:dyDescent="0.25">
      <c r="B206" s="7" t="s">
        <v>174</v>
      </c>
      <c r="C206" s="8" t="s">
        <v>162</v>
      </c>
      <c r="D206" s="14"/>
    </row>
    <row r="207" spans="2:80" x14ac:dyDescent="0.25">
      <c r="B207" s="10" t="s">
        <v>144</v>
      </c>
      <c r="C207" s="11" t="s">
        <v>144</v>
      </c>
    </row>
    <row r="210" spans="2:7" x14ac:dyDescent="0.25">
      <c r="B210" s="7" t="s">
        <v>175</v>
      </c>
      <c r="C210" s="8" t="s">
        <v>176</v>
      </c>
      <c r="D210" s="14"/>
    </row>
    <row r="211" spans="2:7" x14ac:dyDescent="0.25">
      <c r="B211" s="10" t="s">
        <v>144</v>
      </c>
      <c r="C211" s="11" t="s">
        <v>144</v>
      </c>
    </row>
    <row r="214" spans="2:7" x14ac:dyDescent="0.25">
      <c r="B214" s="14" t="s">
        <v>177</v>
      </c>
    </row>
    <row r="217" spans="2:7" x14ac:dyDescent="0.25">
      <c r="B217" s="14" t="s">
        <v>180</v>
      </c>
    </row>
    <row r="218" spans="2:7" x14ac:dyDescent="0.25">
      <c r="B218" s="7" t="s">
        <v>154</v>
      </c>
      <c r="C218" s="8" t="s">
        <v>181</v>
      </c>
      <c r="D218" s="7" t="s">
        <v>182</v>
      </c>
      <c r="E218" s="7" t="s">
        <v>183</v>
      </c>
      <c r="F218" s="30" t="s">
        <v>184</v>
      </c>
      <c r="G218" s="3"/>
    </row>
    <row r="219" spans="2:7" x14ac:dyDescent="0.25">
      <c r="B219" s="10" t="s">
        <v>144</v>
      </c>
      <c r="C219" s="11" t="s">
        <v>144</v>
      </c>
      <c r="D219" s="10" t="s">
        <v>144</v>
      </c>
      <c r="E219" s="10" t="s">
        <v>144</v>
      </c>
      <c r="F219" s="34" t="s">
        <v>144</v>
      </c>
    </row>
    <row r="220" spans="2:7" x14ac:dyDescent="0.25">
      <c r="B220" s="1" t="s">
        <v>185</v>
      </c>
    </row>
  </sheetData>
  <mergeCells count="3">
    <mergeCell ref="B1:E1"/>
    <mergeCell ref="C3:C7"/>
    <mergeCell ref="D3:D7"/>
  </mergeCells>
  <hyperlinks>
    <hyperlink ref="A1" location="Index!A1" display="Index" xr:uid="{51A4A3E5-13C6-4443-8E83-B068DCF0B8DF}"/>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28FD-8B24-496B-9974-7FFFA620E946}">
  <dimension ref="A1:CB434"/>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9" width="1.7109375" style="1" bestFit="1" customWidth="1"/>
    <col min="10"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265" width="1.7109375" style="1" bestFit="1" customWidth="1"/>
    <col min="266"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521" width="1.7109375" style="1" bestFit="1" customWidth="1"/>
    <col min="522"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777" width="1.7109375" style="1" bestFit="1" customWidth="1"/>
    <col min="778"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033" width="1.7109375" style="1" bestFit="1" customWidth="1"/>
    <col min="1034"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289" width="1.7109375" style="1" bestFit="1" customWidth="1"/>
    <col min="1290"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545" width="1.7109375" style="1" bestFit="1" customWidth="1"/>
    <col min="1546"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1801" width="1.7109375" style="1" bestFit="1" customWidth="1"/>
    <col min="1802"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057" width="1.7109375" style="1" bestFit="1" customWidth="1"/>
    <col min="2058"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313" width="1.7109375" style="1" bestFit="1" customWidth="1"/>
    <col min="2314"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569" width="1.7109375" style="1" bestFit="1" customWidth="1"/>
    <col min="2570"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2825" width="1.7109375" style="1" bestFit="1" customWidth="1"/>
    <col min="2826"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081" width="1.7109375" style="1" bestFit="1" customWidth="1"/>
    <col min="3082"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337" width="1.7109375" style="1" bestFit="1" customWidth="1"/>
    <col min="3338"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593" width="1.7109375" style="1" bestFit="1" customWidth="1"/>
    <col min="3594"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3849" width="1.7109375" style="1" bestFit="1" customWidth="1"/>
    <col min="3850"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105" width="1.7109375" style="1" bestFit="1" customWidth="1"/>
    <col min="4106"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361" width="1.7109375" style="1" bestFit="1" customWidth="1"/>
    <col min="4362"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617" width="1.7109375" style="1" bestFit="1" customWidth="1"/>
    <col min="4618"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4873" width="1.7109375" style="1" bestFit="1" customWidth="1"/>
    <col min="4874"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129" width="1.7109375" style="1" bestFit="1" customWidth="1"/>
    <col min="5130"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385" width="1.7109375" style="1" bestFit="1" customWidth="1"/>
    <col min="5386"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641" width="1.7109375" style="1" bestFit="1" customWidth="1"/>
    <col min="5642"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5897" width="1.7109375" style="1" bestFit="1" customWidth="1"/>
    <col min="5898"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153" width="1.7109375" style="1" bestFit="1" customWidth="1"/>
    <col min="6154"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409" width="1.7109375" style="1" bestFit="1" customWidth="1"/>
    <col min="6410"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665" width="1.7109375" style="1" bestFit="1" customWidth="1"/>
    <col min="6666"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6921" width="1.7109375" style="1" bestFit="1" customWidth="1"/>
    <col min="6922"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177" width="1.7109375" style="1" bestFit="1" customWidth="1"/>
    <col min="7178"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433" width="1.7109375" style="1" bestFit="1" customWidth="1"/>
    <col min="7434"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689" width="1.7109375" style="1" bestFit="1" customWidth="1"/>
    <col min="7690"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7945" width="1.7109375" style="1" bestFit="1" customWidth="1"/>
    <col min="7946"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201" width="1.7109375" style="1" bestFit="1" customWidth="1"/>
    <col min="8202"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457" width="1.7109375" style="1" bestFit="1" customWidth="1"/>
    <col min="8458"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713" width="1.7109375" style="1" bestFit="1" customWidth="1"/>
    <col min="8714"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8969" width="1.7109375" style="1" bestFit="1" customWidth="1"/>
    <col min="8970"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225" width="1.7109375" style="1" bestFit="1" customWidth="1"/>
    <col min="9226"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481" width="1.7109375" style="1" bestFit="1" customWidth="1"/>
    <col min="9482"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737" width="1.7109375" style="1" bestFit="1" customWidth="1"/>
    <col min="9738"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9993" width="1.7109375" style="1" bestFit="1" customWidth="1"/>
    <col min="9994"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249" width="1.7109375" style="1" bestFit="1" customWidth="1"/>
    <col min="10250"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505" width="1.7109375" style="1" bestFit="1" customWidth="1"/>
    <col min="10506"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0761" width="1.7109375" style="1" bestFit="1" customWidth="1"/>
    <col min="10762"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017" width="1.7109375" style="1" bestFit="1" customWidth="1"/>
    <col min="11018"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273" width="1.7109375" style="1" bestFit="1" customWidth="1"/>
    <col min="11274"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529" width="1.7109375" style="1" bestFit="1" customWidth="1"/>
    <col min="11530"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1785" width="1.7109375" style="1" bestFit="1" customWidth="1"/>
    <col min="11786"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041" width="1.7109375" style="1" bestFit="1" customWidth="1"/>
    <col min="12042"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297" width="1.7109375" style="1" bestFit="1" customWidth="1"/>
    <col min="12298"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553" width="1.7109375" style="1" bestFit="1" customWidth="1"/>
    <col min="12554"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2809" width="1.7109375" style="1" bestFit="1" customWidth="1"/>
    <col min="12810"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065" width="1.7109375" style="1" bestFit="1" customWidth="1"/>
    <col min="13066"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321" width="1.7109375" style="1" bestFit="1" customWidth="1"/>
    <col min="13322"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577" width="1.7109375" style="1" bestFit="1" customWidth="1"/>
    <col min="13578"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3833" width="1.7109375" style="1" bestFit="1" customWidth="1"/>
    <col min="13834"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089" width="1.7109375" style="1" bestFit="1" customWidth="1"/>
    <col min="14090"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345" width="1.7109375" style="1" bestFit="1" customWidth="1"/>
    <col min="14346"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601" width="1.7109375" style="1" bestFit="1" customWidth="1"/>
    <col min="14602"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4857" width="1.7109375" style="1" bestFit="1" customWidth="1"/>
    <col min="14858"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113" width="1.7109375" style="1" bestFit="1" customWidth="1"/>
    <col min="15114"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369" width="1.7109375" style="1" bestFit="1" customWidth="1"/>
    <col min="15370"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625" width="1.7109375" style="1" bestFit="1" customWidth="1"/>
    <col min="15626"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5881" width="1.7109375" style="1" bestFit="1" customWidth="1"/>
    <col min="15882"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137" width="1.7109375" style="1" bestFit="1" customWidth="1"/>
    <col min="16138" max="16384" width="9.140625" style="1"/>
  </cols>
  <sheetData>
    <row r="1" spans="1:9" x14ac:dyDescent="0.25">
      <c r="A1" s="15" t="s">
        <v>0</v>
      </c>
      <c r="B1" s="226" t="s">
        <v>75</v>
      </c>
      <c r="C1" s="226"/>
      <c r="D1" s="226"/>
      <c r="E1" s="226"/>
    </row>
    <row r="3" spans="1:9" ht="15" customHeight="1" x14ac:dyDescent="0.25">
      <c r="B3" s="4" t="s">
        <v>709</v>
      </c>
      <c r="C3" s="227"/>
      <c r="D3" s="228"/>
    </row>
    <row r="4" spans="1:9" ht="30" customHeight="1" x14ac:dyDescent="0.25">
      <c r="B4" s="6" t="s">
        <v>710</v>
      </c>
      <c r="C4" s="227"/>
      <c r="D4" s="228"/>
    </row>
    <row r="5" spans="1:9" ht="15" customHeight="1" x14ac:dyDescent="0.25">
      <c r="B5" s="6" t="s">
        <v>107</v>
      </c>
      <c r="C5" s="227"/>
      <c r="D5" s="228"/>
    </row>
    <row r="6" spans="1:9" ht="15" customHeight="1" x14ac:dyDescent="0.25">
      <c r="B6" s="6" t="s">
        <v>290</v>
      </c>
      <c r="C6" s="227"/>
      <c r="D6" s="228"/>
    </row>
    <row r="7" spans="1:9" ht="30" customHeight="1" x14ac:dyDescent="0.25">
      <c r="B7" s="6" t="s">
        <v>711</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824614</v>
      </c>
      <c r="G15" s="2">
        <v>12854.08</v>
      </c>
      <c r="H15" s="2">
        <v>6.15</v>
      </c>
    </row>
    <row r="16" spans="1:9" x14ac:dyDescent="0.25">
      <c r="B16" s="1" t="s">
        <v>2333</v>
      </c>
      <c r="C16" s="17" t="s">
        <v>135</v>
      </c>
      <c r="D16" s="1" t="s">
        <v>192</v>
      </c>
      <c r="E16" s="1" t="s">
        <v>196</v>
      </c>
      <c r="F16" s="2">
        <v>982075</v>
      </c>
      <c r="G16" s="2">
        <v>9181.91</v>
      </c>
      <c r="H16" s="2">
        <v>4.3899999999999997</v>
      </c>
    </row>
    <row r="17" spans="2:8" x14ac:dyDescent="0.25">
      <c r="B17" s="1" t="s">
        <v>2332</v>
      </c>
      <c r="C17" s="17" t="s">
        <v>135</v>
      </c>
      <c r="D17" s="1" t="s">
        <v>194</v>
      </c>
      <c r="E17" s="1" t="s">
        <v>195</v>
      </c>
      <c r="F17" s="2">
        <v>312926</v>
      </c>
      <c r="G17" s="2">
        <v>7439.66</v>
      </c>
      <c r="H17" s="2">
        <v>3.56</v>
      </c>
    </row>
    <row r="18" spans="2:8" x14ac:dyDescent="0.25">
      <c r="B18" s="1" t="s">
        <v>2339</v>
      </c>
      <c r="C18" s="17" t="s">
        <v>135</v>
      </c>
      <c r="D18" s="1" t="s">
        <v>192</v>
      </c>
      <c r="E18" s="1" t="s">
        <v>205</v>
      </c>
      <c r="F18" s="2">
        <v>676275</v>
      </c>
      <c r="G18" s="2">
        <v>7264.88</v>
      </c>
      <c r="H18" s="2">
        <v>3.47</v>
      </c>
    </row>
    <row r="19" spans="2:8" x14ac:dyDescent="0.25">
      <c r="B19" s="1" t="s">
        <v>2341</v>
      </c>
      <c r="C19" s="17" t="s">
        <v>135</v>
      </c>
      <c r="D19" s="1" t="s">
        <v>207</v>
      </c>
      <c r="E19" s="1" t="s">
        <v>208</v>
      </c>
      <c r="F19" s="2">
        <v>231573</v>
      </c>
      <c r="G19" s="2">
        <v>7200.07</v>
      </c>
      <c r="H19" s="2">
        <v>3.44</v>
      </c>
    </row>
    <row r="20" spans="2:8" x14ac:dyDescent="0.25">
      <c r="B20" s="1" t="s">
        <v>381</v>
      </c>
      <c r="C20" s="17" t="s">
        <v>135</v>
      </c>
      <c r="D20" s="1" t="s">
        <v>192</v>
      </c>
      <c r="E20" s="1" t="s">
        <v>382</v>
      </c>
      <c r="F20" s="2">
        <v>1249500</v>
      </c>
      <c r="G20" s="2">
        <v>7056.55</v>
      </c>
      <c r="H20" s="2">
        <v>3.37</v>
      </c>
    </row>
    <row r="21" spans="2:8" x14ac:dyDescent="0.25">
      <c r="B21" s="1" t="s">
        <v>2429</v>
      </c>
      <c r="C21" s="17" t="s">
        <v>135</v>
      </c>
      <c r="D21" s="1" t="s">
        <v>379</v>
      </c>
      <c r="E21" s="1" t="s">
        <v>380</v>
      </c>
      <c r="F21" s="2">
        <v>523926</v>
      </c>
      <c r="G21" s="2">
        <v>5316.28</v>
      </c>
      <c r="H21" s="2">
        <v>2.54</v>
      </c>
    </row>
    <row r="22" spans="2:8" x14ac:dyDescent="0.25">
      <c r="B22" s="1" t="s">
        <v>2335</v>
      </c>
      <c r="C22" s="17" t="s">
        <v>135</v>
      </c>
      <c r="D22" s="1" t="s">
        <v>197</v>
      </c>
      <c r="E22" s="1" t="s">
        <v>199</v>
      </c>
      <c r="F22" s="2">
        <v>113738</v>
      </c>
      <c r="G22" s="2">
        <v>3966.73</v>
      </c>
      <c r="H22" s="2">
        <v>1.9</v>
      </c>
    </row>
    <row r="23" spans="2:8" x14ac:dyDescent="0.25">
      <c r="B23" s="1" t="s">
        <v>2334</v>
      </c>
      <c r="C23" s="17" t="s">
        <v>135</v>
      </c>
      <c r="D23" s="1" t="s">
        <v>197</v>
      </c>
      <c r="E23" s="1" t="s">
        <v>198</v>
      </c>
      <c r="F23" s="2">
        <v>243000</v>
      </c>
      <c r="G23" s="2">
        <v>3536.01</v>
      </c>
      <c r="H23" s="2">
        <v>1.69</v>
      </c>
    </row>
    <row r="24" spans="2:8" x14ac:dyDescent="0.25">
      <c r="B24" s="1" t="s">
        <v>2433</v>
      </c>
      <c r="C24" s="17" t="s">
        <v>135</v>
      </c>
      <c r="D24" s="1" t="s">
        <v>384</v>
      </c>
      <c r="E24" s="1" t="s">
        <v>387</v>
      </c>
      <c r="F24" s="2">
        <v>31900</v>
      </c>
      <c r="G24" s="2">
        <v>3384.18</v>
      </c>
      <c r="H24" s="2">
        <v>1.62</v>
      </c>
    </row>
    <row r="25" spans="2:8" x14ac:dyDescent="0.25">
      <c r="B25" s="1" t="s">
        <v>2437</v>
      </c>
      <c r="C25" s="17" t="s">
        <v>135</v>
      </c>
      <c r="D25" s="1" t="s">
        <v>365</v>
      </c>
      <c r="E25" s="1" t="s">
        <v>391</v>
      </c>
      <c r="F25" s="2">
        <v>1290000</v>
      </c>
      <c r="G25" s="2">
        <v>3370.77</v>
      </c>
      <c r="H25" s="2">
        <v>1.61</v>
      </c>
    </row>
    <row r="26" spans="2:8" x14ac:dyDescent="0.25">
      <c r="B26" s="1" t="s">
        <v>2350</v>
      </c>
      <c r="C26" s="17" t="s">
        <v>135</v>
      </c>
      <c r="D26" s="1" t="s">
        <v>222</v>
      </c>
      <c r="E26" s="1" t="s">
        <v>223</v>
      </c>
      <c r="F26" s="2">
        <v>34900</v>
      </c>
      <c r="G26" s="2">
        <v>3142.27</v>
      </c>
      <c r="H26" s="2">
        <v>1.5</v>
      </c>
    </row>
    <row r="27" spans="2:8" x14ac:dyDescent="0.25">
      <c r="B27" s="1" t="s">
        <v>2499</v>
      </c>
      <c r="C27" s="17" t="s">
        <v>135</v>
      </c>
      <c r="D27" s="1" t="s">
        <v>509</v>
      </c>
      <c r="E27" s="1" t="s">
        <v>510</v>
      </c>
      <c r="F27" s="2">
        <v>585700</v>
      </c>
      <c r="G27" s="2">
        <v>3020.16</v>
      </c>
      <c r="H27" s="2">
        <v>1.44</v>
      </c>
    </row>
    <row r="28" spans="2:8" x14ac:dyDescent="0.25">
      <c r="B28" s="1" t="s">
        <v>2580</v>
      </c>
      <c r="C28" s="17" t="s">
        <v>135</v>
      </c>
      <c r="D28" s="1" t="s">
        <v>254</v>
      </c>
      <c r="E28" s="1" t="s">
        <v>682</v>
      </c>
      <c r="F28" s="2">
        <v>457000</v>
      </c>
      <c r="G28" s="2">
        <v>2860.13</v>
      </c>
      <c r="H28" s="2">
        <v>1.37</v>
      </c>
    </row>
    <row r="29" spans="2:8" x14ac:dyDescent="0.25">
      <c r="B29" s="1" t="s">
        <v>2440</v>
      </c>
      <c r="C29" s="17" t="s">
        <v>135</v>
      </c>
      <c r="D29" s="1" t="s">
        <v>365</v>
      </c>
      <c r="E29" s="1" t="s">
        <v>394</v>
      </c>
      <c r="F29" s="2">
        <v>1324888</v>
      </c>
      <c r="G29" s="2">
        <v>2768.35</v>
      </c>
      <c r="H29" s="2">
        <v>1.32</v>
      </c>
    </row>
    <row r="30" spans="2:8" x14ac:dyDescent="0.25">
      <c r="B30" s="1" t="s">
        <v>2432</v>
      </c>
      <c r="C30" s="17" t="s">
        <v>135</v>
      </c>
      <c r="D30" s="1" t="s">
        <v>197</v>
      </c>
      <c r="E30" s="1" t="s">
        <v>386</v>
      </c>
      <c r="F30" s="2">
        <v>185800</v>
      </c>
      <c r="G30" s="2">
        <v>2491.39</v>
      </c>
      <c r="H30" s="2">
        <v>1.19</v>
      </c>
    </row>
    <row r="31" spans="2:8" x14ac:dyDescent="0.25">
      <c r="B31" s="1" t="s">
        <v>2575</v>
      </c>
      <c r="C31" s="17" t="s">
        <v>135</v>
      </c>
      <c r="D31" s="1" t="s">
        <v>254</v>
      </c>
      <c r="E31" s="1" t="s">
        <v>677</v>
      </c>
      <c r="F31" s="2">
        <v>296000</v>
      </c>
      <c r="G31" s="2">
        <v>2416.1</v>
      </c>
      <c r="H31" s="2">
        <v>1.1599999999999999</v>
      </c>
    </row>
    <row r="32" spans="2:8" x14ac:dyDescent="0.25">
      <c r="B32" s="1" t="s">
        <v>2431</v>
      </c>
      <c r="C32" s="17" t="s">
        <v>135</v>
      </c>
      <c r="D32" s="1" t="s">
        <v>384</v>
      </c>
      <c r="E32" s="1" t="s">
        <v>385</v>
      </c>
      <c r="F32" s="2">
        <v>145000</v>
      </c>
      <c r="G32" s="2">
        <v>2389.2399999999998</v>
      </c>
      <c r="H32" s="2">
        <v>1.1399999999999999</v>
      </c>
    </row>
    <row r="33" spans="2:8" x14ac:dyDescent="0.25">
      <c r="B33" s="1" t="s">
        <v>717</v>
      </c>
      <c r="C33" s="17" t="s">
        <v>135</v>
      </c>
      <c r="D33" s="1" t="s">
        <v>192</v>
      </c>
      <c r="E33" s="1" t="s">
        <v>718</v>
      </c>
      <c r="F33" s="2">
        <v>1165000</v>
      </c>
      <c r="G33" s="2">
        <v>2296.2199999999998</v>
      </c>
      <c r="H33" s="2">
        <v>1.1000000000000001</v>
      </c>
    </row>
    <row r="34" spans="2:8" x14ac:dyDescent="0.25">
      <c r="B34" s="1" t="s">
        <v>2571</v>
      </c>
      <c r="C34" s="17" t="s">
        <v>135</v>
      </c>
      <c r="D34" s="1" t="s">
        <v>302</v>
      </c>
      <c r="E34" s="1" t="s">
        <v>659</v>
      </c>
      <c r="F34" s="2">
        <v>36949</v>
      </c>
      <c r="G34" s="2">
        <v>2042.89</v>
      </c>
      <c r="H34" s="2">
        <v>0.98</v>
      </c>
    </row>
    <row r="35" spans="2:8" x14ac:dyDescent="0.25">
      <c r="B35" s="1" t="s">
        <v>2568</v>
      </c>
      <c r="C35" s="17" t="s">
        <v>135</v>
      </c>
      <c r="D35" s="1" t="s">
        <v>229</v>
      </c>
      <c r="E35" s="1" t="s">
        <v>656</v>
      </c>
      <c r="F35" s="2">
        <v>234100</v>
      </c>
      <c r="G35" s="2">
        <v>1932.5</v>
      </c>
      <c r="H35" s="2">
        <v>0.92</v>
      </c>
    </row>
    <row r="36" spans="2:8" x14ac:dyDescent="0.25">
      <c r="B36" s="1" t="s">
        <v>2435</v>
      </c>
      <c r="C36" s="17" t="s">
        <v>135</v>
      </c>
      <c r="D36" s="1" t="s">
        <v>215</v>
      </c>
      <c r="E36" s="1" t="s">
        <v>389</v>
      </c>
      <c r="F36" s="2">
        <v>155000</v>
      </c>
      <c r="G36" s="2">
        <v>1900.07</v>
      </c>
      <c r="H36" s="2">
        <v>0.91</v>
      </c>
    </row>
    <row r="37" spans="2:8" x14ac:dyDescent="0.25">
      <c r="B37" s="1" t="s">
        <v>2515</v>
      </c>
      <c r="C37" s="17" t="s">
        <v>135</v>
      </c>
      <c r="D37" s="1" t="s">
        <v>224</v>
      </c>
      <c r="E37" s="1" t="s">
        <v>538</v>
      </c>
      <c r="F37" s="2">
        <v>98250</v>
      </c>
      <c r="G37" s="2">
        <v>1875.69</v>
      </c>
      <c r="H37" s="2">
        <v>0.9</v>
      </c>
    </row>
    <row r="38" spans="2:8" x14ac:dyDescent="0.25">
      <c r="B38" s="1" t="s">
        <v>501</v>
      </c>
      <c r="C38" s="17" t="s">
        <v>135</v>
      </c>
      <c r="D38" s="1" t="s">
        <v>337</v>
      </c>
      <c r="E38" s="1" t="s">
        <v>502</v>
      </c>
      <c r="F38" s="2">
        <v>2858100</v>
      </c>
      <c r="G38" s="2">
        <v>1862.05</v>
      </c>
      <c r="H38" s="2">
        <v>0.89</v>
      </c>
    </row>
    <row r="39" spans="2:8" x14ac:dyDescent="0.25">
      <c r="B39" s="1" t="s">
        <v>719</v>
      </c>
      <c r="C39" s="17" t="s">
        <v>135</v>
      </c>
      <c r="D39" s="1" t="s">
        <v>311</v>
      </c>
      <c r="E39" s="1" t="s">
        <v>720</v>
      </c>
      <c r="F39" s="2">
        <v>171462</v>
      </c>
      <c r="G39" s="2">
        <v>1687.27</v>
      </c>
      <c r="H39" s="2">
        <v>0.81</v>
      </c>
    </row>
    <row r="40" spans="2:8" x14ac:dyDescent="0.25">
      <c r="B40" s="1" t="s">
        <v>2337</v>
      </c>
      <c r="C40" s="17" t="s">
        <v>135</v>
      </c>
      <c r="D40" s="1" t="s">
        <v>202</v>
      </c>
      <c r="E40" s="1" t="s">
        <v>203</v>
      </c>
      <c r="F40" s="2">
        <v>382600</v>
      </c>
      <c r="G40" s="2">
        <v>1667.37</v>
      </c>
      <c r="H40" s="2">
        <v>0.8</v>
      </c>
    </row>
    <row r="41" spans="2:8" x14ac:dyDescent="0.25">
      <c r="B41" s="1" t="s">
        <v>2601</v>
      </c>
      <c r="C41" s="17" t="s">
        <v>135</v>
      </c>
      <c r="D41" s="1" t="s">
        <v>218</v>
      </c>
      <c r="E41" s="1" t="s">
        <v>721</v>
      </c>
      <c r="F41" s="2">
        <v>288069</v>
      </c>
      <c r="G41" s="2">
        <v>1666.05</v>
      </c>
      <c r="H41" s="2">
        <v>0.8</v>
      </c>
    </row>
    <row r="42" spans="2:8" x14ac:dyDescent="0.25">
      <c r="B42" s="1" t="s">
        <v>430</v>
      </c>
      <c r="C42" s="17" t="s">
        <v>135</v>
      </c>
      <c r="D42" s="1" t="s">
        <v>311</v>
      </c>
      <c r="E42" s="1" t="s">
        <v>431</v>
      </c>
      <c r="F42" s="2">
        <v>59803</v>
      </c>
      <c r="G42" s="2">
        <v>1475.1</v>
      </c>
      <c r="H42" s="2">
        <v>0.71</v>
      </c>
    </row>
    <row r="43" spans="2:8" x14ac:dyDescent="0.25">
      <c r="B43" s="1" t="s">
        <v>2348</v>
      </c>
      <c r="C43" s="17" t="s">
        <v>135</v>
      </c>
      <c r="D43" s="1" t="s">
        <v>218</v>
      </c>
      <c r="E43" s="1" t="s">
        <v>219</v>
      </c>
      <c r="F43" s="2">
        <v>55371</v>
      </c>
      <c r="G43" s="2">
        <v>1403.65</v>
      </c>
      <c r="H43" s="2">
        <v>0.67</v>
      </c>
    </row>
    <row r="44" spans="2:8" x14ac:dyDescent="0.25">
      <c r="B44" s="1" t="s">
        <v>2416</v>
      </c>
      <c r="C44" s="17" t="s">
        <v>135</v>
      </c>
      <c r="D44" s="1" t="s">
        <v>222</v>
      </c>
      <c r="E44" s="1" t="s">
        <v>343</v>
      </c>
      <c r="F44" s="2">
        <v>134177</v>
      </c>
      <c r="G44" s="2">
        <v>1333.59</v>
      </c>
      <c r="H44" s="2">
        <v>0.64</v>
      </c>
    </row>
    <row r="45" spans="2:8" x14ac:dyDescent="0.25">
      <c r="B45" s="1" t="s">
        <v>722</v>
      </c>
      <c r="C45" s="17" t="s">
        <v>135</v>
      </c>
      <c r="D45" s="1" t="s">
        <v>266</v>
      </c>
      <c r="E45" s="1" t="s">
        <v>723</v>
      </c>
      <c r="F45" s="2">
        <v>637640</v>
      </c>
      <c r="G45" s="2">
        <v>1325.33</v>
      </c>
      <c r="H45" s="2">
        <v>0.63</v>
      </c>
    </row>
    <row r="46" spans="2:8" x14ac:dyDescent="0.25">
      <c r="B46" s="1" t="s">
        <v>2436</v>
      </c>
      <c r="C46" s="17" t="s">
        <v>135</v>
      </c>
      <c r="D46" s="1" t="s">
        <v>384</v>
      </c>
      <c r="E46" s="1" t="s">
        <v>390</v>
      </c>
      <c r="F46" s="2">
        <v>187025</v>
      </c>
      <c r="G46" s="2">
        <v>1321.14</v>
      </c>
      <c r="H46" s="2">
        <v>0.63</v>
      </c>
    </row>
    <row r="47" spans="2:8" x14ac:dyDescent="0.25">
      <c r="B47" s="1" t="s">
        <v>2346</v>
      </c>
      <c r="C47" s="17" t="s">
        <v>135</v>
      </c>
      <c r="D47" s="1" t="s">
        <v>215</v>
      </c>
      <c r="E47" s="1" t="s">
        <v>216</v>
      </c>
      <c r="F47" s="2">
        <v>22150</v>
      </c>
      <c r="G47" s="2">
        <v>1282.08</v>
      </c>
      <c r="H47" s="2">
        <v>0.61</v>
      </c>
    </row>
    <row r="48" spans="2:8" x14ac:dyDescent="0.25">
      <c r="B48" s="1" t="s">
        <v>2602</v>
      </c>
      <c r="C48" s="17" t="s">
        <v>135</v>
      </c>
      <c r="D48" s="1" t="s">
        <v>240</v>
      </c>
      <c r="E48" s="1" t="s">
        <v>724</v>
      </c>
      <c r="F48" s="2">
        <v>226000</v>
      </c>
      <c r="G48" s="2">
        <v>1271.48</v>
      </c>
      <c r="H48" s="2">
        <v>0.61</v>
      </c>
    </row>
    <row r="49" spans="2:8" x14ac:dyDescent="0.25">
      <c r="B49" s="1" t="s">
        <v>2603</v>
      </c>
      <c r="C49" s="17" t="s">
        <v>135</v>
      </c>
      <c r="D49" s="1" t="s">
        <v>224</v>
      </c>
      <c r="E49" s="1" t="s">
        <v>725</v>
      </c>
      <c r="F49" s="2">
        <v>111600</v>
      </c>
      <c r="G49" s="2">
        <v>1250.2</v>
      </c>
      <c r="H49" s="2">
        <v>0.6</v>
      </c>
    </row>
    <row r="50" spans="2:8" x14ac:dyDescent="0.25">
      <c r="B50" s="1" t="s">
        <v>2488</v>
      </c>
      <c r="C50" s="17" t="s">
        <v>135</v>
      </c>
      <c r="D50" s="1" t="s">
        <v>365</v>
      </c>
      <c r="E50" s="1" t="s">
        <v>494</v>
      </c>
      <c r="F50" s="2">
        <v>457178</v>
      </c>
      <c r="G50" s="2">
        <v>1224.78</v>
      </c>
      <c r="H50" s="2">
        <v>0.59</v>
      </c>
    </row>
    <row r="51" spans="2:8" x14ac:dyDescent="0.25">
      <c r="B51" s="1" t="s">
        <v>2576</v>
      </c>
      <c r="C51" s="17" t="s">
        <v>135</v>
      </c>
      <c r="D51" s="1" t="s">
        <v>238</v>
      </c>
      <c r="E51" s="1" t="s">
        <v>678</v>
      </c>
      <c r="F51" s="2">
        <v>40500</v>
      </c>
      <c r="G51" s="2">
        <v>1202.67</v>
      </c>
      <c r="H51" s="2">
        <v>0.57999999999999996</v>
      </c>
    </row>
    <row r="52" spans="2:8" x14ac:dyDescent="0.25">
      <c r="B52" s="1" t="s">
        <v>2443</v>
      </c>
      <c r="C52" s="17" t="s">
        <v>135</v>
      </c>
      <c r="D52" s="1" t="s">
        <v>197</v>
      </c>
      <c r="E52" s="1" t="s">
        <v>398</v>
      </c>
      <c r="F52" s="2">
        <v>98000</v>
      </c>
      <c r="G52" s="2">
        <v>1196.53</v>
      </c>
      <c r="H52" s="2">
        <v>0.56999999999999995</v>
      </c>
    </row>
    <row r="53" spans="2:8" x14ac:dyDescent="0.25">
      <c r="B53" s="1" t="s">
        <v>2462</v>
      </c>
      <c r="C53" s="17" t="s">
        <v>135</v>
      </c>
      <c r="D53" s="1" t="s">
        <v>218</v>
      </c>
      <c r="E53" s="1" t="s">
        <v>433</v>
      </c>
      <c r="F53" s="2">
        <v>700000</v>
      </c>
      <c r="G53" s="2">
        <v>1193.1500000000001</v>
      </c>
      <c r="H53" s="2">
        <v>0.56999999999999995</v>
      </c>
    </row>
    <row r="54" spans="2:8" x14ac:dyDescent="0.25">
      <c r="B54" s="1" t="s">
        <v>2518</v>
      </c>
      <c r="C54" s="17" t="s">
        <v>135</v>
      </c>
      <c r="D54" s="1" t="s">
        <v>192</v>
      </c>
      <c r="E54" s="1" t="s">
        <v>554</v>
      </c>
      <c r="F54" s="2">
        <v>800000</v>
      </c>
      <c r="G54" s="2">
        <v>1178.8</v>
      </c>
      <c r="H54" s="2">
        <v>0.56000000000000005</v>
      </c>
    </row>
    <row r="55" spans="2:8" x14ac:dyDescent="0.25">
      <c r="B55" s="1" t="s">
        <v>2450</v>
      </c>
      <c r="C55" s="17" t="s">
        <v>135</v>
      </c>
      <c r="D55" s="1" t="s">
        <v>416</v>
      </c>
      <c r="E55" s="1" t="s">
        <v>417</v>
      </c>
      <c r="F55" s="2">
        <v>450000</v>
      </c>
      <c r="G55" s="2">
        <v>1138.95</v>
      </c>
      <c r="H55" s="2">
        <v>0.54</v>
      </c>
    </row>
    <row r="56" spans="2:8" x14ac:dyDescent="0.25">
      <c r="B56" s="1" t="s">
        <v>2486</v>
      </c>
      <c r="C56" s="17" t="s">
        <v>135</v>
      </c>
      <c r="D56" s="1" t="s">
        <v>222</v>
      </c>
      <c r="E56" s="1" t="s">
        <v>492</v>
      </c>
      <c r="F56" s="2">
        <v>253200</v>
      </c>
      <c r="G56" s="2">
        <v>1112.18</v>
      </c>
      <c r="H56" s="2">
        <v>0.53</v>
      </c>
    </row>
    <row r="57" spans="2:8" x14ac:dyDescent="0.25">
      <c r="B57" s="1" t="s">
        <v>2361</v>
      </c>
      <c r="C57" s="17" t="s">
        <v>135</v>
      </c>
      <c r="D57" s="1" t="s">
        <v>240</v>
      </c>
      <c r="E57" s="1" t="s">
        <v>241</v>
      </c>
      <c r="F57" s="2">
        <v>70000</v>
      </c>
      <c r="G57" s="2">
        <v>1036</v>
      </c>
      <c r="H57" s="2">
        <v>0.5</v>
      </c>
    </row>
    <row r="58" spans="2:8" x14ac:dyDescent="0.25">
      <c r="B58" s="1" t="s">
        <v>2578</v>
      </c>
      <c r="C58" s="17" t="s">
        <v>135</v>
      </c>
      <c r="D58" s="1" t="s">
        <v>416</v>
      </c>
      <c r="E58" s="1" t="s">
        <v>680</v>
      </c>
      <c r="F58" s="2">
        <v>60000</v>
      </c>
      <c r="G58" s="2">
        <v>1030.56</v>
      </c>
      <c r="H58" s="2">
        <v>0.49</v>
      </c>
    </row>
    <row r="59" spans="2:8" x14ac:dyDescent="0.25">
      <c r="B59" s="1" t="s">
        <v>2439</v>
      </c>
      <c r="C59" s="17" t="s">
        <v>135</v>
      </c>
      <c r="D59" s="1" t="s">
        <v>192</v>
      </c>
      <c r="E59" s="1" t="s">
        <v>393</v>
      </c>
      <c r="F59" s="2">
        <v>68400</v>
      </c>
      <c r="G59" s="2">
        <v>1002.81</v>
      </c>
      <c r="H59" s="2">
        <v>0.48</v>
      </c>
    </row>
    <row r="60" spans="2:8" x14ac:dyDescent="0.25">
      <c r="B60" s="1" t="s">
        <v>2604</v>
      </c>
      <c r="C60" s="17" t="s">
        <v>135</v>
      </c>
      <c r="D60" s="1" t="s">
        <v>215</v>
      </c>
      <c r="E60" s="1" t="s">
        <v>726</v>
      </c>
      <c r="F60" s="2">
        <v>175260</v>
      </c>
      <c r="G60" s="2">
        <v>996.62</v>
      </c>
      <c r="H60" s="2">
        <v>0.48</v>
      </c>
    </row>
    <row r="61" spans="2:8" x14ac:dyDescent="0.25">
      <c r="B61" s="1" t="s">
        <v>2490</v>
      </c>
      <c r="C61" s="17" t="s">
        <v>135</v>
      </c>
      <c r="D61" s="1" t="s">
        <v>337</v>
      </c>
      <c r="E61" s="1" t="s">
        <v>496</v>
      </c>
      <c r="F61" s="2">
        <v>26200</v>
      </c>
      <c r="G61" s="2">
        <v>987.98</v>
      </c>
      <c r="H61" s="2">
        <v>0.47</v>
      </c>
    </row>
    <row r="62" spans="2:8" x14ac:dyDescent="0.25">
      <c r="B62" s="1" t="s">
        <v>2521</v>
      </c>
      <c r="C62" s="17" t="s">
        <v>135</v>
      </c>
      <c r="D62" s="1" t="s">
        <v>192</v>
      </c>
      <c r="E62" s="1" t="s">
        <v>557</v>
      </c>
      <c r="F62" s="2">
        <v>416583</v>
      </c>
      <c r="G62" s="2">
        <v>977.3</v>
      </c>
      <c r="H62" s="2">
        <v>0.47</v>
      </c>
    </row>
    <row r="63" spans="2:8" x14ac:dyDescent="0.25">
      <c r="B63" s="1" t="s">
        <v>2374</v>
      </c>
      <c r="C63" s="17" t="s">
        <v>135</v>
      </c>
      <c r="D63" s="1" t="s">
        <v>222</v>
      </c>
      <c r="E63" s="1" t="s">
        <v>260</v>
      </c>
      <c r="F63" s="2">
        <v>50900</v>
      </c>
      <c r="G63" s="2">
        <v>954.65</v>
      </c>
      <c r="H63" s="2">
        <v>0.46</v>
      </c>
    </row>
    <row r="64" spans="2:8" x14ac:dyDescent="0.25">
      <c r="B64" s="1" t="s">
        <v>2605</v>
      </c>
      <c r="C64" s="17" t="s">
        <v>135</v>
      </c>
      <c r="D64" s="1" t="s">
        <v>218</v>
      </c>
      <c r="E64" s="1" t="s">
        <v>727</v>
      </c>
      <c r="F64" s="2">
        <v>20000</v>
      </c>
      <c r="G64" s="2">
        <v>883.95</v>
      </c>
      <c r="H64" s="2">
        <v>0.42</v>
      </c>
    </row>
    <row r="65" spans="2:9" x14ac:dyDescent="0.25">
      <c r="B65" s="1" t="s">
        <v>2570</v>
      </c>
      <c r="C65" s="17" t="s">
        <v>135</v>
      </c>
      <c r="D65" s="1" t="s">
        <v>215</v>
      </c>
      <c r="E65" s="1" t="s">
        <v>658</v>
      </c>
      <c r="F65" s="2">
        <v>60250</v>
      </c>
      <c r="G65" s="2">
        <v>730.41</v>
      </c>
      <c r="H65" s="2">
        <v>0.35</v>
      </c>
    </row>
    <row r="66" spans="2:9" x14ac:dyDescent="0.25">
      <c r="B66" s="1" t="s">
        <v>2418</v>
      </c>
      <c r="C66" s="17" t="s">
        <v>135</v>
      </c>
      <c r="D66" s="1" t="s">
        <v>300</v>
      </c>
      <c r="E66" s="1" t="s">
        <v>345</v>
      </c>
      <c r="F66" s="2">
        <v>65000</v>
      </c>
      <c r="G66" s="2">
        <v>649.61</v>
      </c>
      <c r="H66" s="2">
        <v>0.31</v>
      </c>
    </row>
    <row r="67" spans="2:9" x14ac:dyDescent="0.25">
      <c r="B67" s="1" t="s">
        <v>2569</v>
      </c>
      <c r="C67" s="17" t="s">
        <v>135</v>
      </c>
      <c r="D67" s="1" t="s">
        <v>240</v>
      </c>
      <c r="E67" s="1" t="s">
        <v>657</v>
      </c>
      <c r="F67" s="2">
        <v>45000</v>
      </c>
      <c r="G67" s="2">
        <v>645.86</v>
      </c>
      <c r="H67" s="2">
        <v>0.31</v>
      </c>
    </row>
    <row r="68" spans="2:9" x14ac:dyDescent="0.25">
      <c r="B68" s="1" t="s">
        <v>2345</v>
      </c>
      <c r="C68" s="17" t="s">
        <v>135</v>
      </c>
      <c r="D68" s="1" t="s">
        <v>202</v>
      </c>
      <c r="E68" s="1" t="s">
        <v>214</v>
      </c>
      <c r="F68" s="2">
        <v>24900</v>
      </c>
      <c r="G68" s="2">
        <v>633.84</v>
      </c>
      <c r="H68" s="2">
        <v>0.3</v>
      </c>
    </row>
    <row r="69" spans="2:9" x14ac:dyDescent="0.25">
      <c r="B69" s="1" t="s">
        <v>442</v>
      </c>
      <c r="C69" s="17" t="s">
        <v>135</v>
      </c>
      <c r="D69" s="1" t="s">
        <v>211</v>
      </c>
      <c r="E69" s="1" t="s">
        <v>443</v>
      </c>
      <c r="F69" s="2">
        <v>252641</v>
      </c>
      <c r="G69" s="2">
        <v>579.55999999999995</v>
      </c>
      <c r="H69" s="2">
        <v>0.28000000000000003</v>
      </c>
    </row>
    <row r="70" spans="2:9" x14ac:dyDescent="0.25">
      <c r="B70" s="1" t="s">
        <v>2498</v>
      </c>
      <c r="C70" s="17" t="s">
        <v>135</v>
      </c>
      <c r="D70" s="1" t="s">
        <v>507</v>
      </c>
      <c r="E70" s="1" t="s">
        <v>508</v>
      </c>
      <c r="F70" s="2">
        <v>150000</v>
      </c>
      <c r="G70" s="2">
        <v>513.23</v>
      </c>
      <c r="H70" s="2">
        <v>0.25</v>
      </c>
    </row>
    <row r="71" spans="2:9" x14ac:dyDescent="0.25">
      <c r="B71" s="1" t="s">
        <v>2491</v>
      </c>
      <c r="C71" s="17" t="s">
        <v>135</v>
      </c>
      <c r="D71" s="1" t="s">
        <v>348</v>
      </c>
      <c r="E71" s="1" t="s">
        <v>497</v>
      </c>
      <c r="F71" s="2">
        <v>75000</v>
      </c>
      <c r="G71" s="2">
        <v>503.1</v>
      </c>
      <c r="H71" s="2">
        <v>0.24</v>
      </c>
    </row>
    <row r="72" spans="2:9" x14ac:dyDescent="0.25">
      <c r="B72" s="1" t="s">
        <v>2368</v>
      </c>
      <c r="C72" s="17" t="s">
        <v>135</v>
      </c>
      <c r="D72" s="1" t="s">
        <v>252</v>
      </c>
      <c r="E72" s="1" t="s">
        <v>253</v>
      </c>
      <c r="F72" s="2">
        <v>968</v>
      </c>
      <c r="G72" s="2">
        <v>300.45</v>
      </c>
      <c r="H72" s="2">
        <v>0.14000000000000001</v>
      </c>
    </row>
    <row r="73" spans="2:9" x14ac:dyDescent="0.25">
      <c r="B73" s="1" t="s">
        <v>2606</v>
      </c>
      <c r="C73" s="17" t="s">
        <v>135</v>
      </c>
      <c r="D73" s="1" t="s">
        <v>379</v>
      </c>
      <c r="E73" s="1" t="s">
        <v>728</v>
      </c>
      <c r="F73" s="2">
        <v>36562</v>
      </c>
      <c r="G73" s="2">
        <v>224.95</v>
      </c>
      <c r="H73" s="2">
        <v>0.11</v>
      </c>
    </row>
    <row r="74" spans="2:9" x14ac:dyDescent="0.25">
      <c r="B74" s="1" t="s">
        <v>2372</v>
      </c>
      <c r="C74" s="17" t="s">
        <v>135</v>
      </c>
      <c r="D74" s="1" t="s">
        <v>215</v>
      </c>
      <c r="E74" s="1" t="s">
        <v>258</v>
      </c>
      <c r="F74" s="2">
        <v>4400</v>
      </c>
      <c r="G74" s="2">
        <v>166.7</v>
      </c>
      <c r="H74" s="2">
        <v>0.08</v>
      </c>
    </row>
    <row r="75" spans="2:9" x14ac:dyDescent="0.25">
      <c r="B75" s="1" t="s">
        <v>2511</v>
      </c>
      <c r="C75" s="17" t="s">
        <v>135</v>
      </c>
      <c r="D75" s="1" t="s">
        <v>384</v>
      </c>
      <c r="E75" s="1" t="s">
        <v>534</v>
      </c>
      <c r="F75" s="2">
        <v>25</v>
      </c>
      <c r="G75" s="2">
        <v>0.97</v>
      </c>
      <c r="H75" s="2">
        <v>0</v>
      </c>
      <c r="I75" s="1" t="s">
        <v>729</v>
      </c>
    </row>
    <row r="76" spans="2:9" x14ac:dyDescent="0.25">
      <c r="B76" s="1" t="s">
        <v>2607</v>
      </c>
      <c r="C76" s="17" t="s">
        <v>135</v>
      </c>
      <c r="D76" s="1" t="s">
        <v>215</v>
      </c>
      <c r="E76" s="1" t="s">
        <v>258</v>
      </c>
      <c r="F76" s="2">
        <v>-4400</v>
      </c>
      <c r="G76" s="2">
        <v>-168.06</v>
      </c>
      <c r="H76" s="2">
        <v>-0.08</v>
      </c>
    </row>
    <row r="77" spans="2:9" x14ac:dyDescent="0.25">
      <c r="B77" s="1" t="s">
        <v>2608</v>
      </c>
      <c r="C77" s="17" t="s">
        <v>135</v>
      </c>
      <c r="D77" s="1" t="s">
        <v>229</v>
      </c>
      <c r="E77" s="1" t="s">
        <v>656</v>
      </c>
      <c r="F77" s="2">
        <v>-54400</v>
      </c>
      <c r="G77" s="2">
        <v>-452.88</v>
      </c>
      <c r="H77" s="2">
        <v>-0.22</v>
      </c>
    </row>
    <row r="78" spans="2:9" x14ac:dyDescent="0.25">
      <c r="B78" s="1" t="s">
        <v>2609</v>
      </c>
      <c r="C78" s="17" t="s">
        <v>135</v>
      </c>
      <c r="D78" s="1" t="s">
        <v>202</v>
      </c>
      <c r="E78" s="1" t="s">
        <v>214</v>
      </c>
      <c r="F78" s="2">
        <v>-24900</v>
      </c>
      <c r="G78" s="2">
        <v>-637.54999999999995</v>
      </c>
      <c r="H78" s="2">
        <v>-0.3</v>
      </c>
    </row>
    <row r="79" spans="2:9" x14ac:dyDescent="0.25">
      <c r="B79" s="1" t="s">
        <v>2610</v>
      </c>
      <c r="C79" s="17" t="s">
        <v>135</v>
      </c>
      <c r="D79" s="1" t="s">
        <v>240</v>
      </c>
      <c r="E79" s="1" t="s">
        <v>657</v>
      </c>
      <c r="F79" s="2">
        <v>-45000</v>
      </c>
      <c r="G79" s="2">
        <v>-651.16999999999996</v>
      </c>
      <c r="H79" s="2">
        <v>-0.31</v>
      </c>
    </row>
    <row r="80" spans="2:9" x14ac:dyDescent="0.25">
      <c r="B80" s="1" t="s">
        <v>2611</v>
      </c>
      <c r="C80" s="17" t="s">
        <v>135</v>
      </c>
      <c r="D80" s="1" t="s">
        <v>222</v>
      </c>
      <c r="E80" s="1" t="s">
        <v>223</v>
      </c>
      <c r="F80" s="2">
        <v>-8000</v>
      </c>
      <c r="G80" s="2">
        <v>-723.28</v>
      </c>
      <c r="H80" s="2">
        <v>-0.35</v>
      </c>
    </row>
    <row r="81" spans="2:8" x14ac:dyDescent="0.25">
      <c r="B81" s="1" t="s">
        <v>2612</v>
      </c>
      <c r="C81" s="17" t="s">
        <v>135</v>
      </c>
      <c r="D81" s="1" t="s">
        <v>194</v>
      </c>
      <c r="E81" s="1" t="s">
        <v>195</v>
      </c>
      <c r="F81" s="2">
        <v>-32000</v>
      </c>
      <c r="G81" s="2">
        <v>-766.88</v>
      </c>
      <c r="H81" s="2">
        <v>-0.37</v>
      </c>
    </row>
    <row r="82" spans="2:8" x14ac:dyDescent="0.25">
      <c r="B82" s="1" t="s">
        <v>2613</v>
      </c>
      <c r="C82" s="17" t="s">
        <v>135</v>
      </c>
      <c r="D82" s="1" t="s">
        <v>197</v>
      </c>
      <c r="E82" s="1" t="s">
        <v>386</v>
      </c>
      <c r="F82" s="2">
        <v>-87500</v>
      </c>
      <c r="G82" s="2">
        <v>-1180.51</v>
      </c>
      <c r="H82" s="2">
        <v>-0.56000000000000005</v>
      </c>
    </row>
    <row r="83" spans="2:8" x14ac:dyDescent="0.25">
      <c r="B83" s="1" t="s">
        <v>2614</v>
      </c>
      <c r="C83" s="17" t="s">
        <v>135</v>
      </c>
      <c r="D83" s="1" t="s">
        <v>509</v>
      </c>
      <c r="E83" s="1" t="s">
        <v>510</v>
      </c>
      <c r="F83" s="2">
        <v>-347200</v>
      </c>
      <c r="G83" s="2">
        <v>-1805.44</v>
      </c>
      <c r="H83" s="2">
        <v>-0.86</v>
      </c>
    </row>
    <row r="84" spans="2:8" x14ac:dyDescent="0.25">
      <c r="B84" s="1" t="s">
        <v>2615</v>
      </c>
      <c r="C84" s="17" t="s">
        <v>135</v>
      </c>
      <c r="D84" s="1" t="s">
        <v>192</v>
      </c>
      <c r="E84" s="1" t="s">
        <v>193</v>
      </c>
      <c r="F84" s="2">
        <v>-139150</v>
      </c>
      <c r="G84" s="2">
        <v>-2178.1799999999998</v>
      </c>
      <c r="H84" s="2">
        <v>-1.04</v>
      </c>
    </row>
    <row r="85" spans="2:8" x14ac:dyDescent="0.25">
      <c r="B85" s="1" t="s">
        <v>2616</v>
      </c>
      <c r="C85" s="17" t="s">
        <v>135</v>
      </c>
      <c r="D85" s="1" t="s">
        <v>207</v>
      </c>
      <c r="E85" s="1" t="s">
        <v>208</v>
      </c>
      <c r="F85" s="2">
        <v>-74100</v>
      </c>
      <c r="G85" s="2">
        <v>-2317.29</v>
      </c>
      <c r="H85" s="2">
        <v>-1.1100000000000001</v>
      </c>
    </row>
    <row r="86" spans="2:8" x14ac:dyDescent="0.25">
      <c r="B86" s="1" t="s">
        <v>737</v>
      </c>
      <c r="C86" s="17" t="s">
        <v>135</v>
      </c>
      <c r="D86" s="1" t="s">
        <v>192</v>
      </c>
      <c r="E86" s="1" t="s">
        <v>382</v>
      </c>
      <c r="F86" s="2">
        <v>-442500</v>
      </c>
      <c r="G86" s="2">
        <v>-2512.0700000000002</v>
      </c>
      <c r="H86" s="2">
        <v>-1.2</v>
      </c>
    </row>
    <row r="87" spans="2:8" x14ac:dyDescent="0.25">
      <c r="B87" s="1" t="s">
        <v>2617</v>
      </c>
      <c r="C87" s="17" t="s">
        <v>135</v>
      </c>
      <c r="D87" s="1" t="s">
        <v>192</v>
      </c>
      <c r="E87" s="1" t="s">
        <v>196</v>
      </c>
      <c r="F87" s="2">
        <v>-325500</v>
      </c>
      <c r="G87" s="2">
        <v>-3056.28</v>
      </c>
      <c r="H87" s="2">
        <v>-1.46</v>
      </c>
    </row>
    <row r="88" spans="2:8" x14ac:dyDescent="0.25">
      <c r="B88" s="1" t="s">
        <v>2618</v>
      </c>
      <c r="C88" s="17" t="s">
        <v>135</v>
      </c>
      <c r="D88" s="1" t="s">
        <v>192</v>
      </c>
      <c r="E88" s="1" t="s">
        <v>205</v>
      </c>
      <c r="F88" s="2">
        <v>-289375</v>
      </c>
      <c r="G88" s="2">
        <v>-3120.19</v>
      </c>
      <c r="H88" s="2">
        <v>-1.49</v>
      </c>
    </row>
    <row r="89" spans="2:8" x14ac:dyDescent="0.25">
      <c r="B89" s="1" t="s">
        <v>2619</v>
      </c>
      <c r="C89" s="17" t="s">
        <v>135</v>
      </c>
      <c r="D89" s="1" t="s">
        <v>384</v>
      </c>
      <c r="E89" s="1" t="s">
        <v>387</v>
      </c>
      <c r="F89" s="2">
        <v>-31900</v>
      </c>
      <c r="G89" s="2">
        <v>-3397.09</v>
      </c>
      <c r="H89" s="2">
        <v>-1.62</v>
      </c>
    </row>
    <row r="90" spans="2:8" x14ac:dyDescent="0.25">
      <c r="B90" s="14" t="s">
        <v>271</v>
      </c>
      <c r="C90" s="21"/>
      <c r="D90" s="14"/>
      <c r="E90" s="14"/>
      <c r="F90" s="3"/>
      <c r="G90" s="3">
        <f>SUM(G12:G75)</f>
        <v>138317.05000000005</v>
      </c>
      <c r="H90" s="3">
        <f>SUM(H12:H75)</f>
        <v>66.149999999999991</v>
      </c>
    </row>
    <row r="91" spans="2:8" x14ac:dyDescent="0.25">
      <c r="B91" s="14" t="s">
        <v>2254</v>
      </c>
      <c r="C91" s="21"/>
      <c r="D91" s="14"/>
      <c r="E91" s="14"/>
      <c r="F91" s="3"/>
      <c r="G91" s="3"/>
      <c r="H91" s="3"/>
    </row>
    <row r="92" spans="2:8" x14ac:dyDescent="0.25">
      <c r="B92" s="1" t="s">
        <v>712</v>
      </c>
      <c r="C92" s="17" t="s">
        <v>135</v>
      </c>
      <c r="D92" s="1" t="s">
        <v>713</v>
      </c>
      <c r="E92" s="1" t="s">
        <v>714</v>
      </c>
      <c r="F92" s="2">
        <v>2075000</v>
      </c>
      <c r="G92" s="2">
        <v>14918.21</v>
      </c>
      <c r="H92" s="2">
        <v>7.13</v>
      </c>
    </row>
    <row r="93" spans="2:8" x14ac:dyDescent="0.25">
      <c r="B93" s="1" t="s">
        <v>715</v>
      </c>
      <c r="C93" s="17" t="s">
        <v>135</v>
      </c>
      <c r="D93" s="1" t="s">
        <v>716</v>
      </c>
      <c r="F93" s="2">
        <v>8370</v>
      </c>
      <c r="G93" s="2">
        <v>6380.79</v>
      </c>
      <c r="H93" s="2">
        <v>3.05</v>
      </c>
    </row>
    <row r="94" spans="2:8" x14ac:dyDescent="0.25">
      <c r="B94" s="14" t="s">
        <v>2255</v>
      </c>
      <c r="C94" s="21"/>
      <c r="D94" s="14"/>
      <c r="E94" s="14"/>
      <c r="F94" s="3"/>
      <c r="G94" s="3"/>
      <c r="H94" s="3"/>
    </row>
    <row r="95" spans="2:8" x14ac:dyDescent="0.25">
      <c r="B95" s="1" t="s">
        <v>730</v>
      </c>
      <c r="C95" s="17" t="s">
        <v>135</v>
      </c>
      <c r="D95" s="1" t="s">
        <v>716</v>
      </c>
      <c r="F95" s="2">
        <v>15660</v>
      </c>
      <c r="G95" s="2">
        <v>11938.24</v>
      </c>
      <c r="H95" s="2">
        <v>5.71</v>
      </c>
    </row>
    <row r="96" spans="2:8" x14ac:dyDescent="0.25">
      <c r="B96" s="1" t="s">
        <v>731</v>
      </c>
      <c r="C96" s="17" t="s">
        <v>135</v>
      </c>
      <c r="D96" s="1" t="s">
        <v>716</v>
      </c>
      <c r="F96" s="2">
        <v>9500</v>
      </c>
      <c r="G96" s="2">
        <v>5950.8</v>
      </c>
      <c r="H96" s="2">
        <v>2.85</v>
      </c>
    </row>
    <row r="97" spans="2:8" x14ac:dyDescent="0.25">
      <c r="B97" s="1" t="s">
        <v>732</v>
      </c>
      <c r="C97" s="17" t="s">
        <v>135</v>
      </c>
      <c r="D97" s="1" t="s">
        <v>716</v>
      </c>
      <c r="F97" s="2">
        <v>2000</v>
      </c>
      <c r="G97" s="2">
        <v>1546.54</v>
      </c>
      <c r="H97" s="2">
        <v>0.74</v>
      </c>
    </row>
    <row r="98" spans="2:8" x14ac:dyDescent="0.25">
      <c r="B98" s="1" t="s">
        <v>733</v>
      </c>
      <c r="C98" s="17" t="s">
        <v>135</v>
      </c>
      <c r="D98" s="1" t="s">
        <v>734</v>
      </c>
      <c r="F98" s="2">
        <v>20000</v>
      </c>
      <c r="G98" s="2">
        <v>1281.4000000000001</v>
      </c>
      <c r="H98" s="2">
        <v>0.61</v>
      </c>
    </row>
    <row r="99" spans="2:8" x14ac:dyDescent="0.25">
      <c r="B99" s="1" t="s">
        <v>735</v>
      </c>
      <c r="C99" s="17" t="s">
        <v>135</v>
      </c>
      <c r="D99" s="1" t="s">
        <v>736</v>
      </c>
      <c r="E99" s="1" t="s">
        <v>736</v>
      </c>
      <c r="F99" s="2">
        <v>5000</v>
      </c>
      <c r="G99" s="2">
        <v>823.2</v>
      </c>
      <c r="H99" s="2">
        <v>0.39</v>
      </c>
    </row>
    <row r="100" spans="2:8" x14ac:dyDescent="0.25">
      <c r="B100" s="1" t="s">
        <v>738</v>
      </c>
      <c r="C100" s="17" t="s">
        <v>135</v>
      </c>
      <c r="D100" s="1" t="s">
        <v>713</v>
      </c>
      <c r="E100" s="1" t="s">
        <v>714</v>
      </c>
      <c r="F100" s="2">
        <v>-2075000</v>
      </c>
      <c r="G100" s="2">
        <v>-14981.5</v>
      </c>
      <c r="H100" s="2">
        <v>-7.16</v>
      </c>
    </row>
    <row r="101" spans="2:8" x14ac:dyDescent="0.25">
      <c r="B101" s="1" t="s">
        <v>730</v>
      </c>
      <c r="C101" s="17" t="s">
        <v>135</v>
      </c>
      <c r="D101" s="1" t="s">
        <v>716</v>
      </c>
      <c r="F101" s="2">
        <v>-24030</v>
      </c>
      <c r="G101" s="2">
        <v>-18626.849999999999</v>
      </c>
      <c r="H101" s="2">
        <v>-8.91</v>
      </c>
    </row>
    <row r="102" spans="2:8" x14ac:dyDescent="0.25">
      <c r="B102" s="14" t="s">
        <v>2256</v>
      </c>
      <c r="C102" s="21"/>
      <c r="D102" s="14"/>
      <c r="E102" s="14"/>
      <c r="F102" s="3"/>
      <c r="G102" s="3">
        <f>SUM(G92:G99)</f>
        <v>42839.18</v>
      </c>
      <c r="H102" s="3">
        <f>SUM(H92:H99)</f>
        <v>20.48</v>
      </c>
    </row>
    <row r="103" spans="2:8" x14ac:dyDescent="0.25">
      <c r="B103" s="14" t="s">
        <v>634</v>
      </c>
    </row>
    <row r="104" spans="2:8" x14ac:dyDescent="0.25">
      <c r="B104" s="1" t="s">
        <v>30</v>
      </c>
      <c r="C104" s="17" t="s">
        <v>135</v>
      </c>
      <c r="D104" s="1" t="s">
        <v>635</v>
      </c>
      <c r="E104" s="1" t="s">
        <v>739</v>
      </c>
      <c r="F104" s="2">
        <v>72434.116999999998</v>
      </c>
      <c r="G104" s="2">
        <v>2591.2600000000002</v>
      </c>
      <c r="H104" s="2">
        <v>1.24</v>
      </c>
    </row>
    <row r="105" spans="2:8" x14ac:dyDescent="0.25">
      <c r="B105" s="14" t="s">
        <v>271</v>
      </c>
      <c r="C105" s="21"/>
      <c r="D105" s="14"/>
      <c r="E105" s="14"/>
      <c r="F105" s="3"/>
      <c r="G105" s="3">
        <f>SUM(G103:G104)</f>
        <v>2591.2600000000002</v>
      </c>
      <c r="H105" s="3">
        <f>SUM(H103:H104)</f>
        <v>1.24</v>
      </c>
    </row>
    <row r="106" spans="2:8" x14ac:dyDescent="0.25">
      <c r="B106" s="18" t="s">
        <v>112</v>
      </c>
      <c r="C106" s="19" t="s">
        <v>113</v>
      </c>
      <c r="D106" s="18" t="s">
        <v>114</v>
      </c>
      <c r="E106" s="18" t="s">
        <v>115</v>
      </c>
      <c r="F106" s="20" t="s">
        <v>116</v>
      </c>
      <c r="G106" s="20" t="s">
        <v>117</v>
      </c>
      <c r="H106" s="20" t="s">
        <v>118</v>
      </c>
    </row>
    <row r="107" spans="2:8" x14ac:dyDescent="0.25">
      <c r="B107" s="14" t="s">
        <v>119</v>
      </c>
    </row>
    <row r="108" spans="2:8" x14ac:dyDescent="0.25">
      <c r="B108" s="14" t="s">
        <v>120</v>
      </c>
    </row>
    <row r="109" spans="2:8" x14ac:dyDescent="0.25">
      <c r="B109" s="14" t="s">
        <v>121</v>
      </c>
    </row>
    <row r="110" spans="2:8" x14ac:dyDescent="0.25">
      <c r="B110" s="1" t="s">
        <v>740</v>
      </c>
      <c r="C110" s="17">
        <v>7.4</v>
      </c>
      <c r="D110" s="1" t="s">
        <v>122</v>
      </c>
      <c r="E110" s="1" t="s">
        <v>741</v>
      </c>
      <c r="F110" s="2">
        <v>2547800</v>
      </c>
      <c r="G110" s="2">
        <v>2499.4899999999998</v>
      </c>
      <c r="H110" s="2">
        <v>1.2</v>
      </c>
    </row>
    <row r="111" spans="2:8" x14ac:dyDescent="0.25">
      <c r="B111" s="1" t="s">
        <v>742</v>
      </c>
      <c r="C111" s="17">
        <v>7.32</v>
      </c>
      <c r="D111" s="1" t="s">
        <v>122</v>
      </c>
      <c r="E111" s="1" t="s">
        <v>743</v>
      </c>
      <c r="F111" s="2">
        <v>2500000</v>
      </c>
      <c r="G111" s="2">
        <v>2488.92</v>
      </c>
      <c r="H111" s="2">
        <v>1.19</v>
      </c>
    </row>
    <row r="112" spans="2:8" x14ac:dyDescent="0.25">
      <c r="B112" s="1" t="s">
        <v>744</v>
      </c>
      <c r="C112" s="17">
        <v>7.26</v>
      </c>
      <c r="D112" s="1" t="s">
        <v>122</v>
      </c>
      <c r="E112" s="1" t="s">
        <v>745</v>
      </c>
      <c r="F112" s="2">
        <v>2500000</v>
      </c>
      <c r="G112" s="2">
        <v>2412.56</v>
      </c>
      <c r="H112" s="2">
        <v>1.1499999999999999</v>
      </c>
    </row>
    <row r="113" spans="2:8" x14ac:dyDescent="0.25">
      <c r="B113" s="1" t="s">
        <v>456</v>
      </c>
      <c r="C113" s="17">
        <v>7.26</v>
      </c>
      <c r="D113" s="1" t="s">
        <v>122</v>
      </c>
      <c r="E113" s="1" t="s">
        <v>457</v>
      </c>
      <c r="F113" s="2">
        <v>1800000</v>
      </c>
      <c r="G113" s="2">
        <v>1800.11</v>
      </c>
      <c r="H113" s="2">
        <v>0.86</v>
      </c>
    </row>
    <row r="114" spans="2:8" x14ac:dyDescent="0.25">
      <c r="B114" s="1" t="s">
        <v>746</v>
      </c>
      <c r="C114" s="17">
        <v>6.89</v>
      </c>
      <c r="D114" s="1" t="s">
        <v>122</v>
      </c>
      <c r="E114" s="1" t="s">
        <v>747</v>
      </c>
      <c r="F114" s="2">
        <v>1500000</v>
      </c>
      <c r="G114" s="2">
        <v>1500.55</v>
      </c>
      <c r="H114" s="2">
        <v>0.72</v>
      </c>
    </row>
    <row r="115" spans="2:8" x14ac:dyDescent="0.25">
      <c r="B115" s="1" t="s">
        <v>748</v>
      </c>
      <c r="C115" s="17">
        <v>7.28</v>
      </c>
      <c r="D115" s="1" t="s">
        <v>122</v>
      </c>
      <c r="E115" s="1" t="s">
        <v>749</v>
      </c>
      <c r="F115" s="2">
        <v>79500</v>
      </c>
      <c r="G115" s="2">
        <v>73.239999999999995</v>
      </c>
      <c r="H115" s="2">
        <v>0.04</v>
      </c>
    </row>
    <row r="116" spans="2:8" x14ac:dyDescent="0.25">
      <c r="B116" s="14" t="s">
        <v>125</v>
      </c>
      <c r="C116" s="21"/>
      <c r="D116" s="14"/>
      <c r="E116" s="14"/>
      <c r="F116" s="3"/>
      <c r="G116" s="3">
        <f>SUM(G106:G115)</f>
        <v>10774.869999999999</v>
      </c>
      <c r="H116" s="3">
        <f>SUM(H106:H115)</f>
        <v>5.1599999999999993</v>
      </c>
    </row>
    <row r="117" spans="2:8" x14ac:dyDescent="0.25">
      <c r="B117" s="14" t="s">
        <v>126</v>
      </c>
    </row>
    <row r="118" spans="2:8" x14ac:dyDescent="0.25">
      <c r="B118" s="1" t="s">
        <v>2620</v>
      </c>
      <c r="C118" s="17">
        <v>8.44</v>
      </c>
      <c r="D118" s="1" t="s">
        <v>127</v>
      </c>
      <c r="E118" s="1" t="s">
        <v>750</v>
      </c>
      <c r="F118" s="2">
        <v>250</v>
      </c>
      <c r="G118" s="2">
        <v>2488.8200000000002</v>
      </c>
      <c r="H118" s="2">
        <v>1.19</v>
      </c>
    </row>
    <row r="119" spans="2:8" x14ac:dyDescent="0.25">
      <c r="B119" s="1" t="s">
        <v>751</v>
      </c>
      <c r="C119" s="17">
        <v>7.83</v>
      </c>
      <c r="D119" s="1" t="s">
        <v>127</v>
      </c>
      <c r="E119" s="1" t="s">
        <v>752</v>
      </c>
      <c r="F119" s="2">
        <v>250</v>
      </c>
      <c r="G119" s="2">
        <v>2478.37</v>
      </c>
      <c r="H119" s="2">
        <v>1.19</v>
      </c>
    </row>
    <row r="120" spans="2:8" x14ac:dyDescent="0.25">
      <c r="B120" s="1" t="s">
        <v>753</v>
      </c>
      <c r="C120" s="17">
        <v>8.4700000000000006</v>
      </c>
      <c r="D120" s="1" t="s">
        <v>479</v>
      </c>
      <c r="E120" s="1" t="s">
        <v>754</v>
      </c>
      <c r="F120" s="2">
        <v>2500</v>
      </c>
      <c r="G120" s="2">
        <v>2462.3200000000002</v>
      </c>
      <c r="H120" s="2">
        <v>1.18</v>
      </c>
    </row>
    <row r="121" spans="2:8" x14ac:dyDescent="0.25">
      <c r="B121" s="1" t="s">
        <v>2475</v>
      </c>
      <c r="C121" s="17">
        <v>7.88</v>
      </c>
      <c r="D121" s="1" t="s">
        <v>127</v>
      </c>
      <c r="E121" s="1" t="s">
        <v>466</v>
      </c>
      <c r="F121" s="2">
        <v>500</v>
      </c>
      <c r="G121" s="2">
        <v>497.05</v>
      </c>
      <c r="H121" s="2">
        <v>0.24</v>
      </c>
    </row>
    <row r="122" spans="2:8" x14ac:dyDescent="0.25">
      <c r="B122" s="14" t="s">
        <v>129</v>
      </c>
      <c r="C122" s="21"/>
      <c r="D122" s="14"/>
      <c r="E122" s="14"/>
      <c r="F122" s="3"/>
      <c r="G122" s="3">
        <f>SUM(G117:G121)</f>
        <v>7926.56</v>
      </c>
      <c r="H122" s="3">
        <f>SUM(H117:H121)</f>
        <v>3.8</v>
      </c>
    </row>
    <row r="123" spans="2:8" x14ac:dyDescent="0.25">
      <c r="B123" s="14" t="s">
        <v>483</v>
      </c>
      <c r="C123" s="21"/>
      <c r="D123" s="14"/>
      <c r="E123" s="14"/>
      <c r="F123" s="3"/>
      <c r="G123" s="3">
        <v>16476.3</v>
      </c>
      <c r="H123" s="3">
        <v>7.88</v>
      </c>
    </row>
    <row r="124" spans="2:8" x14ac:dyDescent="0.25">
      <c r="B124" s="14" t="s">
        <v>137</v>
      </c>
      <c r="C124" s="21"/>
      <c r="D124" s="14"/>
      <c r="E124" s="14"/>
      <c r="F124" s="3"/>
      <c r="G124" s="3">
        <f>G123+G122+G116+G105+G102+G90</f>
        <v>218925.22000000003</v>
      </c>
      <c r="H124" s="3">
        <f>H123+H122+H116+H105+H102+H90</f>
        <v>104.71</v>
      </c>
    </row>
    <row r="125" spans="2:8" x14ac:dyDescent="0.25">
      <c r="B125" s="14" t="s">
        <v>400</v>
      </c>
      <c r="C125" s="21"/>
      <c r="D125" s="14"/>
      <c r="E125" s="14"/>
      <c r="F125" s="3"/>
      <c r="G125" s="3">
        <f>G126-G124</f>
        <v>-9829.5263307100395</v>
      </c>
      <c r="H125" s="3">
        <f>H126-H124</f>
        <v>-4.7099999999999937</v>
      </c>
    </row>
    <row r="126" spans="2:8" x14ac:dyDescent="0.25">
      <c r="B126" s="14" t="s">
        <v>139</v>
      </c>
      <c r="C126" s="21"/>
      <c r="D126" s="14"/>
      <c r="E126" s="14"/>
      <c r="F126" s="3"/>
      <c r="G126" s="3">
        <v>209095.69366928999</v>
      </c>
      <c r="H126" s="3">
        <v>100</v>
      </c>
    </row>
    <row r="127" spans="2:8" x14ac:dyDescent="0.25">
      <c r="B127" s="1" t="s">
        <v>140</v>
      </c>
    </row>
    <row r="128" spans="2:8" x14ac:dyDescent="0.25">
      <c r="B128" s="14" t="s">
        <v>141</v>
      </c>
    </row>
    <row r="129" spans="2:3" x14ac:dyDescent="0.25">
      <c r="B129" s="14" t="s">
        <v>142</v>
      </c>
      <c r="C129" s="17" t="s">
        <v>143</v>
      </c>
    </row>
    <row r="130" spans="2:3" x14ac:dyDescent="0.25">
      <c r="B130" s="14" t="s">
        <v>145</v>
      </c>
      <c r="C130" s="17" t="s">
        <v>144</v>
      </c>
    </row>
    <row r="131" spans="2:3" x14ac:dyDescent="0.25">
      <c r="B131" s="14" t="s">
        <v>273</v>
      </c>
      <c r="C131" s="17" t="s">
        <v>144</v>
      </c>
    </row>
    <row r="132" spans="2:3" x14ac:dyDescent="0.25">
      <c r="B132" s="14" t="s">
        <v>146</v>
      </c>
      <c r="C132" s="17" t="s">
        <v>147</v>
      </c>
    </row>
    <row r="133" spans="2:3" x14ac:dyDescent="0.25">
      <c r="B133" s="14" t="s">
        <v>755</v>
      </c>
      <c r="C133" s="21"/>
    </row>
    <row r="134" spans="2:3" x14ac:dyDescent="0.25">
      <c r="B134" s="14" t="s">
        <v>756</v>
      </c>
      <c r="C134" s="21"/>
    </row>
    <row r="135" spans="2:3" x14ac:dyDescent="0.25">
      <c r="B135" s="14" t="s">
        <v>757</v>
      </c>
      <c r="C135" s="21"/>
    </row>
    <row r="136" spans="2:3" x14ac:dyDescent="0.25">
      <c r="B136" s="14" t="s">
        <v>758</v>
      </c>
      <c r="C136" s="21"/>
    </row>
    <row r="137" spans="2:3" x14ac:dyDescent="0.25">
      <c r="B137" s="14" t="s">
        <v>759</v>
      </c>
      <c r="C137" s="21"/>
    </row>
    <row r="138" spans="2:3" x14ac:dyDescent="0.25">
      <c r="B138" s="14" t="s">
        <v>760</v>
      </c>
      <c r="C138" s="21"/>
    </row>
    <row r="139" spans="2:3" x14ac:dyDescent="0.25">
      <c r="B139" s="14" t="s">
        <v>761</v>
      </c>
      <c r="C139" s="21"/>
    </row>
    <row r="140" spans="2:3" x14ac:dyDescent="0.25">
      <c r="B140" s="14" t="s">
        <v>762</v>
      </c>
      <c r="C140" s="21"/>
    </row>
    <row r="141" spans="2:3" x14ac:dyDescent="0.25">
      <c r="B141" s="14" t="s">
        <v>3324</v>
      </c>
      <c r="C141" s="21"/>
    </row>
    <row r="142" spans="2:3" x14ac:dyDescent="0.25">
      <c r="B142" s="1" t="s">
        <v>148</v>
      </c>
    </row>
    <row r="143" spans="2:3" x14ac:dyDescent="0.25">
      <c r="B143" s="1" t="s">
        <v>278</v>
      </c>
    </row>
    <row r="144" spans="2:3" x14ac:dyDescent="0.25">
      <c r="B144" s="14" t="s">
        <v>3386</v>
      </c>
      <c r="C144" s="21"/>
    </row>
    <row r="146" spans="2:6" x14ac:dyDescent="0.25">
      <c r="B146" s="7" t="s">
        <v>2242</v>
      </c>
      <c r="C146" s="8"/>
    </row>
    <row r="147" spans="2:6" ht="30" x14ac:dyDescent="0.25">
      <c r="B147" s="7" t="s">
        <v>279</v>
      </c>
      <c r="C147" s="9" t="s">
        <v>280</v>
      </c>
    </row>
    <row r="148" spans="2:6" x14ac:dyDescent="0.25">
      <c r="B148" s="10" t="s">
        <v>281</v>
      </c>
      <c r="C148" s="128">
        <v>8824</v>
      </c>
    </row>
    <row r="149" spans="2:6" x14ac:dyDescent="0.25">
      <c r="B149" s="10" t="s">
        <v>282</v>
      </c>
      <c r="C149" s="128">
        <v>0</v>
      </c>
    </row>
    <row r="150" spans="2:6" x14ac:dyDescent="0.25">
      <c r="B150" s="10" t="s">
        <v>283</v>
      </c>
      <c r="C150" s="128">
        <v>5800</v>
      </c>
    </row>
    <row r="151" spans="2:6" x14ac:dyDescent="0.25">
      <c r="B151" s="10" t="s">
        <v>284</v>
      </c>
      <c r="C151" s="128">
        <v>0</v>
      </c>
    </row>
    <row r="152" spans="2:6" x14ac:dyDescent="0.25">
      <c r="B152" s="10" t="s">
        <v>285</v>
      </c>
      <c r="C152" s="128">
        <v>2499.8749978000001</v>
      </c>
    </row>
    <row r="153" spans="2:6" x14ac:dyDescent="0.25">
      <c r="B153" s="10" t="s">
        <v>286</v>
      </c>
      <c r="C153" s="128">
        <v>0</v>
      </c>
    </row>
    <row r="154" spans="2:6" x14ac:dyDescent="0.25">
      <c r="B154" s="7" t="s">
        <v>287</v>
      </c>
      <c r="C154" s="130">
        <v>17123.874997800001</v>
      </c>
    </row>
    <row r="156" spans="2:6" x14ac:dyDescent="0.25">
      <c r="B156" s="10"/>
      <c r="C156" s="10"/>
    </row>
    <row r="157" spans="2:6" x14ac:dyDescent="0.25">
      <c r="B157" s="233" t="s">
        <v>1562</v>
      </c>
      <c r="C157" s="233"/>
      <c r="D157" s="233"/>
      <c r="E157" s="233"/>
      <c r="F157" s="233"/>
    </row>
    <row r="158" spans="2:6" x14ac:dyDescent="0.25">
      <c r="B158" s="233"/>
      <c r="C158" s="233"/>
      <c r="D158" s="233"/>
      <c r="E158" s="233"/>
      <c r="F158" s="233"/>
    </row>
    <row r="159" spans="2:6" x14ac:dyDescent="0.25">
      <c r="B159" s="233"/>
      <c r="C159" s="233"/>
      <c r="D159" s="233"/>
      <c r="E159" s="233"/>
      <c r="F159" s="233"/>
    </row>
    <row r="160" spans="2:6" x14ac:dyDescent="0.25">
      <c r="B160" s="233"/>
      <c r="C160" s="233"/>
      <c r="D160" s="233"/>
      <c r="E160" s="233"/>
      <c r="F160" s="233"/>
    </row>
    <row r="161" spans="2:7" x14ac:dyDescent="0.25">
      <c r="B161" s="233"/>
      <c r="C161" s="233"/>
      <c r="D161" s="233"/>
      <c r="E161" s="233"/>
      <c r="F161" s="233"/>
    </row>
    <row r="163" spans="2:7" x14ac:dyDescent="0.25">
      <c r="B163" s="10" t="s">
        <v>149</v>
      </c>
      <c r="C163" s="11"/>
      <c r="D163" s="10"/>
    </row>
    <row r="164" spans="2:7" ht="30" x14ac:dyDescent="0.25">
      <c r="B164" s="12" t="s">
        <v>150</v>
      </c>
      <c r="C164" s="13" t="s">
        <v>151</v>
      </c>
      <c r="D164" s="12" t="s">
        <v>152</v>
      </c>
    </row>
    <row r="165" spans="2:7" x14ac:dyDescent="0.25">
      <c r="B165" s="10" t="s">
        <v>144</v>
      </c>
      <c r="C165" s="11" t="s">
        <v>144</v>
      </c>
      <c r="D165" s="10" t="s">
        <v>144</v>
      </c>
    </row>
    <row r="167" spans="2:7" x14ac:dyDescent="0.25">
      <c r="B167" s="14" t="s">
        <v>153</v>
      </c>
      <c r="C167" s="22">
        <v>45260</v>
      </c>
    </row>
    <row r="168" spans="2:7" x14ac:dyDescent="0.25">
      <c r="B168" s="7" t="s">
        <v>154</v>
      </c>
      <c r="C168" s="8" t="s">
        <v>155</v>
      </c>
      <c r="D168" s="7" t="s">
        <v>156</v>
      </c>
      <c r="E168" s="23" t="s">
        <v>157</v>
      </c>
      <c r="F168" s="24" t="s">
        <v>158</v>
      </c>
      <c r="G168" s="3"/>
    </row>
    <row r="169" spans="2:7" x14ac:dyDescent="0.25">
      <c r="B169" s="10" t="s">
        <v>2621</v>
      </c>
      <c r="C169" s="11">
        <v>-289375</v>
      </c>
      <c r="D169" s="10">
        <v>1019.97</v>
      </c>
      <c r="E169" s="25">
        <v>1078.25</v>
      </c>
      <c r="F169" s="26">
        <f>C154</f>
        <v>17123.874997800001</v>
      </c>
    </row>
    <row r="170" spans="2:7" x14ac:dyDescent="0.25">
      <c r="B170" s="10" t="s">
        <v>2622</v>
      </c>
      <c r="C170" s="11">
        <v>-139150</v>
      </c>
      <c r="D170" s="10">
        <v>1528.42</v>
      </c>
      <c r="E170" s="25">
        <v>1565.35</v>
      </c>
      <c r="F170" s="27"/>
    </row>
    <row r="171" spans="2:7" x14ac:dyDescent="0.25">
      <c r="B171" s="10" t="s">
        <v>2623</v>
      </c>
      <c r="C171" s="11">
        <v>-325500</v>
      </c>
      <c r="D171" s="10">
        <v>931.38</v>
      </c>
      <c r="E171" s="25">
        <v>938.95</v>
      </c>
      <c r="F171" s="27"/>
    </row>
    <row r="172" spans="2:7" x14ac:dyDescent="0.25">
      <c r="B172" s="10" t="s">
        <v>763</v>
      </c>
      <c r="C172" s="11">
        <v>-442500</v>
      </c>
      <c r="D172" s="10">
        <v>568.62</v>
      </c>
      <c r="E172" s="25">
        <v>567.70000000000005</v>
      </c>
      <c r="F172" s="27"/>
    </row>
    <row r="173" spans="2:7" x14ac:dyDescent="0.25">
      <c r="B173" s="10" t="s">
        <v>2624</v>
      </c>
      <c r="C173" s="11">
        <v>-74100</v>
      </c>
      <c r="D173" s="10">
        <v>3075.36</v>
      </c>
      <c r="E173" s="25">
        <v>3127.25</v>
      </c>
      <c r="F173" s="27"/>
    </row>
    <row r="174" spans="2:7" x14ac:dyDescent="0.25">
      <c r="B174" s="10" t="s">
        <v>2625</v>
      </c>
      <c r="C174" s="11">
        <v>-87500</v>
      </c>
      <c r="D174" s="10">
        <v>1319.3</v>
      </c>
      <c r="E174" s="25">
        <v>1349.15</v>
      </c>
      <c r="F174" s="27"/>
    </row>
    <row r="175" spans="2:7" x14ac:dyDescent="0.25">
      <c r="B175" s="10" t="s">
        <v>2626</v>
      </c>
      <c r="C175" s="11">
        <v>-8000</v>
      </c>
      <c r="D175" s="10">
        <v>8786.9599999999991</v>
      </c>
      <c r="E175" s="25">
        <v>9041</v>
      </c>
      <c r="F175" s="27"/>
    </row>
    <row r="176" spans="2:7" x14ac:dyDescent="0.25">
      <c r="B176" s="10" t="s">
        <v>2627</v>
      </c>
      <c r="C176" s="11">
        <v>-4400</v>
      </c>
      <c r="D176" s="10">
        <v>3775</v>
      </c>
      <c r="E176" s="25">
        <v>3819.55</v>
      </c>
      <c r="F176" s="27"/>
    </row>
    <row r="177" spans="2:6" x14ac:dyDescent="0.25">
      <c r="B177" s="10" t="s">
        <v>2628</v>
      </c>
      <c r="C177" s="11">
        <v>-24900</v>
      </c>
      <c r="D177" s="10">
        <v>2529.5100000000002</v>
      </c>
      <c r="E177" s="25">
        <v>2560.4499999999998</v>
      </c>
      <c r="F177" s="27"/>
    </row>
    <row r="178" spans="2:6" x14ac:dyDescent="0.25">
      <c r="B178" s="10" t="s">
        <v>2629</v>
      </c>
      <c r="C178" s="11">
        <v>-347200</v>
      </c>
      <c r="D178" s="10">
        <v>517.55999999999995</v>
      </c>
      <c r="E178" s="25">
        <v>520</v>
      </c>
      <c r="F178" s="27"/>
    </row>
    <row r="179" spans="2:6" x14ac:dyDescent="0.25">
      <c r="B179" s="10" t="s">
        <v>2630</v>
      </c>
      <c r="C179" s="11">
        <v>-31900</v>
      </c>
      <c r="D179" s="10">
        <v>10566.62</v>
      </c>
      <c r="E179" s="25">
        <v>10649.2</v>
      </c>
      <c r="F179" s="27"/>
    </row>
    <row r="180" spans="2:6" x14ac:dyDescent="0.25">
      <c r="B180" s="10" t="s">
        <v>2631</v>
      </c>
      <c r="C180" s="11">
        <v>-32000</v>
      </c>
      <c r="D180" s="10">
        <v>2405.67</v>
      </c>
      <c r="E180" s="25">
        <v>2396.5</v>
      </c>
      <c r="F180" s="27"/>
    </row>
    <row r="181" spans="2:6" x14ac:dyDescent="0.25">
      <c r="B181" s="10" t="s">
        <v>2632</v>
      </c>
      <c r="C181" s="11">
        <v>-45000</v>
      </c>
      <c r="D181" s="10">
        <v>1418.1</v>
      </c>
      <c r="E181" s="25">
        <v>1447.05</v>
      </c>
      <c r="F181" s="27"/>
    </row>
    <row r="182" spans="2:6" x14ac:dyDescent="0.25">
      <c r="B182" s="10" t="s">
        <v>2633</v>
      </c>
      <c r="C182" s="11">
        <v>-54400</v>
      </c>
      <c r="D182" s="10">
        <v>838.23</v>
      </c>
      <c r="E182" s="25">
        <v>832.5</v>
      </c>
      <c r="F182" s="28"/>
    </row>
    <row r="185" spans="2:6" x14ac:dyDescent="0.25">
      <c r="B185" s="14" t="s">
        <v>159</v>
      </c>
    </row>
    <row r="186" spans="2:6" x14ac:dyDescent="0.25">
      <c r="B186" s="14"/>
    </row>
    <row r="187" spans="2:6" x14ac:dyDescent="0.25">
      <c r="B187" s="14" t="s">
        <v>160</v>
      </c>
    </row>
    <row r="188" spans="2:6" x14ac:dyDescent="0.25">
      <c r="B188" s="23" t="s">
        <v>161</v>
      </c>
      <c r="C188" s="8" t="s">
        <v>162</v>
      </c>
      <c r="D188" s="14"/>
    </row>
    <row r="189" spans="2:6" x14ac:dyDescent="0.25">
      <c r="B189" s="25" t="s">
        <v>2634</v>
      </c>
      <c r="C189" s="11">
        <v>47</v>
      </c>
    </row>
    <row r="190" spans="2:6" x14ac:dyDescent="0.25">
      <c r="B190" s="25" t="s">
        <v>2635</v>
      </c>
      <c r="C190" s="11">
        <v>282</v>
      </c>
    </row>
    <row r="191" spans="2:6" x14ac:dyDescent="0.25">
      <c r="B191" s="25" t="s">
        <v>2636</v>
      </c>
      <c r="C191" s="11">
        <v>22</v>
      </c>
    </row>
    <row r="192" spans="2:6" x14ac:dyDescent="0.25">
      <c r="B192" s="25" t="s">
        <v>2637</v>
      </c>
      <c r="C192" s="11">
        <v>125</v>
      </c>
    </row>
    <row r="193" spans="2:3" x14ac:dyDescent="0.25">
      <c r="B193" s="25" t="s">
        <v>2622</v>
      </c>
      <c r="C193" s="11">
        <v>59</v>
      </c>
    </row>
    <row r="194" spans="2:3" x14ac:dyDescent="0.25">
      <c r="B194" s="25" t="s">
        <v>2638</v>
      </c>
      <c r="C194" s="11">
        <v>245</v>
      </c>
    </row>
    <row r="195" spans="2:3" x14ac:dyDescent="0.25">
      <c r="B195" s="25" t="s">
        <v>2639</v>
      </c>
      <c r="C195" s="11">
        <v>80</v>
      </c>
    </row>
    <row r="196" spans="2:3" x14ac:dyDescent="0.25">
      <c r="B196" s="25" t="s">
        <v>2640</v>
      </c>
      <c r="C196" s="11">
        <v>83</v>
      </c>
    </row>
    <row r="197" spans="2:3" x14ac:dyDescent="0.25">
      <c r="B197" s="25" t="s">
        <v>2641</v>
      </c>
      <c r="C197" s="11">
        <v>236</v>
      </c>
    </row>
    <row r="198" spans="2:3" x14ac:dyDescent="0.25">
      <c r="B198" s="25" t="s">
        <v>2642</v>
      </c>
      <c r="C198" s="11">
        <v>128</v>
      </c>
    </row>
    <row r="199" spans="2:3" x14ac:dyDescent="0.25">
      <c r="B199" s="25" t="s">
        <v>2643</v>
      </c>
      <c r="C199" s="11">
        <v>319</v>
      </c>
    </row>
    <row r="200" spans="2:3" x14ac:dyDescent="0.25">
      <c r="B200" s="25" t="s">
        <v>2644</v>
      </c>
      <c r="C200" s="11">
        <v>128</v>
      </c>
    </row>
    <row r="201" spans="2:3" x14ac:dyDescent="0.25">
      <c r="B201" s="25" t="s">
        <v>2645</v>
      </c>
      <c r="C201" s="11">
        <v>60</v>
      </c>
    </row>
    <row r="202" spans="2:3" x14ac:dyDescent="0.25">
      <c r="B202" s="25" t="s">
        <v>764</v>
      </c>
      <c r="C202" s="11">
        <v>112</v>
      </c>
    </row>
    <row r="203" spans="2:3" x14ac:dyDescent="0.25">
      <c r="B203" s="25" t="s">
        <v>2646</v>
      </c>
      <c r="C203" s="11">
        <v>8</v>
      </c>
    </row>
    <row r="204" spans="2:3" x14ac:dyDescent="0.25">
      <c r="B204" s="25" t="s">
        <v>2647</v>
      </c>
      <c r="C204" s="11">
        <v>40</v>
      </c>
    </row>
    <row r="206" spans="2:3" x14ac:dyDescent="0.25">
      <c r="B206" s="23" t="s">
        <v>163</v>
      </c>
      <c r="C206" s="8" t="s">
        <v>162</v>
      </c>
    </row>
    <row r="207" spans="2:3" x14ac:dyDescent="0.25">
      <c r="B207" s="25" t="s">
        <v>2634</v>
      </c>
      <c r="C207" s="11">
        <v>47</v>
      </c>
    </row>
    <row r="208" spans="2:3" x14ac:dyDescent="0.25">
      <c r="B208" s="25" t="s">
        <v>2635</v>
      </c>
      <c r="C208" s="11">
        <v>282</v>
      </c>
    </row>
    <row r="209" spans="2:3" x14ac:dyDescent="0.25">
      <c r="B209" s="25" t="s">
        <v>2636</v>
      </c>
      <c r="C209" s="11">
        <v>22</v>
      </c>
    </row>
    <row r="210" spans="2:3" x14ac:dyDescent="0.25">
      <c r="B210" s="25" t="s">
        <v>2637</v>
      </c>
      <c r="C210" s="11">
        <v>125</v>
      </c>
    </row>
    <row r="211" spans="2:3" x14ac:dyDescent="0.25">
      <c r="B211" s="25" t="s">
        <v>2622</v>
      </c>
      <c r="C211" s="11">
        <v>59</v>
      </c>
    </row>
    <row r="212" spans="2:3" x14ac:dyDescent="0.25">
      <c r="B212" s="25" t="s">
        <v>2638</v>
      </c>
      <c r="C212" s="11">
        <v>245</v>
      </c>
    </row>
    <row r="213" spans="2:3" x14ac:dyDescent="0.25">
      <c r="B213" s="25" t="s">
        <v>2639</v>
      </c>
      <c r="C213" s="11">
        <v>80</v>
      </c>
    </row>
    <row r="214" spans="2:3" x14ac:dyDescent="0.25">
      <c r="B214" s="25" t="s">
        <v>2640</v>
      </c>
      <c r="C214" s="11">
        <v>83</v>
      </c>
    </row>
    <row r="215" spans="2:3" x14ac:dyDescent="0.25">
      <c r="B215" s="25" t="s">
        <v>2641</v>
      </c>
      <c r="C215" s="11">
        <v>236</v>
      </c>
    </row>
    <row r="216" spans="2:3" x14ac:dyDescent="0.25">
      <c r="B216" s="25" t="s">
        <v>2642</v>
      </c>
      <c r="C216" s="11">
        <v>128</v>
      </c>
    </row>
    <row r="217" spans="2:3" x14ac:dyDescent="0.25">
      <c r="B217" s="25" t="s">
        <v>2643</v>
      </c>
      <c r="C217" s="11">
        <v>319</v>
      </c>
    </row>
    <row r="218" spans="2:3" x14ac:dyDescent="0.25">
      <c r="B218" s="25" t="s">
        <v>2644</v>
      </c>
      <c r="C218" s="11">
        <v>128</v>
      </c>
    </row>
    <row r="219" spans="2:3" x14ac:dyDescent="0.25">
      <c r="B219" s="25" t="s">
        <v>2645</v>
      </c>
      <c r="C219" s="11">
        <v>60</v>
      </c>
    </row>
    <row r="220" spans="2:3" x14ac:dyDescent="0.25">
      <c r="B220" s="25" t="s">
        <v>764</v>
      </c>
      <c r="C220" s="11">
        <v>112</v>
      </c>
    </row>
    <row r="221" spans="2:3" x14ac:dyDescent="0.25">
      <c r="B221" s="25" t="s">
        <v>2646</v>
      </c>
      <c r="C221" s="11">
        <v>8</v>
      </c>
    </row>
    <row r="222" spans="2:3" x14ac:dyDescent="0.25">
      <c r="B222" s="25" t="s">
        <v>2647</v>
      </c>
      <c r="C222" s="11">
        <v>40</v>
      </c>
    </row>
    <row r="225" spans="2:3" x14ac:dyDescent="0.25">
      <c r="B225" s="23" t="s">
        <v>708</v>
      </c>
      <c r="C225" s="135" t="s">
        <v>165</v>
      </c>
    </row>
    <row r="226" spans="2:3" x14ac:dyDescent="0.25">
      <c r="B226" s="25" t="s">
        <v>2634</v>
      </c>
      <c r="C226" s="134">
        <v>95127996.319999993</v>
      </c>
    </row>
    <row r="227" spans="2:3" x14ac:dyDescent="0.25">
      <c r="B227" s="25" t="s">
        <v>2635</v>
      </c>
      <c r="C227" s="134">
        <v>343222858.88</v>
      </c>
    </row>
    <row r="228" spans="2:3" x14ac:dyDescent="0.25">
      <c r="B228" s="25" t="s">
        <v>2636</v>
      </c>
      <c r="C228" s="134">
        <v>16543120</v>
      </c>
    </row>
    <row r="229" spans="2:3" x14ac:dyDescent="0.25">
      <c r="B229" s="25" t="s">
        <v>2637</v>
      </c>
      <c r="C229" s="134">
        <v>114758280</v>
      </c>
    </row>
    <row r="230" spans="2:3" x14ac:dyDescent="0.25">
      <c r="B230" s="25" t="s">
        <v>2622</v>
      </c>
      <c r="C230" s="134">
        <v>50007403.490000002</v>
      </c>
    </row>
    <row r="231" spans="2:3" x14ac:dyDescent="0.25">
      <c r="B231" s="25" t="s">
        <v>2638</v>
      </c>
      <c r="C231" s="134">
        <v>204936020.84999999</v>
      </c>
    </row>
    <row r="232" spans="2:3" x14ac:dyDescent="0.25">
      <c r="B232" s="25" t="s">
        <v>2639</v>
      </c>
      <c r="C232" s="134">
        <v>175830213.44</v>
      </c>
    </row>
    <row r="233" spans="2:3" x14ac:dyDescent="0.25">
      <c r="B233" s="25" t="s">
        <v>2640</v>
      </c>
      <c r="C233" s="134">
        <v>62627533.799999997</v>
      </c>
    </row>
    <row r="234" spans="2:3" x14ac:dyDescent="0.25">
      <c r="B234" s="25" t="s">
        <v>2641</v>
      </c>
      <c r="C234" s="134">
        <v>301346563.69999999</v>
      </c>
    </row>
    <row r="235" spans="2:3" x14ac:dyDescent="0.25">
      <c r="B235" s="25" t="s">
        <v>2642</v>
      </c>
      <c r="C235" s="134">
        <v>225675706.31999999</v>
      </c>
    </row>
    <row r="236" spans="2:3" x14ac:dyDescent="0.25">
      <c r="B236" s="25" t="s">
        <v>2643</v>
      </c>
      <c r="C236" s="134">
        <v>334984233.17000002</v>
      </c>
    </row>
    <row r="237" spans="2:3" x14ac:dyDescent="0.25">
      <c r="B237" s="25" t="s">
        <v>2644</v>
      </c>
      <c r="C237" s="134">
        <v>76528649.599999994</v>
      </c>
    </row>
    <row r="238" spans="2:3" x14ac:dyDescent="0.25">
      <c r="B238" s="25" t="s">
        <v>2645</v>
      </c>
      <c r="C238" s="134">
        <v>63427423.5</v>
      </c>
    </row>
    <row r="239" spans="2:3" x14ac:dyDescent="0.25">
      <c r="B239" s="25" t="s">
        <v>764</v>
      </c>
      <c r="C239" s="134">
        <v>189384834.90000001</v>
      </c>
    </row>
    <row r="240" spans="2:3" x14ac:dyDescent="0.25">
      <c r="B240" s="25" t="s">
        <v>2646</v>
      </c>
      <c r="C240" s="134">
        <v>31722279.68</v>
      </c>
    </row>
    <row r="241" spans="2:3" x14ac:dyDescent="0.25">
      <c r="B241" s="25" t="s">
        <v>2647</v>
      </c>
      <c r="C241" s="134">
        <v>69880504.799999997</v>
      </c>
    </row>
    <row r="242" spans="2:3" x14ac:dyDescent="0.25">
      <c r="C242" s="135">
        <f>SUM(C225:C241)</f>
        <v>2356003622.4499998</v>
      </c>
    </row>
    <row r="243" spans="2:3" x14ac:dyDescent="0.25">
      <c r="C243" s="35"/>
    </row>
    <row r="244" spans="2:3" x14ac:dyDescent="0.25">
      <c r="B244" s="23" t="s">
        <v>164</v>
      </c>
      <c r="C244" s="135" t="s">
        <v>165</v>
      </c>
    </row>
    <row r="245" spans="2:3" x14ac:dyDescent="0.25">
      <c r="B245" s="25" t="s">
        <v>2634</v>
      </c>
      <c r="C245" s="134">
        <v>93803202.799999997</v>
      </c>
    </row>
    <row r="246" spans="2:3" x14ac:dyDescent="0.25">
      <c r="B246" s="25" t="s">
        <v>2635</v>
      </c>
      <c r="C246" s="134">
        <v>336159624.75999999</v>
      </c>
    </row>
    <row r="247" spans="2:3" x14ac:dyDescent="0.25">
      <c r="B247" s="25" t="s">
        <v>2636</v>
      </c>
      <c r="C247" s="134">
        <v>15120659.84</v>
      </c>
    </row>
    <row r="248" spans="2:3" x14ac:dyDescent="0.25">
      <c r="B248" s="25" t="s">
        <v>2637</v>
      </c>
      <c r="C248" s="134">
        <v>110308936.84999999</v>
      </c>
    </row>
    <row r="249" spans="2:3" x14ac:dyDescent="0.25">
      <c r="B249" s="25" t="s">
        <v>2622</v>
      </c>
      <c r="C249" s="134">
        <v>49597359.740000002</v>
      </c>
    </row>
    <row r="250" spans="2:3" x14ac:dyDescent="0.25">
      <c r="B250" s="25" t="s">
        <v>2638</v>
      </c>
      <c r="C250" s="134">
        <v>203806682.91999999</v>
      </c>
    </row>
    <row r="251" spans="2:3" x14ac:dyDescent="0.25">
      <c r="B251" s="25" t="s">
        <v>2639</v>
      </c>
      <c r="C251" s="134">
        <v>161021780.91999999</v>
      </c>
    </row>
    <row r="252" spans="2:3" x14ac:dyDescent="0.25">
      <c r="B252" s="25" t="s">
        <v>2640</v>
      </c>
      <c r="C252" s="134">
        <v>62018790.719999999</v>
      </c>
    </row>
    <row r="253" spans="2:3" x14ac:dyDescent="0.25">
      <c r="B253" s="25" t="s">
        <v>2641</v>
      </c>
      <c r="C253" s="134">
        <v>305647146.63</v>
      </c>
    </row>
    <row r="254" spans="2:3" x14ac:dyDescent="0.25">
      <c r="B254" s="25" t="s">
        <v>2642</v>
      </c>
      <c r="C254" s="134">
        <v>221170034.75999999</v>
      </c>
    </row>
    <row r="255" spans="2:3" x14ac:dyDescent="0.25">
      <c r="B255" s="25" t="s">
        <v>2643</v>
      </c>
      <c r="C255" s="134">
        <v>345528606.30000001</v>
      </c>
    </row>
    <row r="256" spans="2:3" x14ac:dyDescent="0.25">
      <c r="B256" s="25" t="s">
        <v>2644</v>
      </c>
      <c r="C256" s="134">
        <v>74305100.799999997</v>
      </c>
    </row>
    <row r="257" spans="2:7" x14ac:dyDescent="0.25">
      <c r="B257" s="25" t="s">
        <v>2645</v>
      </c>
      <c r="C257" s="134">
        <v>61524450.75</v>
      </c>
    </row>
    <row r="258" spans="2:7" x14ac:dyDescent="0.25">
      <c r="B258" s="25" t="s">
        <v>764</v>
      </c>
      <c r="C258" s="134">
        <v>191262152.69999999</v>
      </c>
    </row>
    <row r="259" spans="2:7" x14ac:dyDescent="0.25">
      <c r="B259" s="25" t="s">
        <v>2646</v>
      </c>
      <c r="C259" s="134">
        <v>30288374.57</v>
      </c>
    </row>
    <row r="260" spans="2:7" x14ac:dyDescent="0.25">
      <c r="B260" s="25" t="s">
        <v>2647</v>
      </c>
      <c r="C260" s="134">
        <v>66974050.119999997</v>
      </c>
    </row>
    <row r="261" spans="2:7" x14ac:dyDescent="0.25">
      <c r="C261" s="135">
        <f>SUM(C244:C260)</f>
        <v>2328536955.1799998</v>
      </c>
    </row>
    <row r="262" spans="2:7" x14ac:dyDescent="0.25">
      <c r="C262" s="35"/>
    </row>
    <row r="263" spans="2:7" x14ac:dyDescent="0.25">
      <c r="C263" s="35"/>
    </row>
    <row r="264" spans="2:7" x14ac:dyDescent="0.25">
      <c r="B264" s="7" t="s">
        <v>166</v>
      </c>
      <c r="C264" s="135">
        <f xml:space="preserve"> C261-C242</f>
        <v>-27466667.269999981</v>
      </c>
    </row>
    <row r="266" spans="2:7" x14ac:dyDescent="0.25">
      <c r="B266" s="7" t="s">
        <v>167</v>
      </c>
      <c r="C266" s="29">
        <v>45260</v>
      </c>
      <c r="D266" s="10"/>
      <c r="E266" s="25"/>
      <c r="F266" s="26"/>
    </row>
    <row r="267" spans="2:7" x14ac:dyDescent="0.25">
      <c r="B267" s="7" t="s">
        <v>154</v>
      </c>
      <c r="C267" s="8" t="s">
        <v>155</v>
      </c>
      <c r="D267" s="7" t="s">
        <v>156</v>
      </c>
      <c r="E267" s="23" t="s">
        <v>157</v>
      </c>
      <c r="F267" s="30" t="s">
        <v>158</v>
      </c>
      <c r="G267" s="3"/>
    </row>
    <row r="268" spans="2:7" x14ac:dyDescent="0.25">
      <c r="B268" s="31" t="s">
        <v>144</v>
      </c>
      <c r="C268" s="32" t="s">
        <v>144</v>
      </c>
      <c r="D268" s="31" t="s">
        <v>144</v>
      </c>
      <c r="E268" s="33" t="s">
        <v>144</v>
      </c>
      <c r="F268" s="28" t="s">
        <v>144</v>
      </c>
    </row>
    <row r="269" spans="2:7" x14ac:dyDescent="0.25">
      <c r="B269" s="14" t="s">
        <v>159</v>
      </c>
    </row>
    <row r="270" spans="2:7" x14ac:dyDescent="0.25">
      <c r="B270" s="14"/>
    </row>
    <row r="271" spans="2:7" x14ac:dyDescent="0.25">
      <c r="B271" s="14" t="s">
        <v>160</v>
      </c>
    </row>
    <row r="272" spans="2:7" x14ac:dyDescent="0.25">
      <c r="B272" s="7" t="s">
        <v>161</v>
      </c>
      <c r="C272" s="8" t="s">
        <v>162</v>
      </c>
      <c r="D272" s="14"/>
    </row>
    <row r="273" spans="2:8" x14ac:dyDescent="0.25">
      <c r="B273" s="10" t="s">
        <v>144</v>
      </c>
      <c r="C273" s="11" t="s">
        <v>144</v>
      </c>
    </row>
    <row r="275" spans="2:8" x14ac:dyDescent="0.25">
      <c r="B275" s="7" t="s">
        <v>163</v>
      </c>
      <c r="C275" s="8" t="s">
        <v>162</v>
      </c>
    </row>
    <row r="276" spans="2:8" x14ac:dyDescent="0.25">
      <c r="B276" s="10" t="s">
        <v>144</v>
      </c>
      <c r="C276" s="11" t="s">
        <v>144</v>
      </c>
    </row>
    <row r="278" spans="2:8" x14ac:dyDescent="0.25">
      <c r="B278" s="7" t="s">
        <v>144</v>
      </c>
      <c r="C278" s="8" t="s">
        <v>144</v>
      </c>
    </row>
    <row r="279" spans="2:8" x14ac:dyDescent="0.25">
      <c r="B279" s="10" t="s">
        <v>144</v>
      </c>
      <c r="C279" s="11" t="s">
        <v>144</v>
      </c>
    </row>
    <row r="281" spans="2:8" x14ac:dyDescent="0.25">
      <c r="B281" s="23" t="s">
        <v>164</v>
      </c>
      <c r="C281" s="8" t="s">
        <v>165</v>
      </c>
    </row>
    <row r="282" spans="2:8" x14ac:dyDescent="0.25">
      <c r="B282" s="25" t="s">
        <v>144</v>
      </c>
      <c r="C282" s="11" t="s">
        <v>144</v>
      </c>
    </row>
    <row r="284" spans="2:8" x14ac:dyDescent="0.25">
      <c r="B284" s="7" t="s">
        <v>166</v>
      </c>
      <c r="C284" s="8" t="s">
        <v>144</v>
      </c>
    </row>
    <row r="286" spans="2:8" x14ac:dyDescent="0.25">
      <c r="B286" s="136" t="s">
        <v>2257</v>
      </c>
      <c r="C286" s="137" t="s">
        <v>143</v>
      </c>
      <c r="D286" s="138"/>
      <c r="E286" s="138"/>
      <c r="F286" s="139"/>
    </row>
    <row r="287" spans="2:8" x14ac:dyDescent="0.25">
      <c r="B287" s="140" t="s">
        <v>154</v>
      </c>
      <c r="C287" s="141" t="s">
        <v>2258</v>
      </c>
      <c r="D287" s="142" t="s">
        <v>156</v>
      </c>
      <c r="E287" s="141" t="s">
        <v>2259</v>
      </c>
      <c r="F287" s="140" t="s">
        <v>158</v>
      </c>
      <c r="G287" s="1"/>
      <c r="H287" s="1"/>
    </row>
    <row r="288" spans="2:8" x14ac:dyDescent="0.25">
      <c r="B288" s="40" t="s">
        <v>714</v>
      </c>
      <c r="C288" s="143">
        <v>830</v>
      </c>
      <c r="D288" s="144">
        <v>715.03049999999996</v>
      </c>
      <c r="E288" s="144">
        <v>718.95</v>
      </c>
      <c r="F288" s="232" t="s">
        <v>2260</v>
      </c>
      <c r="G288" s="174"/>
      <c r="H288" s="1"/>
    </row>
    <row r="289" spans="2:8" x14ac:dyDescent="0.25">
      <c r="B289" s="40" t="s">
        <v>2290</v>
      </c>
      <c r="C289" s="143">
        <v>-830</v>
      </c>
      <c r="D289" s="144">
        <v>721.15089999999998</v>
      </c>
      <c r="E289" s="144">
        <v>722</v>
      </c>
      <c r="F289" s="232"/>
      <c r="G289" s="174"/>
      <c r="H289" s="1"/>
    </row>
    <row r="290" spans="2:8" x14ac:dyDescent="0.25">
      <c r="B290" s="40" t="s">
        <v>2291</v>
      </c>
      <c r="C290" s="143">
        <v>279</v>
      </c>
      <c r="D290" s="146">
        <v>75772</v>
      </c>
      <c r="E290" s="144">
        <v>76234</v>
      </c>
      <c r="F290" s="232"/>
      <c r="G290" s="174"/>
      <c r="H290" s="1"/>
    </row>
    <row r="291" spans="2:8" x14ac:dyDescent="0.25">
      <c r="B291" s="40" t="s">
        <v>2263</v>
      </c>
      <c r="C291" s="143">
        <v>-279</v>
      </c>
      <c r="D291" s="146">
        <v>73590.300099999993</v>
      </c>
      <c r="E291" s="144">
        <v>77515</v>
      </c>
      <c r="F291" s="232"/>
      <c r="G291" s="174"/>
      <c r="H291" s="1"/>
    </row>
    <row r="292" spans="2:8" x14ac:dyDescent="0.25">
      <c r="B292" s="40" t="s">
        <v>2262</v>
      </c>
      <c r="C292" s="143">
        <v>522</v>
      </c>
      <c r="D292" s="146">
        <v>71360.914099999995</v>
      </c>
      <c r="E292" s="144">
        <v>76234</v>
      </c>
      <c r="F292" s="232"/>
      <c r="G292" s="145"/>
      <c r="H292" s="1"/>
    </row>
    <row r="293" spans="2:8" x14ac:dyDescent="0.25">
      <c r="B293" s="40" t="s">
        <v>2263</v>
      </c>
      <c r="C293" s="143">
        <v>-522</v>
      </c>
      <c r="D293" s="146">
        <v>73590.300099999993</v>
      </c>
      <c r="E293" s="144">
        <v>77515</v>
      </c>
      <c r="F293" s="232"/>
      <c r="G293" s="145"/>
      <c r="H293" s="1"/>
    </row>
    <row r="294" spans="2:8" x14ac:dyDescent="0.25">
      <c r="B294" s="147" t="s">
        <v>2275</v>
      </c>
      <c r="C294" s="148"/>
      <c r="D294" s="148"/>
      <c r="E294" s="148"/>
      <c r="F294" s="149"/>
      <c r="G294" s="1"/>
      <c r="H294" s="1"/>
    </row>
    <row r="295" spans="2:8" x14ac:dyDescent="0.25">
      <c r="G295" s="1"/>
      <c r="H295" s="1"/>
    </row>
    <row r="296" spans="2:8" x14ac:dyDescent="0.25">
      <c r="B296" s="41" t="s">
        <v>2264</v>
      </c>
      <c r="C296" s="150">
        <v>0.159</v>
      </c>
      <c r="G296" s="1"/>
      <c r="H296" s="1"/>
    </row>
    <row r="297" spans="2:8" x14ac:dyDescent="0.25">
      <c r="G297" s="1"/>
      <c r="H297" s="1"/>
    </row>
    <row r="298" spans="2:8" x14ac:dyDescent="0.25">
      <c r="G298" s="1"/>
      <c r="H298" s="1"/>
    </row>
    <row r="299" spans="2:8" x14ac:dyDescent="0.25">
      <c r="B299" s="138" t="s">
        <v>2265</v>
      </c>
      <c r="C299" s="137" t="s">
        <v>143</v>
      </c>
      <c r="D299" s="151"/>
      <c r="E299" s="152"/>
      <c r="F299" s="139"/>
      <c r="G299" s="1"/>
      <c r="H299" s="1"/>
    </row>
    <row r="300" spans="2:8" x14ac:dyDescent="0.25">
      <c r="B300" s="153" t="s">
        <v>154</v>
      </c>
      <c r="C300" s="153" t="s">
        <v>2266</v>
      </c>
      <c r="D300" s="154" t="s">
        <v>156</v>
      </c>
      <c r="E300" s="155" t="s">
        <v>2259</v>
      </c>
      <c r="F300" s="38" t="s">
        <v>158</v>
      </c>
      <c r="G300" s="1"/>
      <c r="H300" s="1"/>
    </row>
    <row r="301" spans="2:8" x14ac:dyDescent="0.25">
      <c r="B301" s="156" t="s">
        <v>2292</v>
      </c>
      <c r="C301" s="157">
        <v>200</v>
      </c>
      <c r="D301" s="157">
        <v>6580.62</v>
      </c>
      <c r="E301" s="157">
        <v>6407</v>
      </c>
      <c r="F301" s="232" t="s">
        <v>2260</v>
      </c>
      <c r="G301" s="174"/>
      <c r="H301" s="1"/>
    </row>
    <row r="302" spans="2:8" x14ac:dyDescent="0.25">
      <c r="B302" s="156" t="s">
        <v>2261</v>
      </c>
      <c r="C302" s="157">
        <v>95</v>
      </c>
      <c r="D302" s="157">
        <v>61148.779000000002</v>
      </c>
      <c r="E302" s="157">
        <v>62640</v>
      </c>
      <c r="F302" s="232"/>
      <c r="G302" s="174"/>
      <c r="H302" s="1"/>
    </row>
    <row r="303" spans="2:8" x14ac:dyDescent="0.25">
      <c r="B303" s="156" t="s">
        <v>2293</v>
      </c>
      <c r="C303" s="157">
        <v>100</v>
      </c>
      <c r="D303" s="157">
        <v>16134.34</v>
      </c>
      <c r="E303" s="157">
        <v>16464</v>
      </c>
      <c r="F303" s="232"/>
      <c r="G303" s="174"/>
      <c r="H303" s="1"/>
    </row>
    <row r="304" spans="2:8" x14ac:dyDescent="0.25">
      <c r="B304" s="156" t="s">
        <v>2294</v>
      </c>
      <c r="C304" s="157">
        <v>400</v>
      </c>
      <c r="D304" s="157">
        <v>76935.104999999996</v>
      </c>
      <c r="E304" s="157">
        <v>77327</v>
      </c>
      <c r="F304" s="232"/>
      <c r="G304" s="174"/>
      <c r="H304" s="1"/>
    </row>
    <row r="305" spans="2:8" x14ac:dyDescent="0.25">
      <c r="B305" s="147" t="s">
        <v>2275</v>
      </c>
      <c r="C305" s="148"/>
      <c r="D305" s="148"/>
      <c r="E305" s="148"/>
      <c r="F305" s="149"/>
      <c r="G305" s="1"/>
      <c r="H305" s="1"/>
    </row>
    <row r="306" spans="2:8" x14ac:dyDescent="0.25">
      <c r="G306" s="1"/>
      <c r="H306" s="1"/>
    </row>
    <row r="307" spans="2:8" x14ac:dyDescent="0.25">
      <c r="G307" s="1"/>
      <c r="H307" s="1"/>
    </row>
    <row r="308" spans="2:8" x14ac:dyDescent="0.25">
      <c r="B308" s="158" t="s">
        <v>2267</v>
      </c>
      <c r="C308" s="159">
        <v>4.5900000000000003E-2</v>
      </c>
      <c r="G308" s="1"/>
    </row>
    <row r="309" spans="2:8" x14ac:dyDescent="0.25">
      <c r="G309" s="1"/>
    </row>
    <row r="310" spans="2:8" x14ac:dyDescent="0.25">
      <c r="G310" s="1"/>
    </row>
    <row r="311" spans="2:8" x14ac:dyDescent="0.25">
      <c r="B311" s="160" t="s">
        <v>2268</v>
      </c>
      <c r="C311" s="161" t="s">
        <v>2269</v>
      </c>
      <c r="G311" s="1"/>
    </row>
    <row r="312" spans="2:8" x14ac:dyDescent="0.25">
      <c r="B312" s="162" t="s">
        <v>2271</v>
      </c>
      <c r="C312" s="163">
        <v>364</v>
      </c>
      <c r="G312" s="1"/>
    </row>
    <row r="313" spans="2:8" x14ac:dyDescent="0.25">
      <c r="B313" s="162" t="s">
        <v>2276</v>
      </c>
      <c r="C313" s="163">
        <v>196</v>
      </c>
      <c r="G313" s="1"/>
    </row>
    <row r="314" spans="2:8" x14ac:dyDescent="0.25">
      <c r="B314" s="162" t="s">
        <v>2277</v>
      </c>
      <c r="C314" s="163">
        <v>337</v>
      </c>
      <c r="G314" s="1"/>
    </row>
    <row r="315" spans="2:8" x14ac:dyDescent="0.25">
      <c r="B315" s="162" t="s">
        <v>2278</v>
      </c>
      <c r="C315" s="163">
        <v>95</v>
      </c>
      <c r="G315" s="1"/>
    </row>
    <row r="316" spans="2:8" x14ac:dyDescent="0.25">
      <c r="B316" s="162" t="s">
        <v>2279</v>
      </c>
      <c r="C316" s="163">
        <v>337</v>
      </c>
      <c r="G316" s="1"/>
    </row>
    <row r="317" spans="2:8" x14ac:dyDescent="0.25">
      <c r="B317" s="162" t="s">
        <v>2280</v>
      </c>
      <c r="C317" s="163">
        <v>36</v>
      </c>
      <c r="G317" s="1"/>
    </row>
    <row r="318" spans="2:8" x14ac:dyDescent="0.25">
      <c r="B318" s="162" t="s">
        <v>2281</v>
      </c>
      <c r="C318" s="163">
        <v>1411</v>
      </c>
      <c r="G318" s="1"/>
    </row>
    <row r="319" spans="2:8" x14ac:dyDescent="0.25">
      <c r="B319" s="162" t="s">
        <v>2282</v>
      </c>
      <c r="C319" s="163">
        <v>70</v>
      </c>
      <c r="G319" s="1"/>
    </row>
    <row r="320" spans="2:8" x14ac:dyDescent="0.25">
      <c r="B320" s="162" t="s">
        <v>2270</v>
      </c>
      <c r="C320" s="163">
        <v>1554</v>
      </c>
      <c r="G320" s="1"/>
    </row>
    <row r="321" spans="2:7" x14ac:dyDescent="0.25">
      <c r="B321" s="162" t="s">
        <v>2283</v>
      </c>
      <c r="C321" s="163">
        <v>100</v>
      </c>
      <c r="G321" s="1"/>
    </row>
    <row r="322" spans="2:7" x14ac:dyDescent="0.25">
      <c r="B322" s="162" t="s">
        <v>2284</v>
      </c>
      <c r="C322" s="163">
        <v>40</v>
      </c>
      <c r="G322" s="1"/>
    </row>
    <row r="323" spans="2:7" x14ac:dyDescent="0.25">
      <c r="B323" s="162" t="s">
        <v>2285</v>
      </c>
      <c r="C323" s="163">
        <v>80</v>
      </c>
      <c r="G323" s="1"/>
    </row>
    <row r="324" spans="2:7" x14ac:dyDescent="0.25">
      <c r="B324" s="162" t="s">
        <v>2286</v>
      </c>
      <c r="C324" s="163">
        <v>118</v>
      </c>
      <c r="G324" s="1"/>
    </row>
    <row r="325" spans="2:7" x14ac:dyDescent="0.25">
      <c r="B325" s="162" t="s">
        <v>2287</v>
      </c>
      <c r="C325" s="163">
        <v>118</v>
      </c>
      <c r="G325" s="1"/>
    </row>
    <row r="326" spans="2:7" x14ac:dyDescent="0.25">
      <c r="B326" s="162" t="s">
        <v>2288</v>
      </c>
      <c r="C326" s="163">
        <v>50</v>
      </c>
      <c r="G326" s="1"/>
    </row>
    <row r="327" spans="2:7" x14ac:dyDescent="0.25">
      <c r="B327" s="162" t="s">
        <v>2289</v>
      </c>
      <c r="C327" s="163">
        <v>27</v>
      </c>
      <c r="G327" s="1"/>
    </row>
    <row r="328" spans="2:7" x14ac:dyDescent="0.25">
      <c r="B328" s="40"/>
      <c r="C328" s="164"/>
      <c r="G328" s="1"/>
    </row>
    <row r="329" spans="2:7" x14ac:dyDescent="0.25">
      <c r="B329" s="160" t="s">
        <v>2272</v>
      </c>
      <c r="C329" s="161" t="s">
        <v>2269</v>
      </c>
      <c r="G329" s="1"/>
    </row>
    <row r="330" spans="2:7" x14ac:dyDescent="0.25">
      <c r="B330" s="162" t="s">
        <v>2271</v>
      </c>
      <c r="C330" s="163">
        <v>364</v>
      </c>
      <c r="G330" s="1"/>
    </row>
    <row r="331" spans="2:7" x14ac:dyDescent="0.25">
      <c r="B331" s="162" t="s">
        <v>2276</v>
      </c>
      <c r="C331" s="163">
        <v>196</v>
      </c>
      <c r="G331" s="1"/>
    </row>
    <row r="332" spans="2:7" x14ac:dyDescent="0.25">
      <c r="B332" s="162" t="s">
        <v>2277</v>
      </c>
      <c r="C332" s="163">
        <v>337</v>
      </c>
      <c r="G332" s="1"/>
    </row>
    <row r="333" spans="2:7" x14ac:dyDescent="0.25">
      <c r="B333" s="162" t="s">
        <v>2278</v>
      </c>
      <c r="C333" s="163">
        <v>95</v>
      </c>
      <c r="G333" s="1"/>
    </row>
    <row r="334" spans="2:7" x14ac:dyDescent="0.25">
      <c r="B334" s="162" t="s">
        <v>2279</v>
      </c>
      <c r="C334" s="163">
        <v>337</v>
      </c>
      <c r="G334" s="1"/>
    </row>
    <row r="335" spans="2:7" x14ac:dyDescent="0.25">
      <c r="B335" s="162" t="s">
        <v>2280</v>
      </c>
      <c r="C335" s="163">
        <v>36</v>
      </c>
      <c r="G335" s="1"/>
    </row>
    <row r="336" spans="2:7" x14ac:dyDescent="0.25">
      <c r="B336" s="162" t="s">
        <v>2281</v>
      </c>
      <c r="C336" s="163">
        <v>1411</v>
      </c>
      <c r="G336" s="1"/>
    </row>
    <row r="337" spans="2:7" x14ac:dyDescent="0.25">
      <c r="B337" s="162" t="s">
        <v>2282</v>
      </c>
      <c r="C337" s="163">
        <v>70</v>
      </c>
      <c r="G337" s="1"/>
    </row>
    <row r="338" spans="2:7" x14ac:dyDescent="0.25">
      <c r="B338" s="162" t="s">
        <v>2270</v>
      </c>
      <c r="C338" s="163">
        <v>1554</v>
      </c>
    </row>
    <row r="339" spans="2:7" x14ac:dyDescent="0.25">
      <c r="B339" s="162" t="s">
        <v>2283</v>
      </c>
      <c r="C339" s="163">
        <v>100</v>
      </c>
    </row>
    <row r="340" spans="2:7" x14ac:dyDescent="0.25">
      <c r="B340" s="162" t="s">
        <v>2284</v>
      </c>
      <c r="C340" s="163">
        <v>40</v>
      </c>
    </row>
    <row r="341" spans="2:7" x14ac:dyDescent="0.25">
      <c r="B341" s="162" t="s">
        <v>2285</v>
      </c>
      <c r="C341" s="163">
        <v>80</v>
      </c>
    </row>
    <row r="342" spans="2:7" x14ac:dyDescent="0.25">
      <c r="B342" s="162" t="s">
        <v>2286</v>
      </c>
      <c r="C342" s="163">
        <v>118</v>
      </c>
    </row>
    <row r="343" spans="2:7" x14ac:dyDescent="0.25">
      <c r="B343" s="162" t="s">
        <v>2287</v>
      </c>
      <c r="C343" s="163">
        <v>118</v>
      </c>
    </row>
    <row r="344" spans="2:7" x14ac:dyDescent="0.25">
      <c r="B344" s="162" t="s">
        <v>2288</v>
      </c>
      <c r="C344" s="163">
        <v>50</v>
      </c>
    </row>
    <row r="345" spans="2:7" x14ac:dyDescent="0.25">
      <c r="B345" s="162" t="s">
        <v>2289</v>
      </c>
      <c r="C345" s="163">
        <v>27</v>
      </c>
    </row>
    <row r="346" spans="2:7" x14ac:dyDescent="0.25">
      <c r="B346" s="14"/>
    </row>
    <row r="347" spans="2:7" x14ac:dyDescent="0.25">
      <c r="B347" s="160" t="s">
        <v>2273</v>
      </c>
      <c r="C347" s="161" t="s">
        <v>176</v>
      </c>
    </row>
    <row r="348" spans="2:7" x14ac:dyDescent="0.25">
      <c r="B348" s="162" t="s">
        <v>2271</v>
      </c>
      <c r="C348" s="165">
        <v>826481640</v>
      </c>
    </row>
    <row r="349" spans="2:7" x14ac:dyDescent="0.25">
      <c r="B349" s="162" t="s">
        <v>2276</v>
      </c>
      <c r="C349" s="165">
        <v>126369100.08</v>
      </c>
    </row>
    <row r="350" spans="2:7" x14ac:dyDescent="0.25">
      <c r="B350" s="162" t="s">
        <v>2277</v>
      </c>
      <c r="C350" s="165">
        <v>204879020.03</v>
      </c>
    </row>
    <row r="351" spans="2:7" x14ac:dyDescent="0.25">
      <c r="B351" s="162" t="s">
        <v>2278</v>
      </c>
      <c r="C351" s="165">
        <v>577609800.10000002</v>
      </c>
    </row>
    <row r="352" spans="2:7" x14ac:dyDescent="0.25">
      <c r="B352" s="162" t="s">
        <v>2279</v>
      </c>
      <c r="C352" s="165">
        <v>204817959.95999998</v>
      </c>
    </row>
    <row r="353" spans="2:3" x14ac:dyDescent="0.25">
      <c r="B353" s="162" t="s">
        <v>2280</v>
      </c>
      <c r="C353" s="165">
        <v>219992099.97999999</v>
      </c>
    </row>
    <row r="354" spans="2:3" x14ac:dyDescent="0.25">
      <c r="B354" s="162" t="s">
        <v>2281</v>
      </c>
      <c r="C354" s="165">
        <v>2520251012.25</v>
      </c>
    </row>
    <row r="355" spans="2:3" x14ac:dyDescent="0.25">
      <c r="B355" s="162" t="s">
        <v>2282</v>
      </c>
      <c r="C355" s="165">
        <v>47460000</v>
      </c>
    </row>
    <row r="356" spans="2:3" x14ac:dyDescent="0.25">
      <c r="B356" s="162" t="s">
        <v>2270</v>
      </c>
      <c r="C356" s="165">
        <v>553807885.20000005</v>
      </c>
    </row>
    <row r="357" spans="2:3" x14ac:dyDescent="0.25">
      <c r="B357" s="162" t="s">
        <v>2283</v>
      </c>
      <c r="C357" s="165">
        <v>80321300</v>
      </c>
    </row>
    <row r="358" spans="2:3" x14ac:dyDescent="0.25">
      <c r="B358" s="162" t="s">
        <v>2284</v>
      </c>
      <c r="C358" s="165">
        <v>41381260</v>
      </c>
    </row>
    <row r="359" spans="2:3" x14ac:dyDescent="0.25">
      <c r="B359" s="162" t="s">
        <v>2285</v>
      </c>
      <c r="C359" s="165">
        <v>81736510.5</v>
      </c>
    </row>
    <row r="360" spans="2:3" x14ac:dyDescent="0.25">
      <c r="B360" s="162" t="s">
        <v>2286</v>
      </c>
      <c r="C360" s="165">
        <v>134923501</v>
      </c>
    </row>
    <row r="361" spans="2:3" x14ac:dyDescent="0.25">
      <c r="B361" s="162" t="s">
        <v>2287</v>
      </c>
      <c r="C361" s="165">
        <v>133774476</v>
      </c>
    </row>
    <row r="362" spans="2:3" x14ac:dyDescent="0.25">
      <c r="B362" s="162" t="s">
        <v>2288</v>
      </c>
      <c r="C362" s="165">
        <v>16003750</v>
      </c>
    </row>
    <row r="363" spans="2:3" x14ac:dyDescent="0.25">
      <c r="B363" s="162" t="s">
        <v>2289</v>
      </c>
      <c r="C363" s="165">
        <v>48720877</v>
      </c>
    </row>
    <row r="364" spans="2:3" x14ac:dyDescent="0.25">
      <c r="C364" s="166">
        <f>SUM(C348:C363)</f>
        <v>5818530192.0999994</v>
      </c>
    </row>
    <row r="367" spans="2:3" x14ac:dyDescent="0.25">
      <c r="B367" s="160" t="s">
        <v>2274</v>
      </c>
      <c r="C367" s="161" t="s">
        <v>176</v>
      </c>
    </row>
    <row r="368" spans="2:3" x14ac:dyDescent="0.25">
      <c r="B368" s="162" t="s">
        <v>2271</v>
      </c>
      <c r="C368" s="173">
        <v>873702098.48000002</v>
      </c>
    </row>
    <row r="369" spans="2:3" x14ac:dyDescent="0.25">
      <c r="B369" s="162" t="s">
        <v>2276</v>
      </c>
      <c r="C369" s="173">
        <v>112802353.94</v>
      </c>
    </row>
    <row r="370" spans="2:3" x14ac:dyDescent="0.25">
      <c r="B370" s="162" t="s">
        <v>2277</v>
      </c>
      <c r="C370" s="173">
        <v>208816552</v>
      </c>
    </row>
    <row r="371" spans="2:3" x14ac:dyDescent="0.25">
      <c r="B371" s="162" t="s">
        <v>2278</v>
      </c>
      <c r="C371" s="173">
        <v>589804412.43000007</v>
      </c>
    </row>
    <row r="372" spans="2:3" x14ac:dyDescent="0.25">
      <c r="B372" s="162" t="s">
        <v>2279</v>
      </c>
      <c r="C372" s="173">
        <v>200058956.78</v>
      </c>
    </row>
    <row r="373" spans="2:3" x14ac:dyDescent="0.25">
      <c r="B373" s="162" t="s">
        <v>2280</v>
      </c>
      <c r="C373" s="173">
        <v>220719200.03999999</v>
      </c>
    </row>
    <row r="374" spans="2:3" x14ac:dyDescent="0.25">
      <c r="B374" s="162" t="s">
        <v>2281</v>
      </c>
      <c r="C374" s="173">
        <v>2516456903.5000005</v>
      </c>
    </row>
    <row r="375" spans="2:3" x14ac:dyDescent="0.25">
      <c r="B375" s="162" t="s">
        <v>2282</v>
      </c>
      <c r="C375" s="173">
        <v>47670000</v>
      </c>
    </row>
    <row r="376" spans="2:3" x14ac:dyDescent="0.25">
      <c r="B376" s="162" t="s">
        <v>2270</v>
      </c>
      <c r="C376" s="173">
        <v>566685630.00999999</v>
      </c>
    </row>
    <row r="377" spans="2:3" x14ac:dyDescent="0.25">
      <c r="B377" s="162" t="s">
        <v>2283</v>
      </c>
      <c r="C377" s="173">
        <v>80924450.120000005</v>
      </c>
    </row>
    <row r="378" spans="2:3" x14ac:dyDescent="0.25">
      <c r="B378" s="162" t="s">
        <v>2284</v>
      </c>
      <c r="C378" s="173">
        <v>42020000</v>
      </c>
    </row>
    <row r="379" spans="2:3" x14ac:dyDescent="0.25">
      <c r="B379" s="162" t="s">
        <v>2285</v>
      </c>
      <c r="C379" s="173">
        <v>80693271</v>
      </c>
    </row>
    <row r="380" spans="2:3" x14ac:dyDescent="0.25">
      <c r="B380" s="162" t="s">
        <v>2286</v>
      </c>
      <c r="C380" s="173">
        <v>133574252</v>
      </c>
    </row>
    <row r="381" spans="2:3" x14ac:dyDescent="0.25">
      <c r="B381" s="162" t="s">
        <v>2287</v>
      </c>
      <c r="C381" s="173">
        <v>135982702</v>
      </c>
    </row>
    <row r="382" spans="2:3" x14ac:dyDescent="0.25">
      <c r="B382" s="162" t="s">
        <v>2288</v>
      </c>
      <c r="C382" s="173">
        <v>16357500</v>
      </c>
    </row>
    <row r="383" spans="2:3" x14ac:dyDescent="0.25">
      <c r="B383" s="162" t="s">
        <v>2289</v>
      </c>
      <c r="C383" s="173">
        <v>48677684.379999995</v>
      </c>
    </row>
    <row r="384" spans="2:3" x14ac:dyDescent="0.25">
      <c r="C384" s="167">
        <f>SUM(C368:C383)</f>
        <v>5874945966.6800003</v>
      </c>
    </row>
    <row r="386" spans="2:80" x14ac:dyDescent="0.25">
      <c r="B386" s="168" t="s">
        <v>166</v>
      </c>
      <c r="C386" s="169">
        <f>C384-C364</f>
        <v>56415774.580000877</v>
      </c>
      <c r="D386" s="170"/>
      <c r="E386" s="171"/>
      <c r="F386" s="172"/>
    </row>
    <row r="387" spans="2:80" x14ac:dyDescent="0.25">
      <c r="B387" s="14"/>
    </row>
    <row r="389" spans="2:80" x14ac:dyDescent="0.25">
      <c r="B389" s="14" t="s">
        <v>168</v>
      </c>
    </row>
    <row r="391" spans="2:80" x14ac:dyDescent="0.25">
      <c r="B391" s="7" t="s">
        <v>154</v>
      </c>
      <c r="C391" s="8" t="s">
        <v>169</v>
      </c>
      <c r="D391" s="7" t="s">
        <v>170</v>
      </c>
      <c r="E391" s="7" t="s">
        <v>171</v>
      </c>
      <c r="F391" s="3"/>
    </row>
    <row r="392" spans="2:80" x14ac:dyDescent="0.25">
      <c r="B392" s="10" t="s">
        <v>144</v>
      </c>
      <c r="C392" s="11" t="s">
        <v>144</v>
      </c>
      <c r="D392" s="10" t="s">
        <v>144</v>
      </c>
      <c r="E392" s="10" t="s">
        <v>144</v>
      </c>
    </row>
    <row r="395" spans="2:80" x14ac:dyDescent="0.25">
      <c r="B395" s="14" t="s">
        <v>172</v>
      </c>
      <c r="C395" s="21" t="s">
        <v>144</v>
      </c>
      <c r="D395" s="14"/>
      <c r="E395" s="14"/>
      <c r="F395" s="3"/>
      <c r="G395" s="3"/>
      <c r="H395" s="3"/>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c r="BI395" s="14"/>
      <c r="BJ395" s="14"/>
      <c r="BK395" s="14"/>
      <c r="BL395" s="14"/>
      <c r="BM395" s="14"/>
      <c r="BN395" s="14"/>
      <c r="BO395" s="14"/>
      <c r="BP395" s="14"/>
      <c r="BQ395" s="14"/>
      <c r="BR395" s="14"/>
      <c r="BS395" s="14"/>
      <c r="BT395" s="14"/>
      <c r="BU395" s="14"/>
      <c r="BV395" s="14"/>
      <c r="BW395" s="14"/>
      <c r="BX395" s="14"/>
      <c r="BY395" s="14"/>
      <c r="BZ395" s="14"/>
      <c r="CA395" s="14"/>
      <c r="CB395" s="14"/>
    </row>
    <row r="397" spans="2:80" x14ac:dyDescent="0.25">
      <c r="B397" s="14" t="s">
        <v>173</v>
      </c>
    </row>
    <row r="399" spans="2:80" x14ac:dyDescent="0.25">
      <c r="B399" s="7" t="s">
        <v>174</v>
      </c>
      <c r="C399" s="8" t="s">
        <v>162</v>
      </c>
      <c r="D399" s="14"/>
    </row>
    <row r="400" spans="2:80" x14ac:dyDescent="0.25">
      <c r="B400" s="10" t="s">
        <v>144</v>
      </c>
      <c r="C400" s="11" t="s">
        <v>144</v>
      </c>
    </row>
    <row r="403" spans="2:80" x14ac:dyDescent="0.25">
      <c r="B403" s="7" t="s">
        <v>175</v>
      </c>
      <c r="C403" s="8" t="s">
        <v>176</v>
      </c>
      <c r="D403" s="14"/>
    </row>
    <row r="404" spans="2:80" x14ac:dyDescent="0.25">
      <c r="B404" s="10" t="s">
        <v>144</v>
      </c>
      <c r="C404" s="11" t="s">
        <v>144</v>
      </c>
    </row>
    <row r="407" spans="2:80" x14ac:dyDescent="0.25">
      <c r="B407" s="14" t="s">
        <v>177</v>
      </c>
    </row>
    <row r="410" spans="2:80" x14ac:dyDescent="0.25">
      <c r="B410" s="14" t="s">
        <v>178</v>
      </c>
    </row>
    <row r="412" spans="2:80" x14ac:dyDescent="0.25">
      <c r="B412" s="7" t="s">
        <v>154</v>
      </c>
      <c r="C412" s="8" t="s">
        <v>179</v>
      </c>
      <c r="D412" s="7" t="s">
        <v>169</v>
      </c>
      <c r="E412" s="7" t="s">
        <v>170</v>
      </c>
      <c r="F412" s="30" t="s">
        <v>171</v>
      </c>
      <c r="G412" s="3"/>
    </row>
    <row r="413" spans="2:80" x14ac:dyDescent="0.25">
      <c r="B413" s="10" t="s">
        <v>144</v>
      </c>
      <c r="C413" s="11" t="s">
        <v>144</v>
      </c>
      <c r="D413" s="10" t="s">
        <v>144</v>
      </c>
      <c r="E413" s="10" t="s">
        <v>144</v>
      </c>
      <c r="F413" s="34" t="s">
        <v>144</v>
      </c>
    </row>
    <row r="416" spans="2:80" x14ac:dyDescent="0.25">
      <c r="B416" s="14" t="s">
        <v>172</v>
      </c>
      <c r="C416" s="21" t="s">
        <v>144</v>
      </c>
      <c r="D416" s="14"/>
      <c r="E416" s="14"/>
      <c r="F416" s="3"/>
      <c r="G416" s="3"/>
      <c r="H416" s="3"/>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c r="BF416" s="14"/>
      <c r="BG416" s="14"/>
      <c r="BH416" s="14"/>
      <c r="BI416" s="14"/>
      <c r="BJ416" s="14"/>
      <c r="BK416" s="14"/>
      <c r="BL416" s="14"/>
      <c r="BM416" s="14"/>
      <c r="BN416" s="14"/>
      <c r="BO416" s="14"/>
      <c r="BP416" s="14"/>
      <c r="BQ416" s="14"/>
      <c r="BR416" s="14"/>
      <c r="BS416" s="14"/>
      <c r="BT416" s="14"/>
      <c r="BU416" s="14"/>
      <c r="BV416" s="14"/>
      <c r="BW416" s="14"/>
      <c r="BX416" s="14"/>
      <c r="BY416" s="14"/>
      <c r="BZ416" s="14"/>
      <c r="CA416" s="14"/>
      <c r="CB416" s="14"/>
    </row>
    <row r="418" spans="2:7" x14ac:dyDescent="0.25">
      <c r="B418" s="14" t="s">
        <v>173</v>
      </c>
    </row>
    <row r="420" spans="2:7" x14ac:dyDescent="0.25">
      <c r="B420" s="7" t="s">
        <v>174</v>
      </c>
      <c r="C420" s="8" t="s">
        <v>162</v>
      </c>
      <c r="D420" s="14"/>
    </row>
    <row r="421" spans="2:7" x14ac:dyDescent="0.25">
      <c r="B421" s="10" t="s">
        <v>144</v>
      </c>
      <c r="C421" s="11" t="s">
        <v>144</v>
      </c>
    </row>
    <row r="424" spans="2:7" x14ac:dyDescent="0.25">
      <c r="B424" s="7" t="s">
        <v>175</v>
      </c>
      <c r="C424" s="8" t="s">
        <v>176</v>
      </c>
      <c r="D424" s="14"/>
    </row>
    <row r="425" spans="2:7" x14ac:dyDescent="0.25">
      <c r="B425" s="10" t="s">
        <v>144</v>
      </c>
      <c r="C425" s="11" t="s">
        <v>144</v>
      </c>
    </row>
    <row r="428" spans="2:7" x14ac:dyDescent="0.25">
      <c r="B428" s="14" t="s">
        <v>177</v>
      </c>
    </row>
    <row r="431" spans="2:7" x14ac:dyDescent="0.25">
      <c r="B431" s="14" t="s">
        <v>180</v>
      </c>
    </row>
    <row r="432" spans="2:7" x14ac:dyDescent="0.25">
      <c r="B432" s="7" t="s">
        <v>154</v>
      </c>
      <c r="C432" s="8" t="s">
        <v>181</v>
      </c>
      <c r="D432" s="7" t="s">
        <v>182</v>
      </c>
      <c r="E432" s="7" t="s">
        <v>183</v>
      </c>
      <c r="F432" s="30" t="s">
        <v>184</v>
      </c>
      <c r="G432" s="3"/>
    </row>
    <row r="433" spans="2:6" x14ac:dyDescent="0.25">
      <c r="B433" s="10" t="s">
        <v>144</v>
      </c>
      <c r="C433" s="11" t="s">
        <v>144</v>
      </c>
      <c r="D433" s="10" t="s">
        <v>144</v>
      </c>
      <c r="E433" s="10" t="s">
        <v>144</v>
      </c>
      <c r="F433" s="34" t="s">
        <v>144</v>
      </c>
    </row>
    <row r="434" spans="2:6" x14ac:dyDescent="0.25">
      <c r="B434" s="1" t="s">
        <v>185</v>
      </c>
    </row>
  </sheetData>
  <sortState xmlns:xlrd2="http://schemas.microsoft.com/office/spreadsheetml/2017/richdata2" ref="B95:H101">
    <sortCondition descending="1" ref="H95:H101"/>
  </sortState>
  <mergeCells count="6">
    <mergeCell ref="B1:E1"/>
    <mergeCell ref="C3:C7"/>
    <mergeCell ref="D3:D7"/>
    <mergeCell ref="F288:F293"/>
    <mergeCell ref="F301:F304"/>
    <mergeCell ref="B157:F161"/>
  </mergeCells>
  <hyperlinks>
    <hyperlink ref="A1" location="Index!A1" display="Index" xr:uid="{8FF04DB0-255A-4371-BC1F-2F937D03B61E}"/>
  </hyperlinks>
  <pageMargins left="0.7" right="0.7" top="0.75" bottom="0.75" header="0.3" footer="0.3"/>
  <ignoredErrors>
    <ignoredError sqref="G102:H103" formulaRange="1"/>
  </ignoredErrors>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0582B-36D7-4D91-94FD-3196A90FD7E0}">
  <dimension ref="A1:CB204"/>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73</v>
      </c>
      <c r="C1" s="226"/>
      <c r="D1" s="226"/>
      <c r="E1" s="226"/>
    </row>
    <row r="3" spans="1:9" ht="15" customHeight="1" x14ac:dyDescent="0.25">
      <c r="B3" s="4" t="s">
        <v>765</v>
      </c>
      <c r="C3" s="227"/>
      <c r="D3" s="228"/>
    </row>
    <row r="4" spans="1:9" ht="15" customHeight="1" x14ac:dyDescent="0.25">
      <c r="B4" s="6" t="s">
        <v>766</v>
      </c>
      <c r="C4" s="227"/>
      <c r="D4" s="228"/>
    </row>
    <row r="5" spans="1:9" ht="15" customHeight="1" x14ac:dyDescent="0.25">
      <c r="B5" s="5" t="s">
        <v>107</v>
      </c>
      <c r="C5" s="227"/>
      <c r="D5" s="228"/>
    </row>
    <row r="6" spans="1:9" ht="15" customHeight="1" x14ac:dyDescent="0.25">
      <c r="B6" s="5" t="s">
        <v>648</v>
      </c>
      <c r="C6" s="227"/>
      <c r="D6" s="228"/>
    </row>
    <row r="7" spans="1:9" ht="30" customHeight="1" x14ac:dyDescent="0.25">
      <c r="B7" s="5" t="s">
        <v>767</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2456</v>
      </c>
      <c r="C15" s="17" t="s">
        <v>135</v>
      </c>
      <c r="D15" s="1" t="s">
        <v>215</v>
      </c>
      <c r="E15" s="1" t="s">
        <v>424</v>
      </c>
      <c r="F15" s="2">
        <v>1000000</v>
      </c>
      <c r="G15" s="2">
        <v>10415.5</v>
      </c>
      <c r="H15" s="2">
        <v>3.65</v>
      </c>
    </row>
    <row r="16" spans="1:9" x14ac:dyDescent="0.25">
      <c r="B16" s="1" t="s">
        <v>2519</v>
      </c>
      <c r="C16" s="17" t="s">
        <v>135</v>
      </c>
      <c r="D16" s="1" t="s">
        <v>192</v>
      </c>
      <c r="E16" s="1" t="s">
        <v>555</v>
      </c>
      <c r="F16" s="2">
        <v>10991415</v>
      </c>
      <c r="G16" s="2">
        <v>9364.69</v>
      </c>
      <c r="H16" s="2">
        <v>3.28</v>
      </c>
    </row>
    <row r="17" spans="2:8" x14ac:dyDescent="0.25">
      <c r="B17" s="1" t="s">
        <v>2515</v>
      </c>
      <c r="C17" s="17" t="s">
        <v>135</v>
      </c>
      <c r="D17" s="1" t="s">
        <v>224</v>
      </c>
      <c r="E17" s="1" t="s">
        <v>538</v>
      </c>
      <c r="F17" s="2">
        <v>450000</v>
      </c>
      <c r="G17" s="2">
        <v>8590.9500000000007</v>
      </c>
      <c r="H17" s="2">
        <v>3.01</v>
      </c>
    </row>
    <row r="18" spans="2:8" x14ac:dyDescent="0.25">
      <c r="B18" s="1" t="s">
        <v>2343</v>
      </c>
      <c r="C18" s="17" t="s">
        <v>135</v>
      </c>
      <c r="D18" s="1" t="s">
        <v>211</v>
      </c>
      <c r="E18" s="1" t="s">
        <v>212</v>
      </c>
      <c r="F18" s="2">
        <v>500000</v>
      </c>
      <c r="G18" s="2">
        <v>8487.25</v>
      </c>
      <c r="H18" s="2">
        <v>2.98</v>
      </c>
    </row>
    <row r="19" spans="2:8" x14ac:dyDescent="0.25">
      <c r="B19" s="1" t="s">
        <v>2490</v>
      </c>
      <c r="C19" s="17" t="s">
        <v>135</v>
      </c>
      <c r="D19" s="1" t="s">
        <v>337</v>
      </c>
      <c r="E19" s="1" t="s">
        <v>496</v>
      </c>
      <c r="F19" s="2">
        <v>225000</v>
      </c>
      <c r="G19" s="2">
        <v>8484.5300000000007</v>
      </c>
      <c r="H19" s="2">
        <v>2.97</v>
      </c>
    </row>
    <row r="20" spans="2:8" x14ac:dyDescent="0.25">
      <c r="B20" s="1" t="s">
        <v>2348</v>
      </c>
      <c r="C20" s="17" t="s">
        <v>135</v>
      </c>
      <c r="D20" s="1" t="s">
        <v>218</v>
      </c>
      <c r="E20" s="1" t="s">
        <v>219</v>
      </c>
      <c r="F20" s="2">
        <v>331869</v>
      </c>
      <c r="G20" s="2">
        <v>8412.8799999999992</v>
      </c>
      <c r="H20" s="2">
        <v>2.95</v>
      </c>
    </row>
    <row r="21" spans="2:8" x14ac:dyDescent="0.25">
      <c r="B21" s="1" t="s">
        <v>2538</v>
      </c>
      <c r="C21" s="17" t="s">
        <v>135</v>
      </c>
      <c r="D21" s="1" t="s">
        <v>224</v>
      </c>
      <c r="E21" s="1" t="s">
        <v>581</v>
      </c>
      <c r="F21" s="2">
        <v>218000</v>
      </c>
      <c r="G21" s="2">
        <v>7829.8</v>
      </c>
      <c r="H21" s="2">
        <v>2.74</v>
      </c>
    </row>
    <row r="22" spans="2:8" x14ac:dyDescent="0.25">
      <c r="B22" s="1" t="s">
        <v>2546</v>
      </c>
      <c r="C22" s="17" t="s">
        <v>135</v>
      </c>
      <c r="D22" s="1" t="s">
        <v>200</v>
      </c>
      <c r="E22" s="1" t="s">
        <v>593</v>
      </c>
      <c r="F22" s="2">
        <v>582797</v>
      </c>
      <c r="G22" s="2">
        <v>7797.82</v>
      </c>
      <c r="H22" s="2">
        <v>2.73</v>
      </c>
    </row>
    <row r="23" spans="2:8" x14ac:dyDescent="0.25">
      <c r="B23" s="1" t="s">
        <v>2462</v>
      </c>
      <c r="C23" s="17" t="s">
        <v>135</v>
      </c>
      <c r="D23" s="1" t="s">
        <v>218</v>
      </c>
      <c r="E23" s="1" t="s">
        <v>433</v>
      </c>
      <c r="F23" s="2">
        <v>4200000</v>
      </c>
      <c r="G23" s="2">
        <v>7158.9</v>
      </c>
      <c r="H23" s="2">
        <v>2.5099999999999998</v>
      </c>
    </row>
    <row r="24" spans="2:8" x14ac:dyDescent="0.25">
      <c r="B24" s="1" t="s">
        <v>2560</v>
      </c>
      <c r="C24" s="17" t="s">
        <v>135</v>
      </c>
      <c r="D24" s="1" t="s">
        <v>197</v>
      </c>
      <c r="E24" s="1" t="s">
        <v>622</v>
      </c>
      <c r="F24" s="2">
        <v>1040228</v>
      </c>
      <c r="G24" s="2">
        <v>6557.08</v>
      </c>
      <c r="H24" s="2">
        <v>2.2999999999999998</v>
      </c>
    </row>
    <row r="25" spans="2:8" x14ac:dyDescent="0.25">
      <c r="B25" s="1" t="s">
        <v>2584</v>
      </c>
      <c r="C25" s="17" t="s">
        <v>135</v>
      </c>
      <c r="D25" s="1" t="s">
        <v>215</v>
      </c>
      <c r="E25" s="1" t="s">
        <v>687</v>
      </c>
      <c r="F25" s="2">
        <v>500000</v>
      </c>
      <c r="G25" s="2">
        <v>6404.5</v>
      </c>
      <c r="H25" s="2">
        <v>2.2400000000000002</v>
      </c>
    </row>
    <row r="26" spans="2:8" x14ac:dyDescent="0.25">
      <c r="B26" s="1" t="s">
        <v>2520</v>
      </c>
      <c r="C26" s="17" t="s">
        <v>135</v>
      </c>
      <c r="D26" s="1" t="s">
        <v>192</v>
      </c>
      <c r="E26" s="1" t="s">
        <v>556</v>
      </c>
      <c r="F26" s="2">
        <v>2800000</v>
      </c>
      <c r="G26" s="2">
        <v>6330.8</v>
      </c>
      <c r="H26" s="2">
        <v>2.2200000000000002</v>
      </c>
    </row>
    <row r="27" spans="2:8" x14ac:dyDescent="0.25">
      <c r="B27" s="1" t="s">
        <v>2549</v>
      </c>
      <c r="C27" s="17" t="s">
        <v>135</v>
      </c>
      <c r="D27" s="1" t="s">
        <v>209</v>
      </c>
      <c r="E27" s="1" t="s">
        <v>596</v>
      </c>
      <c r="F27" s="2">
        <v>900000</v>
      </c>
      <c r="G27" s="2">
        <v>6059.25</v>
      </c>
      <c r="H27" s="2">
        <v>2.12</v>
      </c>
    </row>
    <row r="28" spans="2:8" x14ac:dyDescent="0.25">
      <c r="B28" s="1" t="s">
        <v>2416</v>
      </c>
      <c r="C28" s="17" t="s">
        <v>135</v>
      </c>
      <c r="D28" s="1" t="s">
        <v>222</v>
      </c>
      <c r="E28" s="1" t="s">
        <v>343</v>
      </c>
      <c r="F28" s="2">
        <v>600000</v>
      </c>
      <c r="G28" s="2">
        <v>5963.4</v>
      </c>
      <c r="H28" s="2">
        <v>2.09</v>
      </c>
    </row>
    <row r="29" spans="2:8" x14ac:dyDescent="0.25">
      <c r="B29" s="1" t="s">
        <v>2344</v>
      </c>
      <c r="C29" s="17" t="s">
        <v>135</v>
      </c>
      <c r="D29" s="1" t="s">
        <v>197</v>
      </c>
      <c r="E29" s="1" t="s">
        <v>213</v>
      </c>
      <c r="F29" s="2">
        <v>85870</v>
      </c>
      <c r="G29" s="2">
        <v>5495.64</v>
      </c>
      <c r="H29" s="2">
        <v>1.93</v>
      </c>
    </row>
    <row r="30" spans="2:8" x14ac:dyDescent="0.25">
      <c r="B30" s="1" t="s">
        <v>768</v>
      </c>
      <c r="C30" s="17" t="s">
        <v>135</v>
      </c>
      <c r="D30" s="1" t="s">
        <v>229</v>
      </c>
      <c r="E30" s="1" t="s">
        <v>769</v>
      </c>
      <c r="F30" s="2">
        <v>2500000</v>
      </c>
      <c r="G30" s="2">
        <v>5262.5</v>
      </c>
      <c r="H30" s="2">
        <v>1.84</v>
      </c>
    </row>
    <row r="31" spans="2:8" x14ac:dyDescent="0.25">
      <c r="B31" s="1" t="s">
        <v>2447</v>
      </c>
      <c r="C31" s="17" t="s">
        <v>135</v>
      </c>
      <c r="D31" s="1" t="s">
        <v>224</v>
      </c>
      <c r="E31" s="1" t="s">
        <v>412</v>
      </c>
      <c r="F31" s="2">
        <v>301937</v>
      </c>
      <c r="G31" s="2">
        <v>5095.6400000000003</v>
      </c>
      <c r="H31" s="2">
        <v>1.79</v>
      </c>
    </row>
    <row r="32" spans="2:8" x14ac:dyDescent="0.25">
      <c r="B32" s="1" t="s">
        <v>2402</v>
      </c>
      <c r="C32" s="17" t="s">
        <v>135</v>
      </c>
      <c r="D32" s="1" t="s">
        <v>224</v>
      </c>
      <c r="E32" s="1" t="s">
        <v>324</v>
      </c>
      <c r="F32" s="2">
        <v>415000</v>
      </c>
      <c r="G32" s="2">
        <v>4938.92</v>
      </c>
      <c r="H32" s="2">
        <v>1.73</v>
      </c>
    </row>
    <row r="33" spans="2:8" x14ac:dyDescent="0.25">
      <c r="B33" s="1" t="s">
        <v>2575</v>
      </c>
      <c r="C33" s="17" t="s">
        <v>135</v>
      </c>
      <c r="D33" s="1" t="s">
        <v>254</v>
      </c>
      <c r="E33" s="1" t="s">
        <v>677</v>
      </c>
      <c r="F33" s="2">
        <v>600000</v>
      </c>
      <c r="G33" s="2">
        <v>4897.5</v>
      </c>
      <c r="H33" s="2">
        <v>1.72</v>
      </c>
    </row>
    <row r="34" spans="2:8" x14ac:dyDescent="0.25">
      <c r="B34" s="1" t="s">
        <v>2449</v>
      </c>
      <c r="C34" s="17" t="s">
        <v>135</v>
      </c>
      <c r="D34" s="1" t="s">
        <v>254</v>
      </c>
      <c r="E34" s="1" t="s">
        <v>415</v>
      </c>
      <c r="F34" s="2">
        <v>349565</v>
      </c>
      <c r="G34" s="2">
        <v>4896.88</v>
      </c>
      <c r="H34" s="2">
        <v>1.72</v>
      </c>
    </row>
    <row r="35" spans="2:8" x14ac:dyDescent="0.25">
      <c r="B35" s="1" t="s">
        <v>2518</v>
      </c>
      <c r="C35" s="17" t="s">
        <v>135</v>
      </c>
      <c r="D35" s="1" t="s">
        <v>192</v>
      </c>
      <c r="E35" s="1" t="s">
        <v>554</v>
      </c>
      <c r="F35" s="2">
        <v>3300000</v>
      </c>
      <c r="G35" s="2">
        <v>4862.55</v>
      </c>
      <c r="H35" s="2">
        <v>1.7</v>
      </c>
    </row>
    <row r="36" spans="2:8" x14ac:dyDescent="0.25">
      <c r="B36" s="1" t="s">
        <v>2648</v>
      </c>
      <c r="C36" s="17" t="s">
        <v>135</v>
      </c>
      <c r="D36" s="1" t="s">
        <v>211</v>
      </c>
      <c r="E36" s="1" t="s">
        <v>770</v>
      </c>
      <c r="F36" s="2">
        <v>951100</v>
      </c>
      <c r="G36" s="2">
        <v>4671.33</v>
      </c>
      <c r="H36" s="2">
        <v>1.64</v>
      </c>
    </row>
    <row r="37" spans="2:8" x14ac:dyDescent="0.25">
      <c r="B37" s="1" t="s">
        <v>2523</v>
      </c>
      <c r="C37" s="17" t="s">
        <v>135</v>
      </c>
      <c r="D37" s="1" t="s">
        <v>211</v>
      </c>
      <c r="E37" s="1" t="s">
        <v>564</v>
      </c>
      <c r="F37" s="2">
        <v>1341250</v>
      </c>
      <c r="G37" s="2">
        <v>4491.8500000000004</v>
      </c>
      <c r="H37" s="2">
        <v>1.57</v>
      </c>
    </row>
    <row r="38" spans="2:8" x14ac:dyDescent="0.25">
      <c r="B38" s="1" t="s">
        <v>2452</v>
      </c>
      <c r="C38" s="17" t="s">
        <v>135</v>
      </c>
      <c r="D38" s="1" t="s">
        <v>419</v>
      </c>
      <c r="E38" s="1" t="s">
        <v>420</v>
      </c>
      <c r="F38" s="2">
        <v>3000000</v>
      </c>
      <c r="G38" s="2">
        <v>4377</v>
      </c>
      <c r="H38" s="2">
        <v>1.53</v>
      </c>
    </row>
    <row r="39" spans="2:8" x14ac:dyDescent="0.25">
      <c r="B39" s="1" t="s">
        <v>2649</v>
      </c>
      <c r="C39" s="17" t="s">
        <v>135</v>
      </c>
      <c r="D39" s="1" t="s">
        <v>215</v>
      </c>
      <c r="E39" s="1" t="s">
        <v>771</v>
      </c>
      <c r="F39" s="2">
        <v>1800000</v>
      </c>
      <c r="G39" s="2">
        <v>4289.3999999999996</v>
      </c>
      <c r="H39" s="2">
        <v>1.5</v>
      </c>
    </row>
    <row r="40" spans="2:8" x14ac:dyDescent="0.25">
      <c r="B40" s="1" t="s">
        <v>2650</v>
      </c>
      <c r="C40" s="17" t="s">
        <v>135</v>
      </c>
      <c r="D40" s="1" t="s">
        <v>240</v>
      </c>
      <c r="E40" s="1" t="s">
        <v>772</v>
      </c>
      <c r="F40" s="2">
        <v>420031</v>
      </c>
      <c r="G40" s="2">
        <v>4280.96</v>
      </c>
      <c r="H40" s="2">
        <v>1.5</v>
      </c>
    </row>
    <row r="41" spans="2:8" x14ac:dyDescent="0.25">
      <c r="B41" s="1" t="s">
        <v>2521</v>
      </c>
      <c r="C41" s="17" t="s">
        <v>135</v>
      </c>
      <c r="D41" s="1" t="s">
        <v>192</v>
      </c>
      <c r="E41" s="1" t="s">
        <v>557</v>
      </c>
      <c r="F41" s="2">
        <v>1800000</v>
      </c>
      <c r="G41" s="2">
        <v>4222.8</v>
      </c>
      <c r="H41" s="2">
        <v>1.48</v>
      </c>
    </row>
    <row r="42" spans="2:8" x14ac:dyDescent="0.25">
      <c r="B42" s="1" t="s">
        <v>2601</v>
      </c>
      <c r="C42" s="17" t="s">
        <v>135</v>
      </c>
      <c r="D42" s="1" t="s">
        <v>218</v>
      </c>
      <c r="E42" s="1" t="s">
        <v>721</v>
      </c>
      <c r="F42" s="2">
        <v>730000</v>
      </c>
      <c r="G42" s="2">
        <v>4221.96</v>
      </c>
      <c r="H42" s="2">
        <v>1.48</v>
      </c>
    </row>
    <row r="43" spans="2:8" x14ac:dyDescent="0.25">
      <c r="B43" s="1" t="s">
        <v>2587</v>
      </c>
      <c r="C43" s="17" t="s">
        <v>135</v>
      </c>
      <c r="D43" s="1" t="s">
        <v>300</v>
      </c>
      <c r="E43" s="1" t="s">
        <v>692</v>
      </c>
      <c r="F43" s="2">
        <v>479100</v>
      </c>
      <c r="G43" s="2">
        <v>4140.38</v>
      </c>
      <c r="H43" s="2">
        <v>1.45</v>
      </c>
    </row>
    <row r="44" spans="2:8" x14ac:dyDescent="0.25">
      <c r="B44" s="1" t="s">
        <v>2404</v>
      </c>
      <c r="C44" s="17" t="s">
        <v>135</v>
      </c>
      <c r="D44" s="1" t="s">
        <v>224</v>
      </c>
      <c r="E44" s="1" t="s">
        <v>328</v>
      </c>
      <c r="F44" s="2">
        <v>104032</v>
      </c>
      <c r="G44" s="2">
        <v>3929.24</v>
      </c>
      <c r="H44" s="2">
        <v>1.38</v>
      </c>
    </row>
    <row r="45" spans="2:8" x14ac:dyDescent="0.25">
      <c r="B45" s="1" t="s">
        <v>2374</v>
      </c>
      <c r="C45" s="17" t="s">
        <v>135</v>
      </c>
      <c r="D45" s="1" t="s">
        <v>222</v>
      </c>
      <c r="E45" s="1" t="s">
        <v>260</v>
      </c>
      <c r="F45" s="2">
        <v>207834</v>
      </c>
      <c r="G45" s="2">
        <v>3898.03</v>
      </c>
      <c r="H45" s="2">
        <v>1.37</v>
      </c>
    </row>
    <row r="46" spans="2:8" x14ac:dyDescent="0.25">
      <c r="B46" s="1" t="s">
        <v>2505</v>
      </c>
      <c r="C46" s="17" t="s">
        <v>135</v>
      </c>
      <c r="D46" s="1" t="s">
        <v>227</v>
      </c>
      <c r="E46" s="1" t="s">
        <v>516</v>
      </c>
      <c r="F46" s="2">
        <v>105000</v>
      </c>
      <c r="G46" s="2">
        <v>3886.16</v>
      </c>
      <c r="H46" s="2">
        <v>1.36</v>
      </c>
    </row>
    <row r="47" spans="2:8" x14ac:dyDescent="0.25">
      <c r="B47" s="1" t="s">
        <v>2352</v>
      </c>
      <c r="C47" s="17" t="s">
        <v>135</v>
      </c>
      <c r="D47" s="1" t="s">
        <v>215</v>
      </c>
      <c r="E47" s="1" t="s">
        <v>226</v>
      </c>
      <c r="F47" s="2">
        <v>80000</v>
      </c>
      <c r="G47" s="2">
        <v>3778.84</v>
      </c>
      <c r="H47" s="2">
        <v>1.32</v>
      </c>
    </row>
    <row r="48" spans="2:8" x14ac:dyDescent="0.25">
      <c r="B48" s="1" t="s">
        <v>2369</v>
      </c>
      <c r="C48" s="17" t="s">
        <v>135</v>
      </c>
      <c r="D48" s="1" t="s">
        <v>254</v>
      </c>
      <c r="E48" s="1" t="s">
        <v>255</v>
      </c>
      <c r="F48" s="2">
        <v>415260</v>
      </c>
      <c r="G48" s="2">
        <v>3767.45</v>
      </c>
      <c r="H48" s="2">
        <v>1.32</v>
      </c>
    </row>
    <row r="49" spans="2:8" x14ac:dyDescent="0.25">
      <c r="B49" s="1" t="s">
        <v>2651</v>
      </c>
      <c r="C49" s="17" t="s">
        <v>135</v>
      </c>
      <c r="D49" s="1" t="s">
        <v>356</v>
      </c>
      <c r="E49" s="1" t="s">
        <v>773</v>
      </c>
      <c r="F49" s="2">
        <v>370000</v>
      </c>
      <c r="G49" s="2">
        <v>3730.34</v>
      </c>
      <c r="H49" s="2">
        <v>1.31</v>
      </c>
    </row>
    <row r="50" spans="2:8" x14ac:dyDescent="0.25">
      <c r="B50" s="1" t="s">
        <v>2568</v>
      </c>
      <c r="C50" s="17" t="s">
        <v>135</v>
      </c>
      <c r="D50" s="1" t="s">
        <v>229</v>
      </c>
      <c r="E50" s="1" t="s">
        <v>656</v>
      </c>
      <c r="F50" s="2">
        <v>450000</v>
      </c>
      <c r="G50" s="2">
        <v>3714.75</v>
      </c>
      <c r="H50" s="2">
        <v>1.3</v>
      </c>
    </row>
    <row r="51" spans="2:8" x14ac:dyDescent="0.25">
      <c r="B51" s="1" t="s">
        <v>2572</v>
      </c>
      <c r="C51" s="17" t="s">
        <v>135</v>
      </c>
      <c r="D51" s="1" t="s">
        <v>413</v>
      </c>
      <c r="E51" s="1" t="s">
        <v>672</v>
      </c>
      <c r="F51" s="2">
        <v>2000000</v>
      </c>
      <c r="G51" s="2">
        <v>3663</v>
      </c>
      <c r="H51" s="2">
        <v>1.28</v>
      </c>
    </row>
    <row r="52" spans="2:8" x14ac:dyDescent="0.25">
      <c r="B52" s="1" t="s">
        <v>242</v>
      </c>
      <c r="C52" s="17" t="s">
        <v>135</v>
      </c>
      <c r="D52" s="1" t="s">
        <v>192</v>
      </c>
      <c r="E52" s="1" t="s">
        <v>243</v>
      </c>
      <c r="F52" s="2">
        <v>900000</v>
      </c>
      <c r="G52" s="2">
        <v>3572.1</v>
      </c>
      <c r="H52" s="2">
        <v>1.25</v>
      </c>
    </row>
    <row r="53" spans="2:8" x14ac:dyDescent="0.25">
      <c r="B53" s="1" t="s">
        <v>2539</v>
      </c>
      <c r="C53" s="17" t="s">
        <v>135</v>
      </c>
      <c r="D53" s="1" t="s">
        <v>254</v>
      </c>
      <c r="E53" s="1" t="s">
        <v>582</v>
      </c>
      <c r="F53" s="2">
        <v>150000</v>
      </c>
      <c r="G53" s="2">
        <v>3556.58</v>
      </c>
      <c r="H53" s="2">
        <v>1.25</v>
      </c>
    </row>
    <row r="54" spans="2:8" x14ac:dyDescent="0.25">
      <c r="B54" s="1" t="s">
        <v>2453</v>
      </c>
      <c r="C54" s="17" t="s">
        <v>135</v>
      </c>
      <c r="D54" s="1" t="s">
        <v>248</v>
      </c>
      <c r="E54" s="1" t="s">
        <v>421</v>
      </c>
      <c r="F54" s="2">
        <v>600000</v>
      </c>
      <c r="G54" s="2">
        <v>3365.1</v>
      </c>
      <c r="H54" s="2">
        <v>1.18</v>
      </c>
    </row>
    <row r="55" spans="2:8" x14ac:dyDescent="0.25">
      <c r="B55" s="1" t="s">
        <v>2652</v>
      </c>
      <c r="C55" s="17" t="s">
        <v>135</v>
      </c>
      <c r="D55" s="1" t="s">
        <v>209</v>
      </c>
      <c r="E55" s="1" t="s">
        <v>774</v>
      </c>
      <c r="F55" s="2">
        <v>14790</v>
      </c>
      <c r="G55" s="2">
        <v>3194.57</v>
      </c>
      <c r="H55" s="2">
        <v>1.1200000000000001</v>
      </c>
    </row>
    <row r="56" spans="2:8" x14ac:dyDescent="0.25">
      <c r="B56" s="1" t="s">
        <v>775</v>
      </c>
      <c r="C56" s="17" t="s">
        <v>135</v>
      </c>
      <c r="D56" s="1" t="s">
        <v>215</v>
      </c>
      <c r="E56" s="1" t="s">
        <v>776</v>
      </c>
      <c r="F56" s="2">
        <v>2500000</v>
      </c>
      <c r="G56" s="2">
        <v>3165</v>
      </c>
      <c r="H56" s="2">
        <v>1.1100000000000001</v>
      </c>
    </row>
    <row r="57" spans="2:8" x14ac:dyDescent="0.25">
      <c r="B57" s="1" t="s">
        <v>2368</v>
      </c>
      <c r="C57" s="17" t="s">
        <v>135</v>
      </c>
      <c r="D57" s="1" t="s">
        <v>252</v>
      </c>
      <c r="E57" s="1" t="s">
        <v>253</v>
      </c>
      <c r="F57" s="2">
        <v>10000</v>
      </c>
      <c r="G57" s="2">
        <v>3103.78</v>
      </c>
      <c r="H57" s="2">
        <v>1.0900000000000001</v>
      </c>
    </row>
    <row r="58" spans="2:8" x14ac:dyDescent="0.25">
      <c r="B58" s="1" t="s">
        <v>2450</v>
      </c>
      <c r="C58" s="17" t="s">
        <v>135</v>
      </c>
      <c r="D58" s="1" t="s">
        <v>416</v>
      </c>
      <c r="E58" s="1" t="s">
        <v>417</v>
      </c>
      <c r="F58" s="2">
        <v>1200000</v>
      </c>
      <c r="G58" s="2">
        <v>3037.2</v>
      </c>
      <c r="H58" s="2">
        <v>1.06</v>
      </c>
    </row>
    <row r="59" spans="2:8" x14ac:dyDescent="0.25">
      <c r="B59" s="1" t="s">
        <v>2653</v>
      </c>
      <c r="C59" s="17" t="s">
        <v>135</v>
      </c>
      <c r="D59" s="1" t="s">
        <v>379</v>
      </c>
      <c r="E59" s="1" t="s">
        <v>777</v>
      </c>
      <c r="F59" s="2">
        <v>1625000</v>
      </c>
      <c r="G59" s="2">
        <v>2996.5</v>
      </c>
      <c r="H59" s="2">
        <v>1.05</v>
      </c>
    </row>
    <row r="60" spans="2:8" x14ac:dyDescent="0.25">
      <c r="B60" s="1" t="s">
        <v>2583</v>
      </c>
      <c r="C60" s="17" t="s">
        <v>135</v>
      </c>
      <c r="D60" s="1" t="s">
        <v>200</v>
      </c>
      <c r="E60" s="1" t="s">
        <v>685</v>
      </c>
      <c r="F60" s="2">
        <v>359800</v>
      </c>
      <c r="G60" s="2">
        <v>2978.96</v>
      </c>
      <c r="H60" s="2">
        <v>1.04</v>
      </c>
    </row>
    <row r="61" spans="2:8" x14ac:dyDescent="0.25">
      <c r="B61" s="1" t="s">
        <v>2532</v>
      </c>
      <c r="C61" s="17" t="s">
        <v>135</v>
      </c>
      <c r="D61" s="1" t="s">
        <v>224</v>
      </c>
      <c r="E61" s="1" t="s">
        <v>573</v>
      </c>
      <c r="F61" s="2">
        <v>150000</v>
      </c>
      <c r="G61" s="2">
        <v>2924.55</v>
      </c>
      <c r="H61" s="2">
        <v>1.03</v>
      </c>
    </row>
    <row r="62" spans="2:8" x14ac:dyDescent="0.25">
      <c r="B62" s="1" t="s">
        <v>2353</v>
      </c>
      <c r="C62" s="17" t="s">
        <v>135</v>
      </c>
      <c r="D62" s="1" t="s">
        <v>227</v>
      </c>
      <c r="E62" s="1" t="s">
        <v>228</v>
      </c>
      <c r="F62" s="2">
        <v>50000</v>
      </c>
      <c r="G62" s="2">
        <v>2871.28</v>
      </c>
      <c r="H62" s="2">
        <v>1.01</v>
      </c>
    </row>
    <row r="63" spans="2:8" x14ac:dyDescent="0.25">
      <c r="B63" s="1" t="s">
        <v>2458</v>
      </c>
      <c r="C63" s="17" t="s">
        <v>135</v>
      </c>
      <c r="D63" s="1" t="s">
        <v>384</v>
      </c>
      <c r="E63" s="1" t="s">
        <v>426</v>
      </c>
      <c r="F63" s="2">
        <v>74811</v>
      </c>
      <c r="G63" s="2">
        <v>2857.07</v>
      </c>
      <c r="H63" s="2">
        <v>1</v>
      </c>
    </row>
    <row r="64" spans="2:8" x14ac:dyDescent="0.25">
      <c r="B64" s="1" t="s">
        <v>2654</v>
      </c>
      <c r="C64" s="17" t="s">
        <v>135</v>
      </c>
      <c r="D64" s="1" t="s">
        <v>200</v>
      </c>
      <c r="E64" s="1" t="s">
        <v>778</v>
      </c>
      <c r="F64" s="2">
        <v>1000000</v>
      </c>
      <c r="G64" s="2">
        <v>2849.5</v>
      </c>
      <c r="H64" s="2">
        <v>1</v>
      </c>
    </row>
    <row r="65" spans="2:8" x14ac:dyDescent="0.25">
      <c r="B65" s="1" t="s">
        <v>2527</v>
      </c>
      <c r="C65" s="17" t="s">
        <v>135</v>
      </c>
      <c r="D65" s="1" t="s">
        <v>246</v>
      </c>
      <c r="E65" s="1" t="s">
        <v>568</v>
      </c>
      <c r="F65" s="2">
        <v>100000</v>
      </c>
      <c r="G65" s="2">
        <v>2787</v>
      </c>
      <c r="H65" s="2">
        <v>0.98</v>
      </c>
    </row>
    <row r="66" spans="2:8" x14ac:dyDescent="0.25">
      <c r="B66" s="1" t="s">
        <v>2397</v>
      </c>
      <c r="C66" s="17" t="s">
        <v>135</v>
      </c>
      <c r="D66" s="1" t="s">
        <v>302</v>
      </c>
      <c r="E66" s="1" t="s">
        <v>314</v>
      </c>
      <c r="F66" s="2">
        <v>751030</v>
      </c>
      <c r="G66" s="2">
        <v>2776.56</v>
      </c>
      <c r="H66" s="2">
        <v>0.97</v>
      </c>
    </row>
    <row r="67" spans="2:8" x14ac:dyDescent="0.25">
      <c r="B67" s="1" t="s">
        <v>2590</v>
      </c>
      <c r="C67" s="17" t="s">
        <v>135</v>
      </c>
      <c r="D67" s="1" t="s">
        <v>211</v>
      </c>
      <c r="E67" s="1" t="s">
        <v>695</v>
      </c>
      <c r="F67" s="2">
        <v>297803</v>
      </c>
      <c r="G67" s="2">
        <v>2759</v>
      </c>
      <c r="H67" s="2">
        <v>0.97</v>
      </c>
    </row>
    <row r="68" spans="2:8" x14ac:dyDescent="0.25">
      <c r="B68" s="1" t="s">
        <v>2655</v>
      </c>
      <c r="C68" s="17" t="s">
        <v>135</v>
      </c>
      <c r="D68" s="1" t="s">
        <v>224</v>
      </c>
      <c r="E68" s="1" t="s">
        <v>779</v>
      </c>
      <c r="F68" s="2">
        <v>57710</v>
      </c>
      <c r="G68" s="2">
        <v>2654.66</v>
      </c>
      <c r="H68" s="2">
        <v>0.93</v>
      </c>
    </row>
    <row r="69" spans="2:8" x14ac:dyDescent="0.25">
      <c r="B69" s="1" t="s">
        <v>2656</v>
      </c>
      <c r="C69" s="17" t="s">
        <v>135</v>
      </c>
      <c r="D69" s="1" t="s">
        <v>300</v>
      </c>
      <c r="E69" s="1" t="s">
        <v>780</v>
      </c>
      <c r="F69" s="2">
        <v>7000</v>
      </c>
      <c r="G69" s="2">
        <v>2608.16</v>
      </c>
      <c r="H69" s="2">
        <v>0.91</v>
      </c>
    </row>
    <row r="70" spans="2:8" x14ac:dyDescent="0.25">
      <c r="B70" s="1" t="s">
        <v>2345</v>
      </c>
      <c r="C70" s="17" t="s">
        <v>135</v>
      </c>
      <c r="D70" s="1" t="s">
        <v>202</v>
      </c>
      <c r="E70" s="1" t="s">
        <v>214</v>
      </c>
      <c r="F70" s="2">
        <v>100000</v>
      </c>
      <c r="G70" s="2">
        <v>2545.5500000000002</v>
      </c>
      <c r="H70" s="2">
        <v>0.89</v>
      </c>
    </row>
    <row r="71" spans="2:8" x14ac:dyDescent="0.25">
      <c r="B71" s="1" t="s">
        <v>2401</v>
      </c>
      <c r="C71" s="17" t="s">
        <v>135</v>
      </c>
      <c r="D71" s="1" t="s">
        <v>246</v>
      </c>
      <c r="E71" s="1" t="s">
        <v>323</v>
      </c>
      <c r="F71" s="2">
        <v>305500</v>
      </c>
      <c r="G71" s="2">
        <v>2096.9499999999998</v>
      </c>
      <c r="H71" s="2">
        <v>0.74</v>
      </c>
    </row>
    <row r="72" spans="2:8" x14ac:dyDescent="0.25">
      <c r="B72" s="1" t="s">
        <v>2586</v>
      </c>
      <c r="C72" s="17" t="s">
        <v>135</v>
      </c>
      <c r="D72" s="1" t="s">
        <v>207</v>
      </c>
      <c r="E72" s="1" t="s">
        <v>689</v>
      </c>
      <c r="F72" s="2">
        <v>690552</v>
      </c>
      <c r="G72" s="2">
        <v>2013.99</v>
      </c>
      <c r="H72" s="2">
        <v>0.71</v>
      </c>
    </row>
    <row r="73" spans="2:8" x14ac:dyDescent="0.25">
      <c r="B73" s="1" t="s">
        <v>2545</v>
      </c>
      <c r="C73" s="17" t="s">
        <v>135</v>
      </c>
      <c r="D73" s="1" t="s">
        <v>209</v>
      </c>
      <c r="E73" s="1" t="s">
        <v>592</v>
      </c>
      <c r="F73" s="2">
        <v>60000</v>
      </c>
      <c r="G73" s="2">
        <v>1702.86</v>
      </c>
      <c r="H73" s="2">
        <v>0.6</v>
      </c>
    </row>
    <row r="74" spans="2:8" x14ac:dyDescent="0.25">
      <c r="B74" s="14" t="s">
        <v>271</v>
      </c>
      <c r="C74" s="21"/>
      <c r="D74" s="14"/>
      <c r="E74" s="14"/>
      <c r="F74" s="3"/>
      <c r="G74" s="3">
        <f>SUM(G12:G73)</f>
        <v>270787.3899999999</v>
      </c>
      <c r="H74" s="3">
        <f>SUM(H12:H73)</f>
        <v>94.899999999999991</v>
      </c>
    </row>
    <row r="75" spans="2:8" x14ac:dyDescent="0.25">
      <c r="B75" s="14" t="s">
        <v>272</v>
      </c>
      <c r="C75" s="21"/>
      <c r="D75" s="14"/>
      <c r="E75" s="14"/>
      <c r="F75" s="3"/>
      <c r="G75" s="3">
        <v>11820.13</v>
      </c>
      <c r="H75" s="3">
        <v>4.1399999999999997</v>
      </c>
    </row>
    <row r="76" spans="2:8" x14ac:dyDescent="0.25">
      <c r="B76" s="14" t="s">
        <v>137</v>
      </c>
      <c r="C76" s="21"/>
      <c r="D76" s="14"/>
      <c r="E76" s="14"/>
      <c r="F76" s="3"/>
      <c r="G76" s="3">
        <v>282607.52</v>
      </c>
      <c r="H76" s="3">
        <v>99.04</v>
      </c>
    </row>
    <row r="77" spans="2:8" x14ac:dyDescent="0.25">
      <c r="B77" s="14" t="s">
        <v>138</v>
      </c>
      <c r="C77" s="21"/>
      <c r="D77" s="14"/>
      <c r="E77" s="14"/>
      <c r="F77" s="3"/>
      <c r="G77" s="3">
        <v>2671.6272991899805</v>
      </c>
      <c r="H77" s="3">
        <v>0.95999999999999375</v>
      </c>
    </row>
    <row r="78" spans="2:8" x14ac:dyDescent="0.25">
      <c r="B78" s="14" t="s">
        <v>139</v>
      </c>
      <c r="C78" s="21"/>
      <c r="D78" s="14"/>
      <c r="E78" s="14"/>
      <c r="F78" s="3"/>
      <c r="G78" s="3">
        <v>285279.14729918999</v>
      </c>
      <c r="H78" s="3">
        <v>100</v>
      </c>
    </row>
    <row r="79" spans="2:8" x14ac:dyDescent="0.25">
      <c r="B79" s="1" t="s">
        <v>140</v>
      </c>
    </row>
    <row r="80" spans="2:8" x14ac:dyDescent="0.25">
      <c r="B80" s="14" t="s">
        <v>141</v>
      </c>
    </row>
    <row r="81" spans="2:3" x14ac:dyDescent="0.25">
      <c r="B81" s="14" t="s">
        <v>142</v>
      </c>
      <c r="C81" s="17" t="s">
        <v>143</v>
      </c>
    </row>
    <row r="82" spans="2:3" x14ac:dyDescent="0.25">
      <c r="B82" s="14" t="s">
        <v>145</v>
      </c>
      <c r="C82" s="17" t="s">
        <v>144</v>
      </c>
    </row>
    <row r="83" spans="2:3" x14ac:dyDescent="0.25">
      <c r="B83" s="14" t="s">
        <v>273</v>
      </c>
      <c r="C83" s="17" t="s">
        <v>144</v>
      </c>
    </row>
    <row r="84" spans="2:3" x14ac:dyDescent="0.25">
      <c r="B84" s="14" t="s">
        <v>146</v>
      </c>
      <c r="C84" s="17" t="s">
        <v>147</v>
      </c>
    </row>
    <row r="85" spans="2:3" x14ac:dyDescent="0.25">
      <c r="B85" s="14" t="s">
        <v>781</v>
      </c>
      <c r="C85" s="21"/>
    </row>
    <row r="86" spans="2:3" x14ac:dyDescent="0.25">
      <c r="B86" s="14" t="s">
        <v>782</v>
      </c>
      <c r="C86" s="21"/>
    </row>
    <row r="87" spans="2:3" x14ac:dyDescent="0.25">
      <c r="B87" s="14" t="s">
        <v>783</v>
      </c>
      <c r="C87" s="21"/>
    </row>
    <row r="88" spans="2:3" x14ac:dyDescent="0.25">
      <c r="B88" s="14" t="s">
        <v>784</v>
      </c>
      <c r="C88" s="21"/>
    </row>
    <row r="89" spans="2:3" x14ac:dyDescent="0.25">
      <c r="B89" s="14" t="s">
        <v>785</v>
      </c>
      <c r="C89" s="21"/>
    </row>
    <row r="90" spans="2:3" x14ac:dyDescent="0.25">
      <c r="B90" s="14" t="s">
        <v>786</v>
      </c>
      <c r="C90" s="21"/>
    </row>
    <row r="91" spans="2:3" x14ac:dyDescent="0.25">
      <c r="B91" s="14" t="s">
        <v>787</v>
      </c>
      <c r="C91" s="21"/>
    </row>
    <row r="92" spans="2:3" x14ac:dyDescent="0.25">
      <c r="B92" s="14" t="s">
        <v>788</v>
      </c>
      <c r="C92" s="21"/>
    </row>
    <row r="93" spans="2:3" x14ac:dyDescent="0.25">
      <c r="B93" s="14" t="s">
        <v>3325</v>
      </c>
      <c r="C93" s="21"/>
    </row>
    <row r="94" spans="2:3" x14ac:dyDescent="0.25">
      <c r="B94" s="1" t="s">
        <v>148</v>
      </c>
    </row>
    <row r="95" spans="2:3" x14ac:dyDescent="0.25">
      <c r="B95" s="1" t="s">
        <v>278</v>
      </c>
    </row>
    <row r="98" spans="2:6" x14ac:dyDescent="0.25">
      <c r="B98" s="7" t="s">
        <v>2242</v>
      </c>
      <c r="C98" s="8"/>
    </row>
    <row r="99" spans="2:6" ht="30" x14ac:dyDescent="0.25">
      <c r="B99" s="7" t="s">
        <v>279</v>
      </c>
      <c r="C99" s="9" t="s">
        <v>280</v>
      </c>
    </row>
    <row r="100" spans="2:6" x14ac:dyDescent="0.25">
      <c r="B100" s="10" t="s">
        <v>281</v>
      </c>
      <c r="C100" s="128">
        <v>300</v>
      </c>
    </row>
    <row r="101" spans="2:6" x14ac:dyDescent="0.25">
      <c r="B101" s="10" t="s">
        <v>282</v>
      </c>
      <c r="C101" s="128">
        <v>0</v>
      </c>
    </row>
    <row r="102" spans="2:6" x14ac:dyDescent="0.25">
      <c r="B102" s="10" t="s">
        <v>283</v>
      </c>
      <c r="C102" s="128">
        <v>0</v>
      </c>
    </row>
    <row r="103" spans="2:6" x14ac:dyDescent="0.25">
      <c r="B103" s="10" t="s">
        <v>284</v>
      </c>
      <c r="C103" s="128">
        <v>0</v>
      </c>
    </row>
    <row r="104" spans="2:6" x14ac:dyDescent="0.25">
      <c r="B104" s="10" t="s">
        <v>285</v>
      </c>
      <c r="C104" s="128">
        <v>0</v>
      </c>
    </row>
    <row r="105" spans="2:6" x14ac:dyDescent="0.25">
      <c r="B105" s="10" t="s">
        <v>286</v>
      </c>
      <c r="C105" s="128">
        <v>0</v>
      </c>
    </row>
    <row r="106" spans="2:6" x14ac:dyDescent="0.25">
      <c r="B106" s="7" t="s">
        <v>287</v>
      </c>
      <c r="C106" s="130">
        <v>300</v>
      </c>
    </row>
    <row r="108" spans="2:6" x14ac:dyDescent="0.25">
      <c r="B108" s="10" t="s">
        <v>149</v>
      </c>
      <c r="C108" s="11"/>
      <c r="D108" s="10"/>
    </row>
    <row r="109" spans="2:6" ht="30" x14ac:dyDescent="0.25">
      <c r="B109" s="12" t="s">
        <v>150</v>
      </c>
      <c r="C109" s="13" t="s">
        <v>151</v>
      </c>
      <c r="D109" s="12" t="s">
        <v>152</v>
      </c>
    </row>
    <row r="110" spans="2:6" x14ac:dyDescent="0.25">
      <c r="B110" s="10" t="s">
        <v>144</v>
      </c>
      <c r="C110" s="11" t="s">
        <v>144</v>
      </c>
      <c r="D110" s="10" t="s">
        <v>144</v>
      </c>
    </row>
    <row r="112" spans="2:6" x14ac:dyDescent="0.25">
      <c r="B112" s="7" t="s">
        <v>153</v>
      </c>
      <c r="C112" s="29">
        <v>45260</v>
      </c>
      <c r="D112" s="10"/>
      <c r="E112" s="25"/>
      <c r="F112" s="26"/>
    </row>
    <row r="113" spans="2:7" x14ac:dyDescent="0.25">
      <c r="B113" s="7" t="s">
        <v>154</v>
      </c>
      <c r="C113" s="8" t="s">
        <v>155</v>
      </c>
      <c r="D113" s="7" t="s">
        <v>156</v>
      </c>
      <c r="E113" s="23" t="s">
        <v>157</v>
      </c>
      <c r="F113" s="30" t="s">
        <v>158</v>
      </c>
      <c r="G113" s="3"/>
    </row>
    <row r="114" spans="2:7" x14ac:dyDescent="0.25">
      <c r="B114" s="31" t="s">
        <v>144</v>
      </c>
      <c r="C114" s="32" t="s">
        <v>144</v>
      </c>
      <c r="D114" s="31" t="s">
        <v>144</v>
      </c>
      <c r="E114" s="33" t="s">
        <v>144</v>
      </c>
      <c r="F114" s="28">
        <f>C106</f>
        <v>300</v>
      </c>
    </row>
    <row r="117" spans="2:7" x14ac:dyDescent="0.25">
      <c r="B117" s="14" t="s">
        <v>159</v>
      </c>
    </row>
    <row r="118" spans="2:7" x14ac:dyDescent="0.25">
      <c r="B118" s="14"/>
    </row>
    <row r="119" spans="2:7" x14ac:dyDescent="0.25">
      <c r="B119" s="14" t="s">
        <v>160</v>
      </c>
    </row>
    <row r="120" spans="2:7" x14ac:dyDescent="0.25">
      <c r="B120" s="23" t="s">
        <v>161</v>
      </c>
      <c r="C120" s="8" t="s">
        <v>162</v>
      </c>
      <c r="D120" s="14"/>
    </row>
    <row r="121" spans="2:7" x14ac:dyDescent="0.25">
      <c r="B121" s="25" t="s">
        <v>2657</v>
      </c>
      <c r="C121" s="11">
        <v>77</v>
      </c>
    </row>
    <row r="123" spans="2:7" x14ac:dyDescent="0.25">
      <c r="B123" s="23" t="s">
        <v>163</v>
      </c>
      <c r="C123" s="8" t="s">
        <v>162</v>
      </c>
    </row>
    <row r="124" spans="2:7" x14ac:dyDescent="0.25">
      <c r="B124" s="25" t="s">
        <v>2657</v>
      </c>
      <c r="C124" s="11">
        <v>77</v>
      </c>
    </row>
    <row r="127" spans="2:7" x14ac:dyDescent="0.25">
      <c r="B127" s="23" t="s">
        <v>708</v>
      </c>
      <c r="C127" s="8" t="s">
        <v>165</v>
      </c>
    </row>
    <row r="128" spans="2:7" x14ac:dyDescent="0.25">
      <c r="B128" s="25" t="s">
        <v>2657</v>
      </c>
      <c r="C128" s="134">
        <v>101920000</v>
      </c>
    </row>
    <row r="129" spans="2:7" x14ac:dyDescent="0.25">
      <c r="C129" s="135">
        <f>SUM(C127:C128)</f>
        <v>101920000</v>
      </c>
    </row>
    <row r="130" spans="2:7" x14ac:dyDescent="0.25">
      <c r="C130" s="35"/>
    </row>
    <row r="131" spans="2:7" x14ac:dyDescent="0.25">
      <c r="B131" s="23" t="s">
        <v>164</v>
      </c>
      <c r="C131" s="135" t="s">
        <v>165</v>
      </c>
    </row>
    <row r="132" spans="2:7" x14ac:dyDescent="0.25">
      <c r="B132" s="25" t="s">
        <v>2657</v>
      </c>
      <c r="C132" s="134">
        <v>110862920</v>
      </c>
    </row>
    <row r="133" spans="2:7" x14ac:dyDescent="0.25">
      <c r="C133" s="135">
        <f>SUM(C131:C132)</f>
        <v>110862920</v>
      </c>
    </row>
    <row r="134" spans="2:7" x14ac:dyDescent="0.25">
      <c r="C134" s="35"/>
    </row>
    <row r="135" spans="2:7" x14ac:dyDescent="0.25">
      <c r="C135" s="35"/>
    </row>
    <row r="136" spans="2:7" x14ac:dyDescent="0.25">
      <c r="B136" s="7" t="s">
        <v>166</v>
      </c>
      <c r="C136" s="135">
        <f xml:space="preserve"> C133-C129</f>
        <v>8942920</v>
      </c>
    </row>
    <row r="138" spans="2:7" x14ac:dyDescent="0.25">
      <c r="B138" s="7" t="s">
        <v>167</v>
      </c>
      <c r="C138" s="29">
        <v>45260</v>
      </c>
      <c r="D138" s="10"/>
      <c r="E138" s="25"/>
      <c r="F138" s="26"/>
    </row>
    <row r="139" spans="2:7" x14ac:dyDescent="0.25">
      <c r="B139" s="7" t="s">
        <v>154</v>
      </c>
      <c r="C139" s="8" t="s">
        <v>155</v>
      </c>
      <c r="D139" s="7" t="s">
        <v>156</v>
      </c>
      <c r="E139" s="23" t="s">
        <v>157</v>
      </c>
      <c r="F139" s="30" t="s">
        <v>158</v>
      </c>
      <c r="G139" s="3"/>
    </row>
    <row r="140" spans="2:7" x14ac:dyDescent="0.25">
      <c r="B140" s="31" t="s">
        <v>144</v>
      </c>
      <c r="C140" s="32" t="s">
        <v>144</v>
      </c>
      <c r="D140" s="31" t="s">
        <v>144</v>
      </c>
      <c r="E140" s="33" t="s">
        <v>144</v>
      </c>
      <c r="F140" s="28" t="s">
        <v>144</v>
      </c>
    </row>
    <row r="141" spans="2:7" x14ac:dyDescent="0.25">
      <c r="B141" s="14" t="s">
        <v>159</v>
      </c>
    </row>
    <row r="142" spans="2:7" x14ac:dyDescent="0.25">
      <c r="B142" s="14"/>
    </row>
    <row r="143" spans="2:7" x14ac:dyDescent="0.25">
      <c r="B143" s="14" t="s">
        <v>160</v>
      </c>
    </row>
    <row r="144" spans="2:7" x14ac:dyDescent="0.25">
      <c r="B144" s="7" t="s">
        <v>161</v>
      </c>
      <c r="C144" s="8" t="s">
        <v>162</v>
      </c>
      <c r="D144" s="14"/>
    </row>
    <row r="145" spans="2:3" x14ac:dyDescent="0.25">
      <c r="B145" s="10" t="s">
        <v>144</v>
      </c>
      <c r="C145" s="11" t="s">
        <v>144</v>
      </c>
    </row>
    <row r="147" spans="2:3" x14ac:dyDescent="0.25">
      <c r="B147" s="7" t="s">
        <v>163</v>
      </c>
      <c r="C147" s="8" t="s">
        <v>162</v>
      </c>
    </row>
    <row r="148" spans="2:3" x14ac:dyDescent="0.25">
      <c r="B148" s="10" t="s">
        <v>144</v>
      </c>
      <c r="C148" s="11" t="s">
        <v>144</v>
      </c>
    </row>
    <row r="150" spans="2:3" x14ac:dyDescent="0.25">
      <c r="B150" s="7" t="s">
        <v>144</v>
      </c>
      <c r="C150" s="8" t="s">
        <v>144</v>
      </c>
    </row>
    <row r="151" spans="2:3" x14ac:dyDescent="0.25">
      <c r="B151" s="10" t="s">
        <v>144</v>
      </c>
      <c r="C151" s="11" t="s">
        <v>144</v>
      </c>
    </row>
    <row r="153" spans="2:3" x14ac:dyDescent="0.25">
      <c r="B153" s="23" t="s">
        <v>164</v>
      </c>
      <c r="C153" s="8" t="s">
        <v>165</v>
      </c>
    </row>
    <row r="154" spans="2:3" x14ac:dyDescent="0.25">
      <c r="B154" s="25" t="s">
        <v>144</v>
      </c>
      <c r="C154" s="11" t="s">
        <v>144</v>
      </c>
    </row>
    <row r="156" spans="2:3" x14ac:dyDescent="0.25">
      <c r="B156" s="7" t="s">
        <v>166</v>
      </c>
      <c r="C156" s="8" t="s">
        <v>144</v>
      </c>
    </row>
    <row r="159" spans="2:3" x14ac:dyDescent="0.25">
      <c r="B159" s="14" t="s">
        <v>168</v>
      </c>
    </row>
    <row r="161" spans="2:80" x14ac:dyDescent="0.25">
      <c r="B161" s="7" t="s">
        <v>154</v>
      </c>
      <c r="C161" s="8" t="s">
        <v>169</v>
      </c>
      <c r="D161" s="7" t="s">
        <v>170</v>
      </c>
      <c r="E161" s="7" t="s">
        <v>171</v>
      </c>
      <c r="F161" s="3"/>
    </row>
    <row r="162" spans="2:80" x14ac:dyDescent="0.25">
      <c r="B162" s="10" t="s">
        <v>144</v>
      </c>
      <c r="C162" s="11" t="s">
        <v>144</v>
      </c>
      <c r="D162" s="10" t="s">
        <v>144</v>
      </c>
      <c r="E162" s="10" t="s">
        <v>144</v>
      </c>
    </row>
    <row r="165" spans="2:80" x14ac:dyDescent="0.25">
      <c r="B165" s="14" t="s">
        <v>172</v>
      </c>
      <c r="C165" s="21" t="s">
        <v>144</v>
      </c>
      <c r="D165" s="14"/>
      <c r="E165" s="14"/>
      <c r="F165" s="3"/>
      <c r="G165" s="3"/>
      <c r="H165" s="3"/>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row>
    <row r="167" spans="2:80" x14ac:dyDescent="0.25">
      <c r="B167" s="14" t="s">
        <v>173</v>
      </c>
    </row>
    <row r="169" spans="2:80" x14ac:dyDescent="0.25">
      <c r="B169" s="7" t="s">
        <v>174</v>
      </c>
      <c r="C169" s="8" t="s">
        <v>162</v>
      </c>
      <c r="D169" s="14"/>
    </row>
    <row r="170" spans="2:80" x14ac:dyDescent="0.25">
      <c r="B170" s="10" t="s">
        <v>144</v>
      </c>
      <c r="C170" s="11" t="s">
        <v>144</v>
      </c>
    </row>
    <row r="173" spans="2:80" x14ac:dyDescent="0.25">
      <c r="B173" s="7" t="s">
        <v>175</v>
      </c>
      <c r="C173" s="8" t="s">
        <v>176</v>
      </c>
      <c r="D173" s="14"/>
    </row>
    <row r="174" spans="2:80" x14ac:dyDescent="0.25">
      <c r="B174" s="10" t="s">
        <v>144</v>
      </c>
      <c r="C174" s="11" t="s">
        <v>144</v>
      </c>
    </row>
    <row r="177" spans="2:80" x14ac:dyDescent="0.25">
      <c r="B177" s="14" t="s">
        <v>177</v>
      </c>
    </row>
    <row r="180" spans="2:80" x14ac:dyDescent="0.25">
      <c r="B180" s="14" t="s">
        <v>178</v>
      </c>
    </row>
    <row r="182" spans="2:80" x14ac:dyDescent="0.25">
      <c r="B182" s="7" t="s">
        <v>154</v>
      </c>
      <c r="C182" s="8" t="s">
        <v>179</v>
      </c>
      <c r="D182" s="7" t="s">
        <v>169</v>
      </c>
      <c r="E182" s="7" t="s">
        <v>170</v>
      </c>
      <c r="F182" s="30" t="s">
        <v>171</v>
      </c>
      <c r="G182" s="3"/>
    </row>
    <row r="183" spans="2:80" x14ac:dyDescent="0.25">
      <c r="B183" s="10" t="s">
        <v>144</v>
      </c>
      <c r="C183" s="11" t="s">
        <v>144</v>
      </c>
      <c r="D183" s="10" t="s">
        <v>144</v>
      </c>
      <c r="E183" s="10" t="s">
        <v>144</v>
      </c>
      <c r="F183" s="34" t="s">
        <v>144</v>
      </c>
    </row>
    <row r="186" spans="2:80" x14ac:dyDescent="0.25">
      <c r="B186" s="14" t="s">
        <v>172</v>
      </c>
      <c r="C186" s="21" t="s">
        <v>144</v>
      </c>
      <c r="D186" s="14"/>
      <c r="E186" s="14"/>
      <c r="F186" s="3"/>
      <c r="G186" s="3"/>
      <c r="H186" s="3"/>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c r="BS186" s="14"/>
      <c r="BT186" s="14"/>
      <c r="BU186" s="14"/>
      <c r="BV186" s="14"/>
      <c r="BW186" s="14"/>
      <c r="BX186" s="14"/>
      <c r="BY186" s="14"/>
      <c r="BZ186" s="14"/>
      <c r="CA186" s="14"/>
      <c r="CB186" s="14"/>
    </row>
    <row r="188" spans="2:80" x14ac:dyDescent="0.25">
      <c r="B188" s="14" t="s">
        <v>173</v>
      </c>
    </row>
    <row r="190" spans="2:80" x14ac:dyDescent="0.25">
      <c r="B190" s="7" t="s">
        <v>174</v>
      </c>
      <c r="C190" s="8" t="s">
        <v>162</v>
      </c>
      <c r="D190" s="14"/>
    </row>
    <row r="191" spans="2:80" x14ac:dyDescent="0.25">
      <c r="B191" s="10" t="s">
        <v>144</v>
      </c>
      <c r="C191" s="11" t="s">
        <v>144</v>
      </c>
    </row>
    <row r="194" spans="2:7" x14ac:dyDescent="0.25">
      <c r="B194" s="7" t="s">
        <v>175</v>
      </c>
      <c r="C194" s="8" t="s">
        <v>176</v>
      </c>
      <c r="D194" s="14"/>
    </row>
    <row r="195" spans="2:7" x14ac:dyDescent="0.25">
      <c r="B195" s="10" t="s">
        <v>144</v>
      </c>
      <c r="C195" s="11" t="s">
        <v>144</v>
      </c>
    </row>
    <row r="198" spans="2:7" x14ac:dyDescent="0.25">
      <c r="B198" s="14" t="s">
        <v>177</v>
      </c>
    </row>
    <row r="201" spans="2:7" x14ac:dyDescent="0.25">
      <c r="B201" s="14" t="s">
        <v>180</v>
      </c>
    </row>
    <row r="202" spans="2:7" x14ac:dyDescent="0.25">
      <c r="B202" s="7" t="s">
        <v>154</v>
      </c>
      <c r="C202" s="8" t="s">
        <v>181</v>
      </c>
      <c r="D202" s="7" t="s">
        <v>182</v>
      </c>
      <c r="E202" s="7" t="s">
        <v>183</v>
      </c>
      <c r="F202" s="30" t="s">
        <v>184</v>
      </c>
      <c r="G202" s="3"/>
    </row>
    <row r="203" spans="2:7" x14ac:dyDescent="0.25">
      <c r="B203" s="10" t="s">
        <v>144</v>
      </c>
      <c r="C203" s="11" t="s">
        <v>144</v>
      </c>
      <c r="D203" s="10" t="s">
        <v>144</v>
      </c>
      <c r="E203" s="10" t="s">
        <v>144</v>
      </c>
      <c r="F203" s="34" t="s">
        <v>144</v>
      </c>
    </row>
    <row r="204" spans="2:7" x14ac:dyDescent="0.25">
      <c r="B204" s="1" t="s">
        <v>185</v>
      </c>
    </row>
  </sheetData>
  <mergeCells count="3">
    <mergeCell ref="B1:E1"/>
    <mergeCell ref="C3:C7"/>
    <mergeCell ref="D3:D7"/>
  </mergeCells>
  <hyperlinks>
    <hyperlink ref="A1" location="Index!A1" display="Index" xr:uid="{FA04516F-74E5-4603-9179-557DD873AAFB}"/>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0DE4-C99F-4FA8-861F-C42C49311153}">
  <dimension ref="A1:CB189"/>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71</v>
      </c>
      <c r="C1" s="226"/>
      <c r="D1" s="226"/>
      <c r="E1" s="226"/>
    </row>
    <row r="3" spans="1:9" ht="18" customHeight="1" x14ac:dyDescent="0.25">
      <c r="B3" s="4" t="s">
        <v>789</v>
      </c>
      <c r="C3" s="234"/>
      <c r="D3" s="228"/>
    </row>
    <row r="4" spans="1:9" ht="18" customHeight="1" x14ac:dyDescent="0.25">
      <c r="B4" s="6" t="s">
        <v>790</v>
      </c>
      <c r="C4" s="234"/>
      <c r="D4" s="228"/>
    </row>
    <row r="5" spans="1:9" ht="18" customHeight="1" x14ac:dyDescent="0.25">
      <c r="B5" s="5" t="s">
        <v>107</v>
      </c>
      <c r="C5" s="234"/>
      <c r="D5" s="228"/>
    </row>
    <row r="6" spans="1:9" ht="18" customHeight="1" x14ac:dyDescent="0.25">
      <c r="B6" s="5" t="s">
        <v>290</v>
      </c>
      <c r="C6" s="234"/>
      <c r="D6" s="228"/>
    </row>
    <row r="7" spans="1:9" ht="18" customHeight="1" x14ac:dyDescent="0.25">
      <c r="B7" s="6" t="s">
        <v>791</v>
      </c>
      <c r="C7" s="234"/>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1375950</v>
      </c>
      <c r="G15" s="2">
        <v>21448.31</v>
      </c>
      <c r="H15" s="2">
        <v>12.63</v>
      </c>
    </row>
    <row r="16" spans="1:9" x14ac:dyDescent="0.25">
      <c r="B16" s="1" t="s">
        <v>2332</v>
      </c>
      <c r="C16" s="17" t="s">
        <v>135</v>
      </c>
      <c r="D16" s="1" t="s">
        <v>194</v>
      </c>
      <c r="E16" s="1" t="s">
        <v>195</v>
      </c>
      <c r="F16" s="2">
        <v>478000</v>
      </c>
      <c r="G16" s="2">
        <v>11364.21</v>
      </c>
      <c r="H16" s="2">
        <v>6.69</v>
      </c>
    </row>
    <row r="17" spans="2:8" x14ac:dyDescent="0.25">
      <c r="B17" s="1" t="s">
        <v>2341</v>
      </c>
      <c r="C17" s="17" t="s">
        <v>135</v>
      </c>
      <c r="D17" s="1" t="s">
        <v>207</v>
      </c>
      <c r="E17" s="1" t="s">
        <v>208</v>
      </c>
      <c r="F17" s="2">
        <v>270784</v>
      </c>
      <c r="G17" s="2">
        <v>8419.2199999999993</v>
      </c>
      <c r="H17" s="2">
        <v>4.96</v>
      </c>
    </row>
    <row r="18" spans="2:8" x14ac:dyDescent="0.25">
      <c r="B18" s="1" t="s">
        <v>2334</v>
      </c>
      <c r="C18" s="17" t="s">
        <v>135</v>
      </c>
      <c r="D18" s="1" t="s">
        <v>197</v>
      </c>
      <c r="E18" s="1" t="s">
        <v>198</v>
      </c>
      <c r="F18" s="2">
        <v>558000</v>
      </c>
      <c r="G18" s="2">
        <v>8119.74</v>
      </c>
      <c r="H18" s="2">
        <v>4.78</v>
      </c>
    </row>
    <row r="19" spans="2:8" x14ac:dyDescent="0.25">
      <c r="B19" s="1" t="s">
        <v>2333</v>
      </c>
      <c r="C19" s="17" t="s">
        <v>135</v>
      </c>
      <c r="D19" s="1" t="s">
        <v>192</v>
      </c>
      <c r="E19" s="1" t="s">
        <v>196</v>
      </c>
      <c r="F19" s="2">
        <v>865300</v>
      </c>
      <c r="G19" s="2">
        <v>8090.12</v>
      </c>
      <c r="H19" s="2">
        <v>4.76</v>
      </c>
    </row>
    <row r="20" spans="2:8" x14ac:dyDescent="0.25">
      <c r="B20" s="1" t="s">
        <v>2339</v>
      </c>
      <c r="C20" s="17" t="s">
        <v>135</v>
      </c>
      <c r="D20" s="1" t="s">
        <v>192</v>
      </c>
      <c r="E20" s="1" t="s">
        <v>205</v>
      </c>
      <c r="F20" s="2">
        <v>655000</v>
      </c>
      <c r="G20" s="2">
        <v>7036.34</v>
      </c>
      <c r="H20" s="2">
        <v>4.1399999999999997</v>
      </c>
    </row>
    <row r="21" spans="2:8" x14ac:dyDescent="0.25">
      <c r="B21" s="1" t="s">
        <v>2340</v>
      </c>
      <c r="C21" s="17" t="s">
        <v>135</v>
      </c>
      <c r="D21" s="1" t="s">
        <v>192</v>
      </c>
      <c r="E21" s="1" t="s">
        <v>206</v>
      </c>
      <c r="F21" s="2">
        <v>308000</v>
      </c>
      <c r="G21" s="2">
        <v>5406.79</v>
      </c>
      <c r="H21" s="2">
        <v>3.18</v>
      </c>
    </row>
    <row r="22" spans="2:8" x14ac:dyDescent="0.25">
      <c r="B22" s="1" t="s">
        <v>2335</v>
      </c>
      <c r="C22" s="17" t="s">
        <v>135</v>
      </c>
      <c r="D22" s="1" t="s">
        <v>197</v>
      </c>
      <c r="E22" s="1" t="s">
        <v>199</v>
      </c>
      <c r="F22" s="2">
        <v>152000</v>
      </c>
      <c r="G22" s="2">
        <v>5301.15</v>
      </c>
      <c r="H22" s="2">
        <v>3.12</v>
      </c>
    </row>
    <row r="23" spans="2:8" x14ac:dyDescent="0.25">
      <c r="B23" s="1" t="s">
        <v>2345</v>
      </c>
      <c r="C23" s="17" t="s">
        <v>135</v>
      </c>
      <c r="D23" s="1" t="s">
        <v>202</v>
      </c>
      <c r="E23" s="1" t="s">
        <v>214</v>
      </c>
      <c r="F23" s="2">
        <v>185000</v>
      </c>
      <c r="G23" s="2">
        <v>4709.2700000000004</v>
      </c>
      <c r="H23" s="2">
        <v>2.77</v>
      </c>
    </row>
    <row r="24" spans="2:8" x14ac:dyDescent="0.25">
      <c r="B24" s="1" t="s">
        <v>2437</v>
      </c>
      <c r="C24" s="17" t="s">
        <v>135</v>
      </c>
      <c r="D24" s="1" t="s">
        <v>365</v>
      </c>
      <c r="E24" s="1" t="s">
        <v>391</v>
      </c>
      <c r="F24" s="2">
        <v>1550000</v>
      </c>
      <c r="G24" s="2">
        <v>4050.15</v>
      </c>
      <c r="H24" s="2">
        <v>2.38</v>
      </c>
    </row>
    <row r="25" spans="2:8" x14ac:dyDescent="0.25">
      <c r="B25" s="1" t="s">
        <v>2337</v>
      </c>
      <c r="C25" s="17" t="s">
        <v>135</v>
      </c>
      <c r="D25" s="1" t="s">
        <v>202</v>
      </c>
      <c r="E25" s="1" t="s">
        <v>203</v>
      </c>
      <c r="F25" s="2">
        <v>800000</v>
      </c>
      <c r="G25" s="2">
        <v>3486.4</v>
      </c>
      <c r="H25" s="2">
        <v>2.0499999999999998</v>
      </c>
    </row>
    <row r="26" spans="2:8" x14ac:dyDescent="0.25">
      <c r="B26" s="1" t="s">
        <v>2567</v>
      </c>
      <c r="C26" s="17" t="s">
        <v>135</v>
      </c>
      <c r="D26" s="1" t="s">
        <v>384</v>
      </c>
      <c r="E26" s="1" t="s">
        <v>655</v>
      </c>
      <c r="F26" s="2">
        <v>54000</v>
      </c>
      <c r="G26" s="2">
        <v>3288.9</v>
      </c>
      <c r="H26" s="2">
        <v>1.94</v>
      </c>
    </row>
    <row r="27" spans="2:8" x14ac:dyDescent="0.25">
      <c r="B27" s="1" t="s">
        <v>381</v>
      </c>
      <c r="C27" s="17" t="s">
        <v>135</v>
      </c>
      <c r="D27" s="1" t="s">
        <v>192</v>
      </c>
      <c r="E27" s="1" t="s">
        <v>382</v>
      </c>
      <c r="F27" s="2">
        <v>571000</v>
      </c>
      <c r="G27" s="2">
        <v>3224.72</v>
      </c>
      <c r="H27" s="2">
        <v>1.9</v>
      </c>
    </row>
    <row r="28" spans="2:8" x14ac:dyDescent="0.25">
      <c r="B28" s="1" t="s">
        <v>2459</v>
      </c>
      <c r="C28" s="17" t="s">
        <v>135</v>
      </c>
      <c r="D28" s="1" t="s">
        <v>427</v>
      </c>
      <c r="E28" s="1" t="s">
        <v>428</v>
      </c>
      <c r="F28" s="2">
        <v>160000</v>
      </c>
      <c r="G28" s="2">
        <v>3096.32</v>
      </c>
      <c r="H28" s="2">
        <v>1.82</v>
      </c>
    </row>
    <row r="29" spans="2:8" x14ac:dyDescent="0.25">
      <c r="B29" s="1" t="s">
        <v>2523</v>
      </c>
      <c r="C29" s="17" t="s">
        <v>135</v>
      </c>
      <c r="D29" s="1" t="s">
        <v>211</v>
      </c>
      <c r="E29" s="1" t="s">
        <v>564</v>
      </c>
      <c r="F29" s="2">
        <v>923750</v>
      </c>
      <c r="G29" s="2">
        <v>3093.64</v>
      </c>
      <c r="H29" s="2">
        <v>1.82</v>
      </c>
    </row>
    <row r="30" spans="2:8" x14ac:dyDescent="0.25">
      <c r="B30" s="1" t="s">
        <v>2436</v>
      </c>
      <c r="C30" s="17" t="s">
        <v>135</v>
      </c>
      <c r="D30" s="1" t="s">
        <v>384</v>
      </c>
      <c r="E30" s="1" t="s">
        <v>390</v>
      </c>
      <c r="F30" s="2">
        <v>410000</v>
      </c>
      <c r="G30" s="2">
        <v>2896.24</v>
      </c>
      <c r="H30" s="2">
        <v>1.71</v>
      </c>
    </row>
    <row r="31" spans="2:8" x14ac:dyDescent="0.25">
      <c r="B31" s="1" t="s">
        <v>2431</v>
      </c>
      <c r="C31" s="17" t="s">
        <v>135</v>
      </c>
      <c r="D31" s="1" t="s">
        <v>384</v>
      </c>
      <c r="E31" s="1" t="s">
        <v>385</v>
      </c>
      <c r="F31" s="2">
        <v>175000</v>
      </c>
      <c r="G31" s="2">
        <v>2883.56</v>
      </c>
      <c r="H31" s="2">
        <v>1.7</v>
      </c>
    </row>
    <row r="32" spans="2:8" x14ac:dyDescent="0.25">
      <c r="B32" s="1" t="s">
        <v>2440</v>
      </c>
      <c r="C32" s="17" t="s">
        <v>135</v>
      </c>
      <c r="D32" s="1" t="s">
        <v>365</v>
      </c>
      <c r="E32" s="1" t="s">
        <v>394</v>
      </c>
      <c r="F32" s="2">
        <v>1333333</v>
      </c>
      <c r="G32" s="2">
        <v>2786</v>
      </c>
      <c r="H32" s="2">
        <v>1.64</v>
      </c>
    </row>
    <row r="33" spans="2:8" x14ac:dyDescent="0.25">
      <c r="B33" s="1" t="s">
        <v>2591</v>
      </c>
      <c r="C33" s="17" t="s">
        <v>135</v>
      </c>
      <c r="D33" s="1" t="s">
        <v>200</v>
      </c>
      <c r="E33" s="1" t="s">
        <v>696</v>
      </c>
      <c r="F33" s="2">
        <v>210084</v>
      </c>
      <c r="G33" s="2">
        <v>2736.66</v>
      </c>
      <c r="H33" s="2">
        <v>1.61</v>
      </c>
    </row>
    <row r="34" spans="2:8" x14ac:dyDescent="0.25">
      <c r="B34" s="1" t="s">
        <v>2574</v>
      </c>
      <c r="C34" s="17" t="s">
        <v>135</v>
      </c>
      <c r="D34" s="1" t="s">
        <v>211</v>
      </c>
      <c r="E34" s="1" t="s">
        <v>674</v>
      </c>
      <c r="F34" s="2">
        <v>342000</v>
      </c>
      <c r="G34" s="2">
        <v>2645.71</v>
      </c>
      <c r="H34" s="2">
        <v>1.56</v>
      </c>
    </row>
    <row r="35" spans="2:8" x14ac:dyDescent="0.25">
      <c r="B35" s="1" t="s">
        <v>2489</v>
      </c>
      <c r="C35" s="17" t="s">
        <v>135</v>
      </c>
      <c r="D35" s="1" t="s">
        <v>222</v>
      </c>
      <c r="E35" s="1" t="s">
        <v>495</v>
      </c>
      <c r="F35" s="2">
        <v>126000</v>
      </c>
      <c r="G35" s="2">
        <v>2526.87</v>
      </c>
      <c r="H35" s="2">
        <v>1.49</v>
      </c>
    </row>
    <row r="36" spans="2:8" x14ac:dyDescent="0.25">
      <c r="B36" s="1" t="s">
        <v>2580</v>
      </c>
      <c r="C36" s="17" t="s">
        <v>135</v>
      </c>
      <c r="D36" s="1" t="s">
        <v>254</v>
      </c>
      <c r="E36" s="1" t="s">
        <v>682</v>
      </c>
      <c r="F36" s="2">
        <v>400000</v>
      </c>
      <c r="G36" s="2">
        <v>2503.4</v>
      </c>
      <c r="H36" s="2">
        <v>1.47</v>
      </c>
    </row>
    <row r="37" spans="2:8" x14ac:dyDescent="0.25">
      <c r="B37" s="1" t="s">
        <v>2568</v>
      </c>
      <c r="C37" s="17" t="s">
        <v>135</v>
      </c>
      <c r="D37" s="1" t="s">
        <v>229</v>
      </c>
      <c r="E37" s="1" t="s">
        <v>656</v>
      </c>
      <c r="F37" s="2">
        <v>300000</v>
      </c>
      <c r="G37" s="2">
        <v>2476.5</v>
      </c>
      <c r="H37" s="2">
        <v>1.46</v>
      </c>
    </row>
    <row r="38" spans="2:8" x14ac:dyDescent="0.25">
      <c r="B38" s="1" t="s">
        <v>2435</v>
      </c>
      <c r="C38" s="17" t="s">
        <v>135</v>
      </c>
      <c r="D38" s="1" t="s">
        <v>215</v>
      </c>
      <c r="E38" s="1" t="s">
        <v>389</v>
      </c>
      <c r="F38" s="2">
        <v>200000</v>
      </c>
      <c r="G38" s="2">
        <v>2451.6999999999998</v>
      </c>
      <c r="H38" s="2">
        <v>1.44</v>
      </c>
    </row>
    <row r="39" spans="2:8" x14ac:dyDescent="0.25">
      <c r="B39" s="1" t="s">
        <v>2443</v>
      </c>
      <c r="C39" s="17" t="s">
        <v>135</v>
      </c>
      <c r="D39" s="1" t="s">
        <v>197</v>
      </c>
      <c r="E39" s="1" t="s">
        <v>398</v>
      </c>
      <c r="F39" s="2">
        <v>200000</v>
      </c>
      <c r="G39" s="2">
        <v>2441.9</v>
      </c>
      <c r="H39" s="2">
        <v>1.44</v>
      </c>
    </row>
    <row r="40" spans="2:8" x14ac:dyDescent="0.25">
      <c r="B40" s="1" t="s">
        <v>2651</v>
      </c>
      <c r="C40" s="17" t="s">
        <v>135</v>
      </c>
      <c r="D40" s="1" t="s">
        <v>356</v>
      </c>
      <c r="E40" s="1" t="s">
        <v>773</v>
      </c>
      <c r="F40" s="2">
        <v>240000</v>
      </c>
      <c r="G40" s="2">
        <v>2419.6799999999998</v>
      </c>
      <c r="H40" s="2">
        <v>1.42</v>
      </c>
    </row>
    <row r="41" spans="2:8" x14ac:dyDescent="0.25">
      <c r="B41" s="1" t="s">
        <v>2462</v>
      </c>
      <c r="C41" s="17" t="s">
        <v>135</v>
      </c>
      <c r="D41" s="1" t="s">
        <v>218</v>
      </c>
      <c r="E41" s="1" t="s">
        <v>433</v>
      </c>
      <c r="F41" s="2">
        <v>1400000</v>
      </c>
      <c r="G41" s="2">
        <v>2386.3000000000002</v>
      </c>
      <c r="H41" s="2">
        <v>1.4</v>
      </c>
    </row>
    <row r="42" spans="2:8" x14ac:dyDescent="0.25">
      <c r="B42" s="1" t="s">
        <v>2521</v>
      </c>
      <c r="C42" s="17" t="s">
        <v>135</v>
      </c>
      <c r="D42" s="1" t="s">
        <v>192</v>
      </c>
      <c r="E42" s="1" t="s">
        <v>557</v>
      </c>
      <c r="F42" s="2">
        <v>1015000</v>
      </c>
      <c r="G42" s="2">
        <v>2381.19</v>
      </c>
      <c r="H42" s="2">
        <v>1.4</v>
      </c>
    </row>
    <row r="43" spans="2:8" x14ac:dyDescent="0.25">
      <c r="B43" s="1" t="s">
        <v>2364</v>
      </c>
      <c r="C43" s="17" t="s">
        <v>135</v>
      </c>
      <c r="D43" s="1" t="s">
        <v>246</v>
      </c>
      <c r="E43" s="1" t="s">
        <v>247</v>
      </c>
      <c r="F43" s="2">
        <v>60000</v>
      </c>
      <c r="G43" s="2">
        <v>2369.85</v>
      </c>
      <c r="H43" s="2">
        <v>1.4</v>
      </c>
    </row>
    <row r="44" spans="2:8" x14ac:dyDescent="0.25">
      <c r="B44" s="1" t="s">
        <v>2511</v>
      </c>
      <c r="C44" s="17" t="s">
        <v>135</v>
      </c>
      <c r="D44" s="1" t="s">
        <v>384</v>
      </c>
      <c r="E44" s="1" t="s">
        <v>534</v>
      </c>
      <c r="F44" s="2">
        <v>57000</v>
      </c>
      <c r="G44" s="2">
        <v>2221.23</v>
      </c>
      <c r="H44" s="2">
        <v>1.31</v>
      </c>
    </row>
    <row r="45" spans="2:8" x14ac:dyDescent="0.25">
      <c r="B45" s="1" t="s">
        <v>2546</v>
      </c>
      <c r="C45" s="17" t="s">
        <v>135</v>
      </c>
      <c r="D45" s="1" t="s">
        <v>200</v>
      </c>
      <c r="E45" s="1" t="s">
        <v>593</v>
      </c>
      <c r="F45" s="2">
        <v>164765</v>
      </c>
      <c r="G45" s="2">
        <v>2204.56</v>
      </c>
      <c r="H45" s="2">
        <v>1.3</v>
      </c>
    </row>
    <row r="46" spans="2:8" x14ac:dyDescent="0.25">
      <c r="B46" s="1" t="s">
        <v>2658</v>
      </c>
      <c r="C46" s="17" t="s">
        <v>135</v>
      </c>
      <c r="D46" s="1" t="s">
        <v>218</v>
      </c>
      <c r="E46" s="1" t="s">
        <v>792</v>
      </c>
      <c r="F46" s="2">
        <v>60081</v>
      </c>
      <c r="G46" s="2">
        <v>2197.52</v>
      </c>
      <c r="H46" s="2">
        <v>1.29</v>
      </c>
    </row>
    <row r="47" spans="2:8" x14ac:dyDescent="0.25">
      <c r="B47" s="1" t="s">
        <v>2486</v>
      </c>
      <c r="C47" s="17" t="s">
        <v>135</v>
      </c>
      <c r="D47" s="1" t="s">
        <v>222</v>
      </c>
      <c r="E47" s="1" t="s">
        <v>492</v>
      </c>
      <c r="F47" s="2">
        <v>500000</v>
      </c>
      <c r="G47" s="2">
        <v>2196.25</v>
      </c>
      <c r="H47" s="2">
        <v>1.29</v>
      </c>
    </row>
    <row r="48" spans="2:8" x14ac:dyDescent="0.25">
      <c r="B48" s="1" t="s">
        <v>2659</v>
      </c>
      <c r="C48" s="17" t="s">
        <v>135</v>
      </c>
      <c r="D48" s="1" t="s">
        <v>356</v>
      </c>
      <c r="E48" s="1" t="s">
        <v>793</v>
      </c>
      <c r="F48" s="2">
        <v>95000</v>
      </c>
      <c r="G48" s="2">
        <v>2086.39</v>
      </c>
      <c r="H48" s="2">
        <v>1.23</v>
      </c>
    </row>
    <row r="49" spans="2:8" x14ac:dyDescent="0.25">
      <c r="B49" s="1" t="s">
        <v>2488</v>
      </c>
      <c r="C49" s="17" t="s">
        <v>135</v>
      </c>
      <c r="D49" s="1" t="s">
        <v>365</v>
      </c>
      <c r="E49" s="1" t="s">
        <v>494</v>
      </c>
      <c r="F49" s="2">
        <v>770000</v>
      </c>
      <c r="G49" s="2">
        <v>2062.83</v>
      </c>
      <c r="H49" s="2">
        <v>1.21</v>
      </c>
    </row>
    <row r="50" spans="2:8" x14ac:dyDescent="0.25">
      <c r="B50" s="1" t="s">
        <v>2490</v>
      </c>
      <c r="C50" s="17" t="s">
        <v>135</v>
      </c>
      <c r="D50" s="1" t="s">
        <v>337</v>
      </c>
      <c r="E50" s="1" t="s">
        <v>496</v>
      </c>
      <c r="F50" s="2">
        <v>50000</v>
      </c>
      <c r="G50" s="2">
        <v>1885.45</v>
      </c>
      <c r="H50" s="2">
        <v>1.1100000000000001</v>
      </c>
    </row>
    <row r="51" spans="2:8" x14ac:dyDescent="0.25">
      <c r="B51" s="1" t="s">
        <v>2338</v>
      </c>
      <c r="C51" s="17" t="s">
        <v>135</v>
      </c>
      <c r="D51" s="1" t="s">
        <v>192</v>
      </c>
      <c r="E51" s="1" t="s">
        <v>204</v>
      </c>
      <c r="F51" s="2">
        <v>1200000</v>
      </c>
      <c r="G51" s="2">
        <v>1855.8</v>
      </c>
      <c r="H51" s="2">
        <v>1.0900000000000001</v>
      </c>
    </row>
    <row r="52" spans="2:8" x14ac:dyDescent="0.25">
      <c r="B52" s="1" t="s">
        <v>2581</v>
      </c>
      <c r="C52" s="17" t="s">
        <v>135</v>
      </c>
      <c r="D52" s="1" t="s">
        <v>356</v>
      </c>
      <c r="E52" s="1" t="s">
        <v>683</v>
      </c>
      <c r="F52" s="2">
        <v>320000</v>
      </c>
      <c r="G52" s="2">
        <v>1721.76</v>
      </c>
      <c r="H52" s="2">
        <v>1.01</v>
      </c>
    </row>
    <row r="53" spans="2:8" x14ac:dyDescent="0.25">
      <c r="B53" s="1" t="s">
        <v>442</v>
      </c>
      <c r="C53" s="17" t="s">
        <v>135</v>
      </c>
      <c r="D53" s="1" t="s">
        <v>211</v>
      </c>
      <c r="E53" s="1" t="s">
        <v>443</v>
      </c>
      <c r="F53" s="2">
        <v>748000</v>
      </c>
      <c r="G53" s="2">
        <v>1715.91</v>
      </c>
      <c r="H53" s="2">
        <v>1.01</v>
      </c>
    </row>
    <row r="54" spans="2:8" x14ac:dyDescent="0.25">
      <c r="B54" s="1" t="s">
        <v>2660</v>
      </c>
      <c r="C54" s="17" t="s">
        <v>135</v>
      </c>
      <c r="D54" s="1" t="s">
        <v>311</v>
      </c>
      <c r="E54" s="1" t="s">
        <v>794</v>
      </c>
      <c r="F54" s="2">
        <v>4500</v>
      </c>
      <c r="G54" s="2">
        <v>1649.41</v>
      </c>
      <c r="H54" s="2">
        <v>0.97</v>
      </c>
    </row>
    <row r="55" spans="2:8" x14ac:dyDescent="0.25">
      <c r="B55" s="1" t="s">
        <v>2372</v>
      </c>
      <c r="C55" s="17" t="s">
        <v>135</v>
      </c>
      <c r="D55" s="1" t="s">
        <v>215</v>
      </c>
      <c r="E55" s="1" t="s">
        <v>258</v>
      </c>
      <c r="F55" s="2">
        <v>43000</v>
      </c>
      <c r="G55" s="2">
        <v>1629.14</v>
      </c>
      <c r="H55" s="2">
        <v>0.96</v>
      </c>
    </row>
    <row r="56" spans="2:8" x14ac:dyDescent="0.25">
      <c r="B56" s="1" t="s">
        <v>2661</v>
      </c>
      <c r="C56" s="17" t="s">
        <v>135</v>
      </c>
      <c r="D56" s="1" t="s">
        <v>211</v>
      </c>
      <c r="E56" s="1" t="s">
        <v>795</v>
      </c>
      <c r="F56" s="2">
        <v>131000</v>
      </c>
      <c r="G56" s="2">
        <v>1463.86</v>
      </c>
      <c r="H56" s="2">
        <v>0.86</v>
      </c>
    </row>
    <row r="57" spans="2:8" x14ac:dyDescent="0.25">
      <c r="B57" s="1" t="s">
        <v>2465</v>
      </c>
      <c r="C57" s="17" t="s">
        <v>135</v>
      </c>
      <c r="D57" s="1" t="s">
        <v>197</v>
      </c>
      <c r="E57" s="1" t="s">
        <v>436</v>
      </c>
      <c r="F57" s="2">
        <v>25000</v>
      </c>
      <c r="G57" s="2">
        <v>1384.18</v>
      </c>
      <c r="H57" s="2">
        <v>0.81</v>
      </c>
    </row>
    <row r="58" spans="2:8" x14ac:dyDescent="0.25">
      <c r="B58" s="1" t="s">
        <v>2662</v>
      </c>
      <c r="C58" s="17" t="s">
        <v>135</v>
      </c>
      <c r="D58" s="1" t="s">
        <v>396</v>
      </c>
      <c r="E58" s="1" t="s">
        <v>796</v>
      </c>
      <c r="F58" s="2">
        <v>80260</v>
      </c>
      <c r="G58" s="2">
        <v>1245.23</v>
      </c>
      <c r="H58" s="2">
        <v>0.73</v>
      </c>
    </row>
    <row r="59" spans="2:8" x14ac:dyDescent="0.25">
      <c r="B59" s="1" t="s">
        <v>797</v>
      </c>
      <c r="C59" s="17" t="s">
        <v>135</v>
      </c>
      <c r="D59" s="1" t="s">
        <v>215</v>
      </c>
      <c r="E59" s="1" t="s">
        <v>798</v>
      </c>
      <c r="F59" s="2">
        <v>60736</v>
      </c>
      <c r="G59" s="2">
        <v>1152.53</v>
      </c>
      <c r="H59" s="2">
        <v>0.68</v>
      </c>
    </row>
    <row r="60" spans="2:8" x14ac:dyDescent="0.25">
      <c r="B60" s="1" t="s">
        <v>799</v>
      </c>
      <c r="C60" s="17" t="s">
        <v>135</v>
      </c>
      <c r="D60" s="1" t="s">
        <v>240</v>
      </c>
      <c r="E60" s="1" t="s">
        <v>800</v>
      </c>
      <c r="F60" s="2">
        <v>150000</v>
      </c>
      <c r="G60" s="2">
        <v>1019.25</v>
      </c>
      <c r="H60" s="2">
        <v>0.6</v>
      </c>
    </row>
    <row r="61" spans="2:8" x14ac:dyDescent="0.25">
      <c r="B61" s="1" t="s">
        <v>2496</v>
      </c>
      <c r="C61" s="17" t="s">
        <v>135</v>
      </c>
      <c r="D61" s="1" t="s">
        <v>504</v>
      </c>
      <c r="E61" s="1" t="s">
        <v>505</v>
      </c>
      <c r="F61" s="2">
        <v>360000</v>
      </c>
      <c r="G61" s="2">
        <v>840.06</v>
      </c>
      <c r="H61" s="2">
        <v>0.49</v>
      </c>
    </row>
    <row r="62" spans="2:8" x14ac:dyDescent="0.25">
      <c r="B62" s="1" t="s">
        <v>2605</v>
      </c>
      <c r="C62" s="17" t="s">
        <v>135</v>
      </c>
      <c r="D62" s="1" t="s">
        <v>218</v>
      </c>
      <c r="E62" s="1" t="s">
        <v>727</v>
      </c>
      <c r="F62" s="2">
        <v>14430</v>
      </c>
      <c r="G62" s="2">
        <v>637.77</v>
      </c>
      <c r="H62" s="2">
        <v>0.38</v>
      </c>
    </row>
    <row r="63" spans="2:8" x14ac:dyDescent="0.25">
      <c r="B63" s="14" t="s">
        <v>271</v>
      </c>
      <c r="C63" s="21"/>
      <c r="D63" s="14"/>
      <c r="E63" s="14"/>
      <c r="F63" s="3"/>
      <c r="G63" s="3">
        <f>SUM(G12:G62)</f>
        <v>167209.96999999997</v>
      </c>
      <c r="H63" s="3">
        <f>SUM(H12:H62)</f>
        <v>98.410000000000025</v>
      </c>
    </row>
    <row r="64" spans="2:8" x14ac:dyDescent="0.25">
      <c r="B64" s="14" t="s">
        <v>272</v>
      </c>
      <c r="C64" s="21"/>
      <c r="D64" s="14"/>
      <c r="E64" s="14"/>
      <c r="F64" s="3"/>
      <c r="G64" s="3">
        <v>1855.61</v>
      </c>
      <c r="H64" s="3">
        <v>1.0900000000000001</v>
      </c>
    </row>
    <row r="65" spans="2:8" x14ac:dyDescent="0.25">
      <c r="B65" s="14" t="s">
        <v>137</v>
      </c>
      <c r="C65" s="21"/>
      <c r="D65" s="14"/>
      <c r="E65" s="14"/>
      <c r="F65" s="3"/>
      <c r="G65" s="3">
        <v>169065.58</v>
      </c>
      <c r="H65" s="3">
        <v>99.5</v>
      </c>
    </row>
    <row r="66" spans="2:8" x14ac:dyDescent="0.25">
      <c r="B66" s="14" t="s">
        <v>138</v>
      </c>
      <c r="C66" s="21"/>
      <c r="D66" s="14"/>
      <c r="E66" s="14"/>
      <c r="F66" s="3"/>
      <c r="G66" s="3">
        <v>793.04012629001295</v>
      </c>
      <c r="H66" s="3">
        <v>0.5</v>
      </c>
    </row>
    <row r="67" spans="2:8" x14ac:dyDescent="0.25">
      <c r="B67" s="14" t="s">
        <v>139</v>
      </c>
      <c r="C67" s="21"/>
      <c r="D67" s="14"/>
      <c r="E67" s="14"/>
      <c r="F67" s="3"/>
      <c r="G67" s="3">
        <v>169858.62012629001</v>
      </c>
      <c r="H67" s="3">
        <v>100</v>
      </c>
    </row>
    <row r="68" spans="2:8" x14ac:dyDescent="0.25">
      <c r="B68" s="1" t="s">
        <v>140</v>
      </c>
    </row>
    <row r="69" spans="2:8" x14ac:dyDescent="0.25">
      <c r="B69" s="14" t="s">
        <v>141</v>
      </c>
    </row>
    <row r="70" spans="2:8" x14ac:dyDescent="0.25">
      <c r="B70" s="14" t="s">
        <v>142</v>
      </c>
      <c r="C70" s="17" t="s">
        <v>143</v>
      </c>
    </row>
    <row r="71" spans="2:8" x14ac:dyDescent="0.25">
      <c r="B71" s="14" t="s">
        <v>145</v>
      </c>
      <c r="C71" s="17" t="s">
        <v>144</v>
      </c>
    </row>
    <row r="72" spans="2:8" x14ac:dyDescent="0.25">
      <c r="B72" s="14" t="s">
        <v>273</v>
      </c>
      <c r="C72" s="17" t="s">
        <v>144</v>
      </c>
    </row>
    <row r="73" spans="2:8" x14ac:dyDescent="0.25">
      <c r="B73" s="14" t="s">
        <v>146</v>
      </c>
      <c r="C73" s="17" t="s">
        <v>147</v>
      </c>
    </row>
    <row r="74" spans="2:8" x14ac:dyDescent="0.25">
      <c r="B74" s="14" t="s">
        <v>801</v>
      </c>
      <c r="C74" s="21"/>
    </row>
    <row r="75" spans="2:8" x14ac:dyDescent="0.25">
      <c r="B75" s="14" t="s">
        <v>802</v>
      </c>
      <c r="C75" s="21"/>
    </row>
    <row r="76" spans="2:8" x14ac:dyDescent="0.25">
      <c r="B76" s="14" t="s">
        <v>803</v>
      </c>
      <c r="C76" s="21"/>
    </row>
    <row r="77" spans="2:8" x14ac:dyDescent="0.25">
      <c r="B77" s="14" t="s">
        <v>804</v>
      </c>
      <c r="C77" s="21"/>
    </row>
    <row r="78" spans="2:8" x14ac:dyDescent="0.25">
      <c r="B78" s="14" t="s">
        <v>805</v>
      </c>
      <c r="C78" s="21"/>
    </row>
    <row r="79" spans="2:8" x14ac:dyDescent="0.25">
      <c r="B79" s="14" t="s">
        <v>806</v>
      </c>
      <c r="C79" s="21"/>
    </row>
    <row r="80" spans="2:8" x14ac:dyDescent="0.25">
      <c r="B80" s="14" t="s">
        <v>807</v>
      </c>
      <c r="C80" s="21"/>
    </row>
    <row r="81" spans="2:3" x14ac:dyDescent="0.25">
      <c r="B81" s="14" t="s">
        <v>808</v>
      </c>
      <c r="C81" s="21"/>
    </row>
    <row r="82" spans="2:3" x14ac:dyDescent="0.25">
      <c r="B82" s="14" t="s">
        <v>869</v>
      </c>
      <c r="C82" s="21"/>
    </row>
    <row r="83" spans="2:3" x14ac:dyDescent="0.25">
      <c r="B83" s="1" t="s">
        <v>148</v>
      </c>
    </row>
    <row r="84" spans="2:3" x14ac:dyDescent="0.25">
      <c r="B84" s="1" t="s">
        <v>278</v>
      </c>
    </row>
    <row r="87" spans="2:3" x14ac:dyDescent="0.25">
      <c r="B87" s="7" t="s">
        <v>2242</v>
      </c>
      <c r="C87" s="8"/>
    </row>
    <row r="88" spans="2:3" ht="30" x14ac:dyDescent="0.25">
      <c r="B88" s="7" t="s">
        <v>279</v>
      </c>
      <c r="C88" s="9" t="s">
        <v>280</v>
      </c>
    </row>
    <row r="89" spans="2:3" x14ac:dyDescent="0.25">
      <c r="B89" s="10" t="s">
        <v>281</v>
      </c>
      <c r="C89" s="128">
        <v>700</v>
      </c>
    </row>
    <row r="90" spans="2:3" x14ac:dyDescent="0.25">
      <c r="B90" s="10" t="s">
        <v>282</v>
      </c>
      <c r="C90" s="128">
        <v>0</v>
      </c>
    </row>
    <row r="91" spans="2:3" x14ac:dyDescent="0.25">
      <c r="B91" s="10" t="s">
        <v>283</v>
      </c>
      <c r="C91" s="128">
        <v>0</v>
      </c>
    </row>
    <row r="92" spans="2:3" x14ac:dyDescent="0.25">
      <c r="B92" s="10" t="s">
        <v>284</v>
      </c>
      <c r="C92" s="128">
        <v>0</v>
      </c>
    </row>
    <row r="93" spans="2:3" x14ac:dyDescent="0.25">
      <c r="B93" s="10" t="s">
        <v>285</v>
      </c>
      <c r="C93" s="128">
        <v>0</v>
      </c>
    </row>
    <row r="94" spans="2:3" x14ac:dyDescent="0.25">
      <c r="B94" s="10" t="s">
        <v>286</v>
      </c>
      <c r="C94" s="128">
        <v>0</v>
      </c>
    </row>
    <row r="95" spans="2:3" x14ac:dyDescent="0.25">
      <c r="B95" s="7" t="s">
        <v>287</v>
      </c>
      <c r="C95" s="130">
        <v>700</v>
      </c>
    </row>
    <row r="97" spans="2:7" x14ac:dyDescent="0.25">
      <c r="B97" s="10" t="s">
        <v>149</v>
      </c>
      <c r="C97" s="11"/>
      <c r="D97" s="10"/>
    </row>
    <row r="98" spans="2:7" ht="30" x14ac:dyDescent="0.25">
      <c r="B98" s="12" t="s">
        <v>150</v>
      </c>
      <c r="C98" s="13" t="s">
        <v>151</v>
      </c>
      <c r="D98" s="12" t="s">
        <v>152</v>
      </c>
    </row>
    <row r="99" spans="2:7" x14ac:dyDescent="0.25">
      <c r="B99" s="10" t="s">
        <v>144</v>
      </c>
      <c r="C99" s="11" t="s">
        <v>144</v>
      </c>
      <c r="D99" s="10" t="s">
        <v>144</v>
      </c>
    </row>
    <row r="101" spans="2:7" x14ac:dyDescent="0.25">
      <c r="B101" s="7" t="s">
        <v>153</v>
      </c>
      <c r="C101" s="29">
        <v>45260</v>
      </c>
      <c r="D101" s="10"/>
      <c r="E101" s="25"/>
      <c r="F101" s="26"/>
    </row>
    <row r="102" spans="2:7" x14ac:dyDescent="0.25">
      <c r="B102" s="7" t="s">
        <v>154</v>
      </c>
      <c r="C102" s="8" t="s">
        <v>155</v>
      </c>
      <c r="D102" s="7" t="s">
        <v>156</v>
      </c>
      <c r="E102" s="23" t="s">
        <v>157</v>
      </c>
      <c r="F102" s="30" t="s">
        <v>158</v>
      </c>
      <c r="G102" s="3"/>
    </row>
    <row r="103" spans="2:7" x14ac:dyDescent="0.25">
      <c r="B103" s="31" t="s">
        <v>144</v>
      </c>
      <c r="C103" s="32" t="s">
        <v>144</v>
      </c>
      <c r="D103" s="31" t="s">
        <v>144</v>
      </c>
      <c r="E103" s="33" t="s">
        <v>144</v>
      </c>
      <c r="F103" s="28">
        <f>C95</f>
        <v>700</v>
      </c>
    </row>
    <row r="106" spans="2:7" x14ac:dyDescent="0.25">
      <c r="B106" s="14" t="s">
        <v>159</v>
      </c>
    </row>
    <row r="107" spans="2:7" x14ac:dyDescent="0.25">
      <c r="B107" s="14"/>
    </row>
    <row r="108" spans="2:7" x14ac:dyDescent="0.25">
      <c r="B108" s="14" t="s">
        <v>160</v>
      </c>
    </row>
    <row r="109" spans="2:7" x14ac:dyDescent="0.25">
      <c r="B109" s="7" t="s">
        <v>161</v>
      </c>
      <c r="C109" s="8" t="s">
        <v>162</v>
      </c>
      <c r="D109" s="14"/>
    </row>
    <row r="110" spans="2:7" x14ac:dyDescent="0.25">
      <c r="B110" s="10" t="s">
        <v>144</v>
      </c>
      <c r="C110" s="11" t="s">
        <v>144</v>
      </c>
    </row>
    <row r="112" spans="2:7" x14ac:dyDescent="0.25">
      <c r="B112" s="7" t="s">
        <v>163</v>
      </c>
      <c r="C112" s="8" t="s">
        <v>162</v>
      </c>
    </row>
    <row r="113" spans="2:7" x14ac:dyDescent="0.25">
      <c r="B113" s="10" t="s">
        <v>144</v>
      </c>
      <c r="C113" s="11" t="s">
        <v>144</v>
      </c>
    </row>
    <row r="115" spans="2:7" x14ac:dyDescent="0.25">
      <c r="B115" s="7" t="s">
        <v>144</v>
      </c>
      <c r="C115" s="8" t="s">
        <v>144</v>
      </c>
    </row>
    <row r="116" spans="2:7" x14ac:dyDescent="0.25">
      <c r="B116" s="10" t="s">
        <v>144</v>
      </c>
      <c r="C116" s="11" t="s">
        <v>144</v>
      </c>
    </row>
    <row r="118" spans="2:7" x14ac:dyDescent="0.25">
      <c r="B118" s="23" t="s">
        <v>164</v>
      </c>
      <c r="C118" s="8" t="s">
        <v>165</v>
      </c>
    </row>
    <row r="119" spans="2:7" x14ac:dyDescent="0.25">
      <c r="B119" s="25" t="s">
        <v>144</v>
      </c>
      <c r="C119" s="11" t="s">
        <v>144</v>
      </c>
    </row>
    <row r="121" spans="2:7" x14ac:dyDescent="0.25">
      <c r="B121" s="7" t="s">
        <v>166</v>
      </c>
      <c r="C121" s="8" t="s">
        <v>144</v>
      </c>
    </row>
    <row r="123" spans="2:7" x14ac:dyDescent="0.25">
      <c r="B123" s="7" t="s">
        <v>167</v>
      </c>
      <c r="C123" s="29">
        <v>45260</v>
      </c>
      <c r="D123" s="10"/>
      <c r="E123" s="25"/>
      <c r="F123" s="26"/>
    </row>
    <row r="124" spans="2:7" x14ac:dyDescent="0.25">
      <c r="B124" s="7" t="s">
        <v>154</v>
      </c>
      <c r="C124" s="8" t="s">
        <v>155</v>
      </c>
      <c r="D124" s="7" t="s">
        <v>156</v>
      </c>
      <c r="E124" s="23" t="s">
        <v>157</v>
      </c>
      <c r="F124" s="30" t="s">
        <v>158</v>
      </c>
      <c r="G124" s="3"/>
    </row>
    <row r="125" spans="2:7" x14ac:dyDescent="0.25">
      <c r="B125" s="31" t="s">
        <v>144</v>
      </c>
      <c r="C125" s="32" t="s">
        <v>144</v>
      </c>
      <c r="D125" s="31" t="s">
        <v>144</v>
      </c>
      <c r="E125" s="33" t="s">
        <v>144</v>
      </c>
      <c r="F125" s="28" t="s">
        <v>144</v>
      </c>
    </row>
    <row r="126" spans="2:7" x14ac:dyDescent="0.25">
      <c r="B126" s="14" t="s">
        <v>159</v>
      </c>
    </row>
    <row r="127" spans="2:7" x14ac:dyDescent="0.25">
      <c r="B127" s="14"/>
    </row>
    <row r="128" spans="2:7" x14ac:dyDescent="0.25">
      <c r="B128" s="14" t="s">
        <v>160</v>
      </c>
    </row>
    <row r="129" spans="2:4" x14ac:dyDescent="0.25">
      <c r="B129" s="7" t="s">
        <v>161</v>
      </c>
      <c r="C129" s="8" t="s">
        <v>162</v>
      </c>
      <c r="D129" s="14"/>
    </row>
    <row r="130" spans="2:4" x14ac:dyDescent="0.25">
      <c r="B130" s="10" t="s">
        <v>144</v>
      </c>
      <c r="C130" s="11" t="s">
        <v>144</v>
      </c>
    </row>
    <row r="132" spans="2:4" x14ac:dyDescent="0.25">
      <c r="B132" s="7" t="s">
        <v>163</v>
      </c>
      <c r="C132" s="8" t="s">
        <v>162</v>
      </c>
    </row>
    <row r="133" spans="2:4" x14ac:dyDescent="0.25">
      <c r="B133" s="10" t="s">
        <v>144</v>
      </c>
      <c r="C133" s="11" t="s">
        <v>144</v>
      </c>
    </row>
    <row r="135" spans="2:4" x14ac:dyDescent="0.25">
      <c r="B135" s="7" t="s">
        <v>144</v>
      </c>
      <c r="C135" s="8" t="s">
        <v>144</v>
      </c>
    </row>
    <row r="136" spans="2:4" x14ac:dyDescent="0.25">
      <c r="B136" s="10" t="s">
        <v>144</v>
      </c>
      <c r="C136" s="11" t="s">
        <v>144</v>
      </c>
    </row>
    <row r="138" spans="2:4" x14ac:dyDescent="0.25">
      <c r="B138" s="23" t="s">
        <v>164</v>
      </c>
      <c r="C138" s="8" t="s">
        <v>165</v>
      </c>
    </row>
    <row r="139" spans="2:4" x14ac:dyDescent="0.25">
      <c r="B139" s="25" t="s">
        <v>144</v>
      </c>
      <c r="C139" s="11" t="s">
        <v>144</v>
      </c>
    </row>
    <row r="141" spans="2:4" x14ac:dyDescent="0.25">
      <c r="B141" s="7" t="s">
        <v>166</v>
      </c>
      <c r="C141" s="8" t="s">
        <v>144</v>
      </c>
    </row>
    <row r="144" spans="2:4" x14ac:dyDescent="0.25">
      <c r="B144" s="14" t="s">
        <v>168</v>
      </c>
    </row>
    <row r="146" spans="2:80" x14ac:dyDescent="0.25">
      <c r="B146" s="7" t="s">
        <v>154</v>
      </c>
      <c r="C146" s="8" t="s">
        <v>169</v>
      </c>
      <c r="D146" s="7" t="s">
        <v>170</v>
      </c>
      <c r="E146" s="7" t="s">
        <v>171</v>
      </c>
      <c r="F146" s="3"/>
    </row>
    <row r="147" spans="2:80" x14ac:dyDescent="0.25">
      <c r="B147" s="10" t="s">
        <v>144</v>
      </c>
      <c r="C147" s="11" t="s">
        <v>144</v>
      </c>
      <c r="D147" s="10" t="s">
        <v>144</v>
      </c>
      <c r="E147" s="10" t="s">
        <v>144</v>
      </c>
    </row>
    <row r="150" spans="2:80" x14ac:dyDescent="0.25">
      <c r="B150" s="14" t="s">
        <v>172</v>
      </c>
      <c r="C150" s="21" t="s">
        <v>144</v>
      </c>
      <c r="D150" s="14"/>
      <c r="E150" s="14"/>
      <c r="F150" s="3"/>
      <c r="G150" s="3"/>
      <c r="H150" s="3"/>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row>
    <row r="152" spans="2:80" x14ac:dyDescent="0.25">
      <c r="B152" s="14" t="s">
        <v>173</v>
      </c>
    </row>
    <row r="154" spans="2:80" x14ac:dyDescent="0.25">
      <c r="B154" s="7" t="s">
        <v>174</v>
      </c>
      <c r="C154" s="8" t="s">
        <v>162</v>
      </c>
      <c r="D154" s="14"/>
    </row>
    <row r="155" spans="2:80" x14ac:dyDescent="0.25">
      <c r="B155" s="10" t="s">
        <v>144</v>
      </c>
      <c r="C155" s="11" t="s">
        <v>144</v>
      </c>
    </row>
    <row r="158" spans="2:80" x14ac:dyDescent="0.25">
      <c r="B158" s="7" t="s">
        <v>175</v>
      </c>
      <c r="C158" s="8" t="s">
        <v>176</v>
      </c>
      <c r="D158" s="14"/>
    </row>
    <row r="159" spans="2:80" x14ac:dyDescent="0.25">
      <c r="B159" s="10" t="s">
        <v>144</v>
      </c>
      <c r="C159" s="11" t="s">
        <v>144</v>
      </c>
    </row>
    <row r="162" spans="2:80" x14ac:dyDescent="0.25">
      <c r="B162" s="14" t="s">
        <v>177</v>
      </c>
    </row>
    <row r="165" spans="2:80" x14ac:dyDescent="0.25">
      <c r="B165" s="14" t="s">
        <v>178</v>
      </c>
    </row>
    <row r="167" spans="2:80" x14ac:dyDescent="0.25">
      <c r="B167" s="7" t="s">
        <v>154</v>
      </c>
      <c r="C167" s="8" t="s">
        <v>179</v>
      </c>
      <c r="D167" s="7" t="s">
        <v>169</v>
      </c>
      <c r="E167" s="7" t="s">
        <v>170</v>
      </c>
      <c r="F167" s="30" t="s">
        <v>171</v>
      </c>
      <c r="G167" s="3"/>
    </row>
    <row r="168" spans="2:80" x14ac:dyDescent="0.25">
      <c r="B168" s="10" t="s">
        <v>144</v>
      </c>
      <c r="C168" s="11" t="s">
        <v>144</v>
      </c>
      <c r="D168" s="10" t="s">
        <v>144</v>
      </c>
      <c r="E168" s="10" t="s">
        <v>144</v>
      </c>
      <c r="F168" s="34" t="s">
        <v>144</v>
      </c>
    </row>
    <row r="171" spans="2:80" x14ac:dyDescent="0.25">
      <c r="B171" s="14" t="s">
        <v>172</v>
      </c>
      <c r="C171" s="21" t="s">
        <v>144</v>
      </c>
      <c r="D171" s="14"/>
      <c r="E171" s="14"/>
      <c r="F171" s="3"/>
      <c r="G171" s="3"/>
      <c r="H171" s="3"/>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14"/>
      <c r="BY171" s="14"/>
      <c r="BZ171" s="14"/>
      <c r="CA171" s="14"/>
      <c r="CB171" s="14"/>
    </row>
    <row r="173" spans="2:80" x14ac:dyDescent="0.25">
      <c r="B173" s="14" t="s">
        <v>173</v>
      </c>
    </row>
    <row r="175" spans="2:80" x14ac:dyDescent="0.25">
      <c r="B175" s="7" t="s">
        <v>174</v>
      </c>
      <c r="C175" s="8" t="s">
        <v>162</v>
      </c>
      <c r="D175" s="14"/>
    </row>
    <row r="176" spans="2:80" x14ac:dyDescent="0.25">
      <c r="B176" s="10" t="s">
        <v>144</v>
      </c>
      <c r="C176" s="11" t="s">
        <v>144</v>
      </c>
    </row>
    <row r="179" spans="2:7" x14ac:dyDescent="0.25">
      <c r="B179" s="7" t="s">
        <v>175</v>
      </c>
      <c r="C179" s="8" t="s">
        <v>176</v>
      </c>
      <c r="D179" s="14"/>
    </row>
    <row r="180" spans="2:7" x14ac:dyDescent="0.25">
      <c r="B180" s="10" t="s">
        <v>144</v>
      </c>
      <c r="C180" s="11" t="s">
        <v>144</v>
      </c>
    </row>
    <row r="183" spans="2:7" x14ac:dyDescent="0.25">
      <c r="B183" s="14" t="s">
        <v>177</v>
      </c>
    </row>
    <row r="186" spans="2:7" x14ac:dyDescent="0.25">
      <c r="B186" s="14" t="s">
        <v>180</v>
      </c>
    </row>
    <row r="187" spans="2:7" x14ac:dyDescent="0.25">
      <c r="B187" s="7" t="s">
        <v>154</v>
      </c>
      <c r="C187" s="8" t="s">
        <v>181</v>
      </c>
      <c r="D187" s="7" t="s">
        <v>182</v>
      </c>
      <c r="E187" s="7" t="s">
        <v>183</v>
      </c>
      <c r="F187" s="30" t="s">
        <v>184</v>
      </c>
      <c r="G187" s="3"/>
    </row>
    <row r="188" spans="2:7" x14ac:dyDescent="0.25">
      <c r="B188" s="10" t="s">
        <v>144</v>
      </c>
      <c r="C188" s="11" t="s">
        <v>144</v>
      </c>
      <c r="D188" s="10" t="s">
        <v>144</v>
      </c>
      <c r="E188" s="10" t="s">
        <v>144</v>
      </c>
      <c r="F188" s="34" t="s">
        <v>144</v>
      </c>
    </row>
    <row r="189" spans="2:7" x14ac:dyDescent="0.25">
      <c r="B189" s="1" t="s">
        <v>185</v>
      </c>
    </row>
  </sheetData>
  <mergeCells count="3">
    <mergeCell ref="B1:E1"/>
    <mergeCell ref="C3:C7"/>
    <mergeCell ref="D3:D7"/>
  </mergeCells>
  <hyperlinks>
    <hyperlink ref="A1" location="Index!A1" display="Index" xr:uid="{541B4766-A849-4123-A4CD-9E3FC81B1D02}"/>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A0C09-0DD7-4AE3-ACCC-13E8055AB9E1}">
  <dimension ref="A1:CB192"/>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69</v>
      </c>
      <c r="C1" s="226"/>
      <c r="D1" s="226"/>
      <c r="E1" s="226"/>
    </row>
    <row r="3" spans="1:9" ht="15" customHeight="1" x14ac:dyDescent="0.25">
      <c r="B3" s="4" t="s">
        <v>810</v>
      </c>
      <c r="C3" s="227"/>
      <c r="D3" s="228"/>
    </row>
    <row r="4" spans="1:9" ht="15" customHeight="1" x14ac:dyDescent="0.25">
      <c r="B4" s="6" t="s">
        <v>811</v>
      </c>
      <c r="C4" s="227"/>
      <c r="D4" s="228"/>
    </row>
    <row r="5" spans="1:9" ht="15" customHeight="1" x14ac:dyDescent="0.25">
      <c r="B5" s="5" t="s">
        <v>107</v>
      </c>
      <c r="C5" s="227"/>
      <c r="D5" s="228"/>
    </row>
    <row r="6" spans="1:9" ht="15" customHeight="1" x14ac:dyDescent="0.25">
      <c r="B6" s="6" t="s">
        <v>290</v>
      </c>
      <c r="C6" s="227"/>
      <c r="D6" s="228"/>
    </row>
    <row r="7" spans="1:9" ht="30" customHeight="1" x14ac:dyDescent="0.25">
      <c r="B7" s="6" t="s">
        <v>812</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2900000</v>
      </c>
      <c r="G15" s="2">
        <v>45205.2</v>
      </c>
      <c r="H15" s="2">
        <v>7.91</v>
      </c>
    </row>
    <row r="16" spans="1:9" x14ac:dyDescent="0.25">
      <c r="B16" s="1" t="s">
        <v>2663</v>
      </c>
      <c r="C16" s="17" t="s">
        <v>135</v>
      </c>
      <c r="D16" s="1" t="s">
        <v>220</v>
      </c>
      <c r="E16" s="1" t="s">
        <v>813</v>
      </c>
      <c r="F16" s="2">
        <v>2750000</v>
      </c>
      <c r="G16" s="2">
        <v>30387.5</v>
      </c>
      <c r="H16" s="2">
        <v>5.32</v>
      </c>
    </row>
    <row r="17" spans="2:8" x14ac:dyDescent="0.25">
      <c r="B17" s="1" t="s">
        <v>2332</v>
      </c>
      <c r="C17" s="17" t="s">
        <v>135</v>
      </c>
      <c r="D17" s="1" t="s">
        <v>194</v>
      </c>
      <c r="E17" s="1" t="s">
        <v>195</v>
      </c>
      <c r="F17" s="2">
        <v>1050000</v>
      </c>
      <c r="G17" s="2">
        <v>24963.23</v>
      </c>
      <c r="H17" s="2">
        <v>4.37</v>
      </c>
    </row>
    <row r="18" spans="2:8" x14ac:dyDescent="0.25">
      <c r="B18" s="1" t="s">
        <v>2333</v>
      </c>
      <c r="C18" s="17" t="s">
        <v>135</v>
      </c>
      <c r="D18" s="1" t="s">
        <v>192</v>
      </c>
      <c r="E18" s="1" t="s">
        <v>196</v>
      </c>
      <c r="F18" s="2">
        <v>2550000</v>
      </c>
      <c r="G18" s="2">
        <v>23841.23</v>
      </c>
      <c r="H18" s="2">
        <v>4.17</v>
      </c>
    </row>
    <row r="19" spans="2:8" x14ac:dyDescent="0.25">
      <c r="B19" s="1" t="s">
        <v>381</v>
      </c>
      <c r="C19" s="17" t="s">
        <v>135</v>
      </c>
      <c r="D19" s="1" t="s">
        <v>192</v>
      </c>
      <c r="E19" s="1" t="s">
        <v>382</v>
      </c>
      <c r="F19" s="2">
        <v>4100000</v>
      </c>
      <c r="G19" s="2">
        <v>23154.75</v>
      </c>
      <c r="H19" s="2">
        <v>4.05</v>
      </c>
    </row>
    <row r="20" spans="2:8" x14ac:dyDescent="0.25">
      <c r="B20" s="1" t="s">
        <v>2519</v>
      </c>
      <c r="C20" s="17" t="s">
        <v>135</v>
      </c>
      <c r="D20" s="1" t="s">
        <v>192</v>
      </c>
      <c r="E20" s="1" t="s">
        <v>555</v>
      </c>
      <c r="F20" s="2">
        <v>27000000</v>
      </c>
      <c r="G20" s="2">
        <v>23004</v>
      </c>
      <c r="H20" s="2">
        <v>4.03</v>
      </c>
    </row>
    <row r="21" spans="2:8" x14ac:dyDescent="0.25">
      <c r="B21" s="1" t="s">
        <v>2536</v>
      </c>
      <c r="C21" s="17" t="s">
        <v>135</v>
      </c>
      <c r="D21" s="1" t="s">
        <v>209</v>
      </c>
      <c r="E21" s="1" t="s">
        <v>579</v>
      </c>
      <c r="F21" s="2">
        <v>1456877</v>
      </c>
      <c r="G21" s="2">
        <v>18021.57</v>
      </c>
      <c r="H21" s="2">
        <v>3.15</v>
      </c>
    </row>
    <row r="22" spans="2:8" x14ac:dyDescent="0.25">
      <c r="B22" s="1" t="s">
        <v>2429</v>
      </c>
      <c r="C22" s="17" t="s">
        <v>135</v>
      </c>
      <c r="D22" s="1" t="s">
        <v>379</v>
      </c>
      <c r="E22" s="1" t="s">
        <v>380</v>
      </c>
      <c r="F22" s="2">
        <v>1573632</v>
      </c>
      <c r="G22" s="2">
        <v>15967.64</v>
      </c>
      <c r="H22" s="2">
        <v>2.8</v>
      </c>
    </row>
    <row r="23" spans="2:8" x14ac:dyDescent="0.25">
      <c r="B23" s="1" t="s">
        <v>2576</v>
      </c>
      <c r="C23" s="17" t="s">
        <v>135</v>
      </c>
      <c r="D23" s="1" t="s">
        <v>238</v>
      </c>
      <c r="E23" s="1" t="s">
        <v>678</v>
      </c>
      <c r="F23" s="2">
        <v>525000</v>
      </c>
      <c r="G23" s="2">
        <v>15590.14</v>
      </c>
      <c r="H23" s="2">
        <v>2.73</v>
      </c>
    </row>
    <row r="24" spans="2:8" x14ac:dyDescent="0.25">
      <c r="B24" s="1" t="s">
        <v>2436</v>
      </c>
      <c r="C24" s="17" t="s">
        <v>135</v>
      </c>
      <c r="D24" s="1" t="s">
        <v>384</v>
      </c>
      <c r="E24" s="1" t="s">
        <v>390</v>
      </c>
      <c r="F24" s="2">
        <v>2100000</v>
      </c>
      <c r="G24" s="2">
        <v>14834.4</v>
      </c>
      <c r="H24" s="2">
        <v>2.6</v>
      </c>
    </row>
    <row r="25" spans="2:8" x14ac:dyDescent="0.25">
      <c r="B25" s="1" t="s">
        <v>2664</v>
      </c>
      <c r="C25" s="17" t="s">
        <v>135</v>
      </c>
      <c r="D25" s="1" t="s">
        <v>302</v>
      </c>
      <c r="E25" s="1" t="s">
        <v>814</v>
      </c>
      <c r="F25" s="2">
        <v>3801700</v>
      </c>
      <c r="G25" s="2">
        <v>14674.56</v>
      </c>
      <c r="H25" s="2">
        <v>2.57</v>
      </c>
    </row>
    <row r="26" spans="2:8" x14ac:dyDescent="0.25">
      <c r="B26" s="1" t="s">
        <v>2585</v>
      </c>
      <c r="C26" s="17" t="s">
        <v>135</v>
      </c>
      <c r="D26" s="1" t="s">
        <v>246</v>
      </c>
      <c r="E26" s="1" t="s">
        <v>688</v>
      </c>
      <c r="F26" s="2">
        <v>6000000</v>
      </c>
      <c r="G26" s="2">
        <v>13905</v>
      </c>
      <c r="H26" s="2">
        <v>2.4300000000000002</v>
      </c>
    </row>
    <row r="27" spans="2:8" x14ac:dyDescent="0.25">
      <c r="B27" s="1" t="s">
        <v>2538</v>
      </c>
      <c r="C27" s="17" t="s">
        <v>135</v>
      </c>
      <c r="D27" s="1" t="s">
        <v>224</v>
      </c>
      <c r="E27" s="1" t="s">
        <v>581</v>
      </c>
      <c r="F27" s="2">
        <v>350000</v>
      </c>
      <c r="G27" s="2">
        <v>12570.78</v>
      </c>
      <c r="H27" s="2">
        <v>2.2000000000000002</v>
      </c>
    </row>
    <row r="28" spans="2:8" x14ac:dyDescent="0.25">
      <c r="B28" s="1" t="s">
        <v>2450</v>
      </c>
      <c r="C28" s="17" t="s">
        <v>135</v>
      </c>
      <c r="D28" s="1" t="s">
        <v>416</v>
      </c>
      <c r="E28" s="1" t="s">
        <v>417</v>
      </c>
      <c r="F28" s="2">
        <v>4900000</v>
      </c>
      <c r="G28" s="2">
        <v>12401.9</v>
      </c>
      <c r="H28" s="2">
        <v>2.17</v>
      </c>
    </row>
    <row r="29" spans="2:8" x14ac:dyDescent="0.25">
      <c r="B29" s="1" t="s">
        <v>2515</v>
      </c>
      <c r="C29" s="17" t="s">
        <v>135</v>
      </c>
      <c r="D29" s="1" t="s">
        <v>224</v>
      </c>
      <c r="E29" s="1" t="s">
        <v>538</v>
      </c>
      <c r="F29" s="2">
        <v>630000</v>
      </c>
      <c r="G29" s="2">
        <v>12027.33</v>
      </c>
      <c r="H29" s="2">
        <v>2.11</v>
      </c>
    </row>
    <row r="30" spans="2:8" x14ac:dyDescent="0.25">
      <c r="B30" s="1" t="s">
        <v>2552</v>
      </c>
      <c r="C30" s="17" t="s">
        <v>135</v>
      </c>
      <c r="D30" s="1" t="s">
        <v>379</v>
      </c>
      <c r="E30" s="1" t="s">
        <v>614</v>
      </c>
      <c r="F30" s="2">
        <v>700000</v>
      </c>
      <c r="G30" s="2">
        <v>11938.85</v>
      </c>
      <c r="H30" s="2">
        <v>2.09</v>
      </c>
    </row>
    <row r="31" spans="2:8" x14ac:dyDescent="0.25">
      <c r="B31" s="1" t="s">
        <v>2335</v>
      </c>
      <c r="C31" s="17" t="s">
        <v>135</v>
      </c>
      <c r="D31" s="1" t="s">
        <v>197</v>
      </c>
      <c r="E31" s="1" t="s">
        <v>199</v>
      </c>
      <c r="F31" s="2">
        <v>321885</v>
      </c>
      <c r="G31" s="2">
        <v>11226.06</v>
      </c>
      <c r="H31" s="2">
        <v>1.97</v>
      </c>
    </row>
    <row r="32" spans="2:8" x14ac:dyDescent="0.25">
      <c r="B32" s="1" t="s">
        <v>2534</v>
      </c>
      <c r="C32" s="17" t="s">
        <v>135</v>
      </c>
      <c r="D32" s="1" t="s">
        <v>211</v>
      </c>
      <c r="E32" s="1" t="s">
        <v>577</v>
      </c>
      <c r="F32" s="2">
        <v>3991175</v>
      </c>
      <c r="G32" s="2">
        <v>10947.79</v>
      </c>
      <c r="H32" s="2">
        <v>1.92</v>
      </c>
    </row>
    <row r="33" spans="2:8" x14ac:dyDescent="0.25">
      <c r="B33" s="1" t="s">
        <v>2416</v>
      </c>
      <c r="C33" s="17" t="s">
        <v>135</v>
      </c>
      <c r="D33" s="1" t="s">
        <v>222</v>
      </c>
      <c r="E33" s="1" t="s">
        <v>343</v>
      </c>
      <c r="F33" s="2">
        <v>1100000</v>
      </c>
      <c r="G33" s="2">
        <v>10932.9</v>
      </c>
      <c r="H33" s="2">
        <v>1.91</v>
      </c>
    </row>
    <row r="34" spans="2:8" x14ac:dyDescent="0.25">
      <c r="B34" s="1" t="s">
        <v>2648</v>
      </c>
      <c r="C34" s="17" t="s">
        <v>135</v>
      </c>
      <c r="D34" s="1" t="s">
        <v>211</v>
      </c>
      <c r="E34" s="1" t="s">
        <v>770</v>
      </c>
      <c r="F34" s="2">
        <v>2200000</v>
      </c>
      <c r="G34" s="2">
        <v>10805.3</v>
      </c>
      <c r="H34" s="2">
        <v>1.89</v>
      </c>
    </row>
    <row r="35" spans="2:8" x14ac:dyDescent="0.25">
      <c r="B35" s="1" t="s">
        <v>2341</v>
      </c>
      <c r="C35" s="17" t="s">
        <v>135</v>
      </c>
      <c r="D35" s="1" t="s">
        <v>207</v>
      </c>
      <c r="E35" s="1" t="s">
        <v>208</v>
      </c>
      <c r="F35" s="2">
        <v>330000</v>
      </c>
      <c r="G35" s="2">
        <v>10260.36</v>
      </c>
      <c r="H35" s="2">
        <v>1.8</v>
      </c>
    </row>
    <row r="36" spans="2:8" x14ac:dyDescent="0.25">
      <c r="B36" s="1" t="s">
        <v>2337</v>
      </c>
      <c r="C36" s="17" t="s">
        <v>135</v>
      </c>
      <c r="D36" s="1" t="s">
        <v>202</v>
      </c>
      <c r="E36" s="1" t="s">
        <v>203</v>
      </c>
      <c r="F36" s="2">
        <v>2303000</v>
      </c>
      <c r="G36" s="2">
        <v>10036.469999999999</v>
      </c>
      <c r="H36" s="2">
        <v>1.76</v>
      </c>
    </row>
    <row r="37" spans="2:8" x14ac:dyDescent="0.25">
      <c r="B37" s="1" t="s">
        <v>2572</v>
      </c>
      <c r="C37" s="17" t="s">
        <v>135</v>
      </c>
      <c r="D37" s="1" t="s">
        <v>413</v>
      </c>
      <c r="E37" s="1" t="s">
        <v>672</v>
      </c>
      <c r="F37" s="2">
        <v>5200000</v>
      </c>
      <c r="G37" s="2">
        <v>9523.7999999999993</v>
      </c>
      <c r="H37" s="2">
        <v>1.67</v>
      </c>
    </row>
    <row r="38" spans="2:8" x14ac:dyDescent="0.25">
      <c r="B38" s="1" t="s">
        <v>2584</v>
      </c>
      <c r="C38" s="17" t="s">
        <v>135</v>
      </c>
      <c r="D38" s="1" t="s">
        <v>215</v>
      </c>
      <c r="E38" s="1" t="s">
        <v>687</v>
      </c>
      <c r="F38" s="2">
        <v>700000</v>
      </c>
      <c r="G38" s="2">
        <v>8966.2999999999993</v>
      </c>
      <c r="H38" s="2">
        <v>1.57</v>
      </c>
    </row>
    <row r="39" spans="2:8" x14ac:dyDescent="0.25">
      <c r="B39" s="1" t="s">
        <v>2490</v>
      </c>
      <c r="C39" s="17" t="s">
        <v>135</v>
      </c>
      <c r="D39" s="1" t="s">
        <v>337</v>
      </c>
      <c r="E39" s="1" t="s">
        <v>496</v>
      </c>
      <c r="F39" s="2">
        <v>235000</v>
      </c>
      <c r="G39" s="2">
        <v>8861.6200000000008</v>
      </c>
      <c r="H39" s="2">
        <v>1.55</v>
      </c>
    </row>
    <row r="40" spans="2:8" x14ac:dyDescent="0.25">
      <c r="B40" s="1" t="s">
        <v>2374</v>
      </c>
      <c r="C40" s="17" t="s">
        <v>135</v>
      </c>
      <c r="D40" s="1" t="s">
        <v>222</v>
      </c>
      <c r="E40" s="1" t="s">
        <v>260</v>
      </c>
      <c r="F40" s="2">
        <v>450000</v>
      </c>
      <c r="G40" s="2">
        <v>8439.98</v>
      </c>
      <c r="H40" s="2">
        <v>1.48</v>
      </c>
    </row>
    <row r="41" spans="2:8" x14ac:dyDescent="0.25">
      <c r="B41" s="1" t="s">
        <v>2384</v>
      </c>
      <c r="C41" s="17" t="s">
        <v>135</v>
      </c>
      <c r="D41" s="1" t="s">
        <v>227</v>
      </c>
      <c r="E41" s="1" t="s">
        <v>298</v>
      </c>
      <c r="F41" s="2">
        <v>101330</v>
      </c>
      <c r="G41" s="2">
        <v>7942.85</v>
      </c>
      <c r="H41" s="2">
        <v>1.39</v>
      </c>
    </row>
    <row r="42" spans="2:8" x14ac:dyDescent="0.25">
      <c r="B42" s="1" t="s">
        <v>2380</v>
      </c>
      <c r="C42" s="17" t="s">
        <v>135</v>
      </c>
      <c r="D42" s="1" t="s">
        <v>293</v>
      </c>
      <c r="E42" s="1" t="s">
        <v>294</v>
      </c>
      <c r="F42" s="2">
        <v>1515879</v>
      </c>
      <c r="G42" s="2">
        <v>7560.45</v>
      </c>
      <c r="H42" s="2">
        <v>1.32</v>
      </c>
    </row>
    <row r="43" spans="2:8" x14ac:dyDescent="0.25">
      <c r="B43" s="1" t="s">
        <v>2334</v>
      </c>
      <c r="C43" s="17" t="s">
        <v>135</v>
      </c>
      <c r="D43" s="1" t="s">
        <v>197</v>
      </c>
      <c r="E43" s="1" t="s">
        <v>198</v>
      </c>
      <c r="F43" s="2">
        <v>500000</v>
      </c>
      <c r="G43" s="2">
        <v>7275.75</v>
      </c>
      <c r="H43" s="2">
        <v>1.27</v>
      </c>
    </row>
    <row r="44" spans="2:8" x14ac:dyDescent="0.25">
      <c r="B44" s="1" t="s">
        <v>2381</v>
      </c>
      <c r="C44" s="17" t="s">
        <v>135</v>
      </c>
      <c r="D44" s="1" t="s">
        <v>227</v>
      </c>
      <c r="E44" s="1" t="s">
        <v>295</v>
      </c>
      <c r="F44" s="2">
        <v>247628</v>
      </c>
      <c r="G44" s="2">
        <v>7269.37</v>
      </c>
      <c r="H44" s="2">
        <v>1.27</v>
      </c>
    </row>
    <row r="45" spans="2:8" x14ac:dyDescent="0.25">
      <c r="B45" s="1" t="s">
        <v>2390</v>
      </c>
      <c r="C45" s="17" t="s">
        <v>135</v>
      </c>
      <c r="D45" s="1" t="s">
        <v>293</v>
      </c>
      <c r="E45" s="1" t="s">
        <v>306</v>
      </c>
      <c r="F45" s="2">
        <v>4500000</v>
      </c>
      <c r="G45" s="2">
        <v>7231.5</v>
      </c>
      <c r="H45" s="2">
        <v>1.27</v>
      </c>
    </row>
    <row r="46" spans="2:8" x14ac:dyDescent="0.25">
      <c r="B46" s="1" t="s">
        <v>2561</v>
      </c>
      <c r="C46" s="17" t="s">
        <v>135</v>
      </c>
      <c r="D46" s="1" t="s">
        <v>197</v>
      </c>
      <c r="E46" s="1" t="s">
        <v>623</v>
      </c>
      <c r="F46" s="2">
        <v>180000</v>
      </c>
      <c r="G46" s="2">
        <v>7219.8</v>
      </c>
      <c r="H46" s="2">
        <v>1.26</v>
      </c>
    </row>
    <row r="47" spans="2:8" x14ac:dyDescent="0.25">
      <c r="B47" s="1" t="s">
        <v>2520</v>
      </c>
      <c r="C47" s="17" t="s">
        <v>135</v>
      </c>
      <c r="D47" s="1" t="s">
        <v>192</v>
      </c>
      <c r="E47" s="1" t="s">
        <v>556</v>
      </c>
      <c r="F47" s="2">
        <v>3000000</v>
      </c>
      <c r="G47" s="2">
        <v>6783</v>
      </c>
      <c r="H47" s="2">
        <v>1.19</v>
      </c>
    </row>
    <row r="48" spans="2:8" x14ac:dyDescent="0.25">
      <c r="B48" s="1" t="s">
        <v>2665</v>
      </c>
      <c r="C48" s="17" t="s">
        <v>135</v>
      </c>
      <c r="D48" s="1" t="s">
        <v>215</v>
      </c>
      <c r="E48" s="1" t="s">
        <v>815</v>
      </c>
      <c r="F48" s="2">
        <v>327937</v>
      </c>
      <c r="G48" s="2">
        <v>6480.53</v>
      </c>
      <c r="H48" s="2">
        <v>1.1299999999999999</v>
      </c>
    </row>
    <row r="49" spans="2:8" x14ac:dyDescent="0.25">
      <c r="B49" s="1" t="s">
        <v>2431</v>
      </c>
      <c r="C49" s="17" t="s">
        <v>135</v>
      </c>
      <c r="D49" s="1" t="s">
        <v>384</v>
      </c>
      <c r="E49" s="1" t="s">
        <v>385</v>
      </c>
      <c r="F49" s="2">
        <v>375000</v>
      </c>
      <c r="G49" s="2">
        <v>6179.06</v>
      </c>
      <c r="H49" s="2">
        <v>1.08</v>
      </c>
    </row>
    <row r="50" spans="2:8" x14ac:dyDescent="0.25">
      <c r="B50" s="1" t="s">
        <v>2543</v>
      </c>
      <c r="C50" s="17" t="s">
        <v>135</v>
      </c>
      <c r="D50" s="1" t="s">
        <v>365</v>
      </c>
      <c r="E50" s="1" t="s">
        <v>588</v>
      </c>
      <c r="F50" s="2">
        <v>10976153</v>
      </c>
      <c r="G50" s="2">
        <v>5971.03</v>
      </c>
      <c r="H50" s="2">
        <v>1.05</v>
      </c>
    </row>
    <row r="51" spans="2:8" x14ac:dyDescent="0.25">
      <c r="B51" s="1" t="s">
        <v>2421</v>
      </c>
      <c r="C51" s="17" t="s">
        <v>135</v>
      </c>
      <c r="D51" s="1" t="s">
        <v>248</v>
      </c>
      <c r="E51" s="1" t="s">
        <v>352</v>
      </c>
      <c r="F51" s="2">
        <v>3367025</v>
      </c>
      <c r="G51" s="2">
        <v>5904.08</v>
      </c>
      <c r="H51" s="2">
        <v>1.03</v>
      </c>
    </row>
    <row r="52" spans="2:8" x14ac:dyDescent="0.25">
      <c r="B52" s="1" t="s">
        <v>2422</v>
      </c>
      <c r="C52" s="17" t="s">
        <v>135</v>
      </c>
      <c r="D52" s="1" t="s">
        <v>353</v>
      </c>
      <c r="E52" s="1" t="s">
        <v>354</v>
      </c>
      <c r="F52" s="2">
        <v>1950000</v>
      </c>
      <c r="G52" s="2">
        <v>5625.75</v>
      </c>
      <c r="H52" s="2">
        <v>0.98</v>
      </c>
    </row>
    <row r="53" spans="2:8" x14ac:dyDescent="0.25">
      <c r="B53" s="1" t="s">
        <v>2340</v>
      </c>
      <c r="C53" s="17" t="s">
        <v>135</v>
      </c>
      <c r="D53" s="1" t="s">
        <v>192</v>
      </c>
      <c r="E53" s="1" t="s">
        <v>206</v>
      </c>
      <c r="F53" s="2">
        <v>290000</v>
      </c>
      <c r="G53" s="2">
        <v>5090.8100000000004</v>
      </c>
      <c r="H53" s="2">
        <v>0.89</v>
      </c>
    </row>
    <row r="54" spans="2:8" x14ac:dyDescent="0.25">
      <c r="B54" s="1" t="s">
        <v>2350</v>
      </c>
      <c r="C54" s="17" t="s">
        <v>135</v>
      </c>
      <c r="D54" s="1" t="s">
        <v>222</v>
      </c>
      <c r="E54" s="1" t="s">
        <v>223</v>
      </c>
      <c r="F54" s="2">
        <v>56000</v>
      </c>
      <c r="G54" s="2">
        <v>5042.04</v>
      </c>
      <c r="H54" s="2">
        <v>0.88</v>
      </c>
    </row>
    <row r="55" spans="2:8" x14ac:dyDescent="0.25">
      <c r="B55" s="1" t="s">
        <v>2348</v>
      </c>
      <c r="C55" s="17" t="s">
        <v>135</v>
      </c>
      <c r="D55" s="1" t="s">
        <v>218</v>
      </c>
      <c r="E55" s="1" t="s">
        <v>219</v>
      </c>
      <c r="F55" s="2">
        <v>180000</v>
      </c>
      <c r="G55" s="2">
        <v>4563</v>
      </c>
      <c r="H55" s="2">
        <v>0.8</v>
      </c>
    </row>
    <row r="56" spans="2:8" x14ac:dyDescent="0.25">
      <c r="B56" s="1" t="s">
        <v>2408</v>
      </c>
      <c r="C56" s="17" t="s">
        <v>135</v>
      </c>
      <c r="D56" s="1" t="s">
        <v>200</v>
      </c>
      <c r="E56" s="1" t="s">
        <v>332</v>
      </c>
      <c r="F56" s="2">
        <v>181800</v>
      </c>
      <c r="G56" s="2">
        <v>4452.92</v>
      </c>
      <c r="H56" s="2">
        <v>0.78</v>
      </c>
    </row>
    <row r="57" spans="2:8" x14ac:dyDescent="0.25">
      <c r="B57" s="1" t="s">
        <v>2406</v>
      </c>
      <c r="C57" s="17" t="s">
        <v>135</v>
      </c>
      <c r="D57" s="1" t="s">
        <v>209</v>
      </c>
      <c r="E57" s="1" t="s">
        <v>330</v>
      </c>
      <c r="F57" s="2">
        <v>127832</v>
      </c>
      <c r="G57" s="2">
        <v>4303.21</v>
      </c>
      <c r="H57" s="2">
        <v>0.75</v>
      </c>
    </row>
    <row r="58" spans="2:8" x14ac:dyDescent="0.25">
      <c r="B58" s="1" t="s">
        <v>2537</v>
      </c>
      <c r="C58" s="17" t="s">
        <v>135</v>
      </c>
      <c r="D58" s="1" t="s">
        <v>302</v>
      </c>
      <c r="E58" s="1" t="s">
        <v>580</v>
      </c>
      <c r="F58" s="2">
        <v>502392</v>
      </c>
      <c r="G58" s="2">
        <v>3778.99</v>
      </c>
      <c r="H58" s="2">
        <v>0.66</v>
      </c>
    </row>
    <row r="59" spans="2:8" x14ac:dyDescent="0.25">
      <c r="B59" s="1" t="s">
        <v>2352</v>
      </c>
      <c r="C59" s="17" t="s">
        <v>135</v>
      </c>
      <c r="D59" s="1" t="s">
        <v>215</v>
      </c>
      <c r="E59" s="1" t="s">
        <v>226</v>
      </c>
      <c r="F59" s="2">
        <v>62937</v>
      </c>
      <c r="G59" s="2">
        <v>2972.86</v>
      </c>
      <c r="H59" s="2">
        <v>0.52</v>
      </c>
    </row>
    <row r="60" spans="2:8" x14ac:dyDescent="0.25">
      <c r="B60" s="1" t="s">
        <v>2345</v>
      </c>
      <c r="C60" s="17" t="s">
        <v>135</v>
      </c>
      <c r="D60" s="1" t="s">
        <v>202</v>
      </c>
      <c r="E60" s="1" t="s">
        <v>214</v>
      </c>
      <c r="F60" s="2">
        <v>115000</v>
      </c>
      <c r="G60" s="2">
        <v>2927.38</v>
      </c>
      <c r="H60" s="2">
        <v>0.51</v>
      </c>
    </row>
    <row r="61" spans="2:8" x14ac:dyDescent="0.25">
      <c r="B61" s="1" t="s">
        <v>2346</v>
      </c>
      <c r="C61" s="17" t="s">
        <v>135</v>
      </c>
      <c r="D61" s="1" t="s">
        <v>215</v>
      </c>
      <c r="E61" s="1" t="s">
        <v>216</v>
      </c>
      <c r="F61" s="2">
        <v>50000</v>
      </c>
      <c r="G61" s="2">
        <v>2894.08</v>
      </c>
      <c r="H61" s="2">
        <v>0.51</v>
      </c>
    </row>
    <row r="62" spans="2:8" x14ac:dyDescent="0.25">
      <c r="B62" s="1" t="s">
        <v>442</v>
      </c>
      <c r="C62" s="17" t="s">
        <v>135</v>
      </c>
      <c r="D62" s="1" t="s">
        <v>211</v>
      </c>
      <c r="E62" s="1" t="s">
        <v>443</v>
      </c>
      <c r="F62" s="2">
        <v>970000</v>
      </c>
      <c r="G62" s="2">
        <v>2225.1799999999998</v>
      </c>
      <c r="H62" s="2">
        <v>0.39</v>
      </c>
    </row>
    <row r="63" spans="2:8" x14ac:dyDescent="0.25">
      <c r="B63" s="1" t="s">
        <v>2372</v>
      </c>
      <c r="C63" s="17" t="s">
        <v>135</v>
      </c>
      <c r="D63" s="1" t="s">
        <v>215</v>
      </c>
      <c r="E63" s="1" t="s">
        <v>258</v>
      </c>
      <c r="F63" s="2">
        <v>27375</v>
      </c>
      <c r="G63" s="2">
        <v>1037.1600000000001</v>
      </c>
      <c r="H63" s="2">
        <v>0.18</v>
      </c>
    </row>
    <row r="64" spans="2:8" x14ac:dyDescent="0.25">
      <c r="B64" s="1" t="s">
        <v>2606</v>
      </c>
      <c r="C64" s="17" t="s">
        <v>135</v>
      </c>
      <c r="D64" s="1" t="s">
        <v>379</v>
      </c>
      <c r="E64" s="1" t="s">
        <v>728</v>
      </c>
      <c r="F64" s="2">
        <v>103571</v>
      </c>
      <c r="G64" s="2">
        <v>637.22</v>
      </c>
      <c r="H64" s="2">
        <v>0.11</v>
      </c>
    </row>
    <row r="65" spans="2:8" x14ac:dyDescent="0.25">
      <c r="B65" s="14" t="s">
        <v>271</v>
      </c>
      <c r="C65" s="21"/>
      <c r="D65" s="14"/>
      <c r="E65" s="14"/>
      <c r="F65" s="3"/>
      <c r="G65" s="3">
        <f>SUM(G12:G64)</f>
        <v>533856.67999999993</v>
      </c>
      <c r="H65" s="3">
        <f>SUM(H12:H64)</f>
        <v>93.439999999999984</v>
      </c>
    </row>
    <row r="66" spans="2:8" x14ac:dyDescent="0.25">
      <c r="B66" s="14" t="s">
        <v>816</v>
      </c>
      <c r="C66" s="21"/>
      <c r="D66" s="14"/>
      <c r="E66" s="14"/>
      <c r="F66" s="3"/>
      <c r="G66" s="3">
        <v>10000</v>
      </c>
      <c r="H66" s="3">
        <v>1.75</v>
      </c>
    </row>
    <row r="67" spans="2:8" x14ac:dyDescent="0.25">
      <c r="B67" s="14" t="s">
        <v>483</v>
      </c>
      <c r="C67" s="21"/>
      <c r="D67" s="14"/>
      <c r="E67" s="14"/>
      <c r="F67" s="3"/>
      <c r="G67" s="3">
        <v>18475.22</v>
      </c>
      <c r="H67" s="3">
        <v>3.23</v>
      </c>
    </row>
    <row r="68" spans="2:8" x14ac:dyDescent="0.25">
      <c r="B68" s="14" t="s">
        <v>137</v>
      </c>
      <c r="C68" s="21"/>
      <c r="D68" s="14"/>
      <c r="E68" s="14"/>
      <c r="F68" s="3"/>
      <c r="G68" s="3">
        <v>562331.9</v>
      </c>
      <c r="H68" s="3">
        <v>98.42</v>
      </c>
    </row>
    <row r="69" spans="2:8" x14ac:dyDescent="0.25">
      <c r="B69" s="14" t="s">
        <v>138</v>
      </c>
      <c r="C69" s="21"/>
      <c r="D69" s="14"/>
      <c r="E69" s="14"/>
      <c r="F69" s="3"/>
      <c r="G69" s="3">
        <v>8900.5879554300045</v>
      </c>
      <c r="H69" s="3">
        <v>1.5799999999999983</v>
      </c>
    </row>
    <row r="70" spans="2:8" x14ac:dyDescent="0.25">
      <c r="B70" s="14" t="s">
        <v>139</v>
      </c>
      <c r="C70" s="21"/>
      <c r="D70" s="14"/>
      <c r="E70" s="14"/>
      <c r="F70" s="3"/>
      <c r="G70" s="3">
        <v>571232.48795543006</v>
      </c>
      <c r="H70" s="3">
        <v>100</v>
      </c>
    </row>
    <row r="71" spans="2:8" x14ac:dyDescent="0.25">
      <c r="B71" s="1" t="s">
        <v>140</v>
      </c>
    </row>
    <row r="72" spans="2:8" x14ac:dyDescent="0.25">
      <c r="B72" s="14" t="s">
        <v>141</v>
      </c>
    </row>
    <row r="73" spans="2:8" x14ac:dyDescent="0.25">
      <c r="B73" s="14" t="s">
        <v>142</v>
      </c>
      <c r="C73" s="17" t="s">
        <v>143</v>
      </c>
    </row>
    <row r="74" spans="2:8" x14ac:dyDescent="0.25">
      <c r="B74" s="14" t="s">
        <v>145</v>
      </c>
      <c r="C74" s="17" t="s">
        <v>144</v>
      </c>
    </row>
    <row r="75" spans="2:8" x14ac:dyDescent="0.25">
      <c r="B75" s="14" t="s">
        <v>273</v>
      </c>
      <c r="C75" s="17" t="s">
        <v>144</v>
      </c>
    </row>
    <row r="76" spans="2:8" x14ac:dyDescent="0.25">
      <c r="B76" s="14" t="s">
        <v>146</v>
      </c>
      <c r="C76" s="17" t="s">
        <v>147</v>
      </c>
    </row>
    <row r="77" spans="2:8" x14ac:dyDescent="0.25">
      <c r="B77" s="14" t="s">
        <v>817</v>
      </c>
      <c r="C77" s="21"/>
    </row>
    <row r="78" spans="2:8" x14ac:dyDescent="0.25">
      <c r="B78" s="14" t="s">
        <v>818</v>
      </c>
      <c r="C78" s="21"/>
    </row>
    <row r="79" spans="2:8" x14ac:dyDescent="0.25">
      <c r="B79" s="14" t="s">
        <v>819</v>
      </c>
      <c r="C79" s="21"/>
    </row>
    <row r="80" spans="2:8" x14ac:dyDescent="0.25">
      <c r="B80" s="14" t="s">
        <v>820</v>
      </c>
      <c r="C80" s="21"/>
    </row>
    <row r="81" spans="2:3" x14ac:dyDescent="0.25">
      <c r="B81" s="14" t="s">
        <v>821</v>
      </c>
      <c r="C81" s="21"/>
    </row>
    <row r="82" spans="2:3" x14ac:dyDescent="0.25">
      <c r="B82" s="14" t="s">
        <v>822</v>
      </c>
      <c r="C82" s="21"/>
    </row>
    <row r="83" spans="2:3" x14ac:dyDescent="0.25">
      <c r="B83" s="14" t="s">
        <v>823</v>
      </c>
      <c r="C83" s="21"/>
    </row>
    <row r="84" spans="2:3" x14ac:dyDescent="0.25">
      <c r="B84" s="14" t="s">
        <v>824</v>
      </c>
      <c r="C84" s="21"/>
    </row>
    <row r="85" spans="2:3" x14ac:dyDescent="0.25">
      <c r="B85" s="14" t="s">
        <v>375</v>
      </c>
      <c r="C85" s="21"/>
    </row>
    <row r="86" spans="2:3" x14ac:dyDescent="0.25">
      <c r="B86" s="1" t="s">
        <v>148</v>
      </c>
    </row>
    <row r="87" spans="2:3" x14ac:dyDescent="0.25">
      <c r="B87" s="1" t="s">
        <v>278</v>
      </c>
    </row>
    <row r="90" spans="2:3" x14ac:dyDescent="0.25">
      <c r="B90" s="7" t="s">
        <v>2242</v>
      </c>
      <c r="C90" s="8"/>
    </row>
    <row r="91" spans="2:3" ht="30" x14ac:dyDescent="0.25">
      <c r="B91" s="7" t="s">
        <v>279</v>
      </c>
      <c r="C91" s="9" t="s">
        <v>280</v>
      </c>
    </row>
    <row r="92" spans="2:3" x14ac:dyDescent="0.25">
      <c r="B92" s="10" t="s">
        <v>281</v>
      </c>
      <c r="C92" s="132" t="s">
        <v>3390</v>
      </c>
    </row>
    <row r="93" spans="2:3" x14ac:dyDescent="0.25">
      <c r="B93" s="10" t="s">
        <v>282</v>
      </c>
      <c r="C93" s="132" t="s">
        <v>3390</v>
      </c>
    </row>
    <row r="94" spans="2:3" x14ac:dyDescent="0.25">
      <c r="B94" s="10" t="s">
        <v>283</v>
      </c>
      <c r="C94" s="132" t="s">
        <v>3390</v>
      </c>
    </row>
    <row r="95" spans="2:3" x14ac:dyDescent="0.25">
      <c r="B95" s="10" t="s">
        <v>284</v>
      </c>
      <c r="C95" s="132" t="s">
        <v>3390</v>
      </c>
    </row>
    <row r="96" spans="2:3" x14ac:dyDescent="0.25">
      <c r="B96" s="10" t="s">
        <v>285</v>
      </c>
      <c r="C96" s="132" t="s">
        <v>3390</v>
      </c>
    </row>
    <row r="97" spans="2:7" x14ac:dyDescent="0.25">
      <c r="B97" s="10" t="s">
        <v>286</v>
      </c>
      <c r="C97" s="132" t="s">
        <v>3390</v>
      </c>
    </row>
    <row r="98" spans="2:7" x14ac:dyDescent="0.25">
      <c r="B98" s="7" t="s">
        <v>287</v>
      </c>
      <c r="C98" s="132" t="s">
        <v>3390</v>
      </c>
    </row>
    <row r="100" spans="2:7" x14ac:dyDescent="0.25">
      <c r="B100" s="10" t="s">
        <v>149</v>
      </c>
      <c r="C100" s="11"/>
      <c r="D100" s="10"/>
    </row>
    <row r="101" spans="2:7" ht="30" x14ac:dyDescent="0.25">
      <c r="B101" s="12" t="s">
        <v>150</v>
      </c>
      <c r="C101" s="13" t="s">
        <v>151</v>
      </c>
      <c r="D101" s="12" t="s">
        <v>152</v>
      </c>
    </row>
    <row r="102" spans="2:7" x14ac:dyDescent="0.25">
      <c r="B102" s="10" t="s">
        <v>144</v>
      </c>
      <c r="C102" s="11" t="s">
        <v>144</v>
      </c>
      <c r="D102" s="10" t="s">
        <v>144</v>
      </c>
    </row>
    <row r="104" spans="2:7" x14ac:dyDescent="0.25">
      <c r="B104" s="7" t="s">
        <v>153</v>
      </c>
      <c r="C104" s="29">
        <v>45260</v>
      </c>
      <c r="D104" s="10"/>
      <c r="E104" s="25"/>
      <c r="F104" s="26"/>
    </row>
    <row r="105" spans="2:7" x14ac:dyDescent="0.25">
      <c r="B105" s="7" t="s">
        <v>154</v>
      </c>
      <c r="C105" s="8" t="s">
        <v>155</v>
      </c>
      <c r="D105" s="7" t="s">
        <v>156</v>
      </c>
      <c r="E105" s="23" t="s">
        <v>157</v>
      </c>
      <c r="F105" s="30" t="s">
        <v>158</v>
      </c>
      <c r="G105" s="3"/>
    </row>
    <row r="106" spans="2:7" x14ac:dyDescent="0.25">
      <c r="B106" s="31" t="s">
        <v>144</v>
      </c>
      <c r="C106" s="32" t="s">
        <v>144</v>
      </c>
      <c r="D106" s="31" t="s">
        <v>144</v>
      </c>
      <c r="E106" s="33" t="s">
        <v>144</v>
      </c>
      <c r="F106" s="28" t="s">
        <v>144</v>
      </c>
    </row>
    <row r="109" spans="2:7" x14ac:dyDescent="0.25">
      <c r="B109" s="14" t="s">
        <v>159</v>
      </c>
    </row>
    <row r="110" spans="2:7" x14ac:dyDescent="0.25">
      <c r="B110" s="14"/>
    </row>
    <row r="111" spans="2:7" x14ac:dyDescent="0.25">
      <c r="B111" s="14" t="s">
        <v>160</v>
      </c>
    </row>
    <row r="112" spans="2:7" x14ac:dyDescent="0.25">
      <c r="B112" s="7" t="s">
        <v>161</v>
      </c>
      <c r="C112" s="8" t="s">
        <v>162</v>
      </c>
      <c r="D112" s="14"/>
    </row>
    <row r="113" spans="2:7" x14ac:dyDescent="0.25">
      <c r="B113" s="10" t="s">
        <v>144</v>
      </c>
      <c r="C113" s="11" t="s">
        <v>144</v>
      </c>
    </row>
    <row r="115" spans="2:7" x14ac:dyDescent="0.25">
      <c r="B115" s="7" t="s">
        <v>163</v>
      </c>
      <c r="C115" s="8" t="s">
        <v>162</v>
      </c>
    </row>
    <row r="116" spans="2:7" x14ac:dyDescent="0.25">
      <c r="B116" s="10" t="s">
        <v>144</v>
      </c>
      <c r="C116" s="11" t="s">
        <v>144</v>
      </c>
    </row>
    <row r="118" spans="2:7" x14ac:dyDescent="0.25">
      <c r="B118" s="7" t="s">
        <v>144</v>
      </c>
      <c r="C118" s="8" t="s">
        <v>144</v>
      </c>
    </row>
    <row r="119" spans="2:7" x14ac:dyDescent="0.25">
      <c r="B119" s="10" t="s">
        <v>144</v>
      </c>
      <c r="C119" s="11" t="s">
        <v>144</v>
      </c>
    </row>
    <row r="121" spans="2:7" x14ac:dyDescent="0.25">
      <c r="B121" s="23" t="s">
        <v>164</v>
      </c>
      <c r="C121" s="8" t="s">
        <v>165</v>
      </c>
    </row>
    <row r="122" spans="2:7" x14ac:dyDescent="0.25">
      <c r="B122" s="25" t="s">
        <v>144</v>
      </c>
      <c r="C122" s="11" t="s">
        <v>144</v>
      </c>
    </row>
    <row r="124" spans="2:7" x14ac:dyDescent="0.25">
      <c r="B124" s="7" t="s">
        <v>166</v>
      </c>
      <c r="C124" s="8" t="s">
        <v>144</v>
      </c>
    </row>
    <row r="126" spans="2:7" x14ac:dyDescent="0.25">
      <c r="B126" s="7" t="s">
        <v>167</v>
      </c>
      <c r="C126" s="29">
        <v>45260</v>
      </c>
      <c r="D126" s="10"/>
      <c r="E126" s="25"/>
      <c r="F126" s="26"/>
    </row>
    <row r="127" spans="2:7" x14ac:dyDescent="0.25">
      <c r="B127" s="7" t="s">
        <v>154</v>
      </c>
      <c r="C127" s="8" t="s">
        <v>155</v>
      </c>
      <c r="D127" s="7" t="s">
        <v>156</v>
      </c>
      <c r="E127" s="23" t="s">
        <v>157</v>
      </c>
      <c r="F127" s="30" t="s">
        <v>158</v>
      </c>
      <c r="G127" s="3"/>
    </row>
    <row r="128" spans="2:7" x14ac:dyDescent="0.25">
      <c r="B128" s="31" t="s">
        <v>144</v>
      </c>
      <c r="C128" s="32" t="s">
        <v>144</v>
      </c>
      <c r="D128" s="31" t="s">
        <v>144</v>
      </c>
      <c r="E128" s="33" t="s">
        <v>144</v>
      </c>
      <c r="F128" s="28" t="s">
        <v>144</v>
      </c>
    </row>
    <row r="129" spans="2:4" x14ac:dyDescent="0.25">
      <c r="B129" s="14" t="s">
        <v>159</v>
      </c>
    </row>
    <row r="130" spans="2:4" x14ac:dyDescent="0.25">
      <c r="B130" s="14"/>
    </row>
    <row r="131" spans="2:4" x14ac:dyDescent="0.25">
      <c r="B131" s="14" t="s">
        <v>160</v>
      </c>
    </row>
    <row r="132" spans="2:4" x14ac:dyDescent="0.25">
      <c r="B132" s="7" t="s">
        <v>161</v>
      </c>
      <c r="C132" s="8" t="s">
        <v>162</v>
      </c>
      <c r="D132" s="14"/>
    </row>
    <row r="133" spans="2:4" x14ac:dyDescent="0.25">
      <c r="B133" s="10" t="s">
        <v>144</v>
      </c>
      <c r="C133" s="11" t="s">
        <v>144</v>
      </c>
    </row>
    <row r="135" spans="2:4" x14ac:dyDescent="0.25">
      <c r="B135" s="7" t="s">
        <v>163</v>
      </c>
      <c r="C135" s="8" t="s">
        <v>162</v>
      </c>
    </row>
    <row r="136" spans="2:4" x14ac:dyDescent="0.25">
      <c r="B136" s="10" t="s">
        <v>144</v>
      </c>
      <c r="C136" s="11" t="s">
        <v>144</v>
      </c>
    </row>
    <row r="138" spans="2:4" x14ac:dyDescent="0.25">
      <c r="B138" s="7" t="s">
        <v>144</v>
      </c>
      <c r="C138" s="8" t="s">
        <v>144</v>
      </c>
    </row>
    <row r="139" spans="2:4" x14ac:dyDescent="0.25">
      <c r="B139" s="10" t="s">
        <v>144</v>
      </c>
      <c r="C139" s="11" t="s">
        <v>144</v>
      </c>
    </row>
    <row r="141" spans="2:4" x14ac:dyDescent="0.25">
      <c r="B141" s="23" t="s">
        <v>164</v>
      </c>
      <c r="C141" s="8" t="s">
        <v>165</v>
      </c>
    </row>
    <row r="142" spans="2:4" x14ac:dyDescent="0.25">
      <c r="B142" s="25" t="s">
        <v>144</v>
      </c>
      <c r="C142" s="11" t="s">
        <v>144</v>
      </c>
    </row>
    <row r="144" spans="2:4" x14ac:dyDescent="0.25">
      <c r="B144" s="7" t="s">
        <v>166</v>
      </c>
      <c r="C144" s="8" t="s">
        <v>144</v>
      </c>
    </row>
    <row r="147" spans="2:80" x14ac:dyDescent="0.25">
      <c r="B147" s="14" t="s">
        <v>168</v>
      </c>
    </row>
    <row r="149" spans="2:80" x14ac:dyDescent="0.25">
      <c r="B149" s="7" t="s">
        <v>154</v>
      </c>
      <c r="C149" s="8" t="s">
        <v>169</v>
      </c>
      <c r="D149" s="7" t="s">
        <v>170</v>
      </c>
      <c r="E149" s="7" t="s">
        <v>171</v>
      </c>
      <c r="F149" s="3"/>
    </row>
    <row r="150" spans="2:80" x14ac:dyDescent="0.25">
      <c r="B150" s="10" t="s">
        <v>144</v>
      </c>
      <c r="C150" s="11" t="s">
        <v>144</v>
      </c>
      <c r="D150" s="10" t="s">
        <v>144</v>
      </c>
      <c r="E150" s="10" t="s">
        <v>144</v>
      </c>
    </row>
    <row r="153" spans="2:80" x14ac:dyDescent="0.25">
      <c r="B153" s="14" t="s">
        <v>172</v>
      </c>
      <c r="C153" s="21" t="s">
        <v>144</v>
      </c>
      <c r="D153" s="14"/>
      <c r="E153" s="14"/>
      <c r="F153" s="3"/>
      <c r="G153" s="3"/>
      <c r="H153" s="3"/>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c r="BT153" s="14"/>
      <c r="BU153" s="14"/>
      <c r="BV153" s="14"/>
      <c r="BW153" s="14"/>
      <c r="BX153" s="14"/>
      <c r="BY153" s="14"/>
      <c r="BZ153" s="14"/>
      <c r="CA153" s="14"/>
      <c r="CB153" s="14"/>
    </row>
    <row r="155" spans="2:80" x14ac:dyDescent="0.25">
      <c r="B155" s="14" t="s">
        <v>173</v>
      </c>
    </row>
    <row r="157" spans="2:80" x14ac:dyDescent="0.25">
      <c r="B157" s="7" t="s">
        <v>174</v>
      </c>
      <c r="C157" s="8" t="s">
        <v>162</v>
      </c>
      <c r="D157" s="14"/>
    </row>
    <row r="158" spans="2:80" x14ac:dyDescent="0.25">
      <c r="B158" s="10" t="s">
        <v>144</v>
      </c>
      <c r="C158" s="11" t="s">
        <v>144</v>
      </c>
    </row>
    <row r="161" spans="2:80" x14ac:dyDescent="0.25">
      <c r="B161" s="7" t="s">
        <v>175</v>
      </c>
      <c r="C161" s="8" t="s">
        <v>176</v>
      </c>
      <c r="D161" s="14"/>
    </row>
    <row r="162" spans="2:80" x14ac:dyDescent="0.25">
      <c r="B162" s="10" t="s">
        <v>144</v>
      </c>
      <c r="C162" s="11" t="s">
        <v>144</v>
      </c>
    </row>
    <row r="165" spans="2:80" x14ac:dyDescent="0.25">
      <c r="B165" s="14" t="s">
        <v>177</v>
      </c>
    </row>
    <row r="168" spans="2:80" x14ac:dyDescent="0.25">
      <c r="B168" s="14" t="s">
        <v>178</v>
      </c>
    </row>
    <row r="170" spans="2:80" x14ac:dyDescent="0.25">
      <c r="B170" s="7" t="s">
        <v>154</v>
      </c>
      <c r="C170" s="8" t="s">
        <v>179</v>
      </c>
      <c r="D170" s="7" t="s">
        <v>169</v>
      </c>
      <c r="E170" s="7" t="s">
        <v>170</v>
      </c>
      <c r="F170" s="30" t="s">
        <v>171</v>
      </c>
      <c r="G170" s="3"/>
    </row>
    <row r="171" spans="2:80" x14ac:dyDescent="0.25">
      <c r="B171" s="10" t="s">
        <v>144</v>
      </c>
      <c r="C171" s="11" t="s">
        <v>144</v>
      </c>
      <c r="D171" s="10" t="s">
        <v>144</v>
      </c>
      <c r="E171" s="10" t="s">
        <v>144</v>
      </c>
      <c r="F171" s="34" t="s">
        <v>144</v>
      </c>
    </row>
    <row r="174" spans="2:80" x14ac:dyDescent="0.25">
      <c r="B174" s="14" t="s">
        <v>172</v>
      </c>
      <c r="C174" s="21" t="s">
        <v>144</v>
      </c>
      <c r="D174" s="14"/>
      <c r="E174" s="14"/>
      <c r="F174" s="3"/>
      <c r="G174" s="3"/>
      <c r="H174" s="3"/>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row>
    <row r="176" spans="2:80" x14ac:dyDescent="0.25">
      <c r="B176" s="14" t="s">
        <v>173</v>
      </c>
    </row>
    <row r="178" spans="2:7" x14ac:dyDescent="0.25">
      <c r="B178" s="7" t="s">
        <v>174</v>
      </c>
      <c r="C178" s="8" t="s">
        <v>162</v>
      </c>
      <c r="D178" s="14"/>
    </row>
    <row r="179" spans="2:7" x14ac:dyDescent="0.25">
      <c r="B179" s="10" t="s">
        <v>144</v>
      </c>
      <c r="C179" s="11" t="s">
        <v>144</v>
      </c>
    </row>
    <row r="182" spans="2:7" x14ac:dyDescent="0.25">
      <c r="B182" s="7" t="s">
        <v>175</v>
      </c>
      <c r="C182" s="8" t="s">
        <v>176</v>
      </c>
      <c r="D182" s="14"/>
    </row>
    <row r="183" spans="2:7" x14ac:dyDescent="0.25">
      <c r="B183" s="10" t="s">
        <v>144</v>
      </c>
      <c r="C183" s="11" t="s">
        <v>144</v>
      </c>
    </row>
    <row r="186" spans="2:7" x14ac:dyDescent="0.25">
      <c r="B186" s="14" t="s">
        <v>177</v>
      </c>
    </row>
    <row r="189" spans="2:7" x14ac:dyDescent="0.25">
      <c r="B189" s="14" t="s">
        <v>180</v>
      </c>
    </row>
    <row r="190" spans="2:7" x14ac:dyDescent="0.25">
      <c r="B190" s="7" t="s">
        <v>154</v>
      </c>
      <c r="C190" s="8" t="s">
        <v>181</v>
      </c>
      <c r="D190" s="7" t="s">
        <v>182</v>
      </c>
      <c r="E190" s="7" t="s">
        <v>183</v>
      </c>
      <c r="F190" s="30" t="s">
        <v>184</v>
      </c>
      <c r="G190" s="3"/>
    </row>
    <row r="191" spans="2:7" x14ac:dyDescent="0.25">
      <c r="B191" s="10" t="s">
        <v>144</v>
      </c>
      <c r="C191" s="11" t="s">
        <v>144</v>
      </c>
      <c r="D191" s="10" t="s">
        <v>144</v>
      </c>
      <c r="E191" s="10" t="s">
        <v>144</v>
      </c>
      <c r="F191" s="34" t="s">
        <v>144</v>
      </c>
    </row>
    <row r="192" spans="2:7" x14ac:dyDescent="0.25">
      <c r="B192" s="1" t="s">
        <v>185</v>
      </c>
    </row>
  </sheetData>
  <mergeCells count="3">
    <mergeCell ref="B1:E1"/>
    <mergeCell ref="C3:C7"/>
    <mergeCell ref="D3:D7"/>
  </mergeCells>
  <hyperlinks>
    <hyperlink ref="A1" location="Index!A1" display="Index" xr:uid="{1809E513-8A0A-4A90-81C9-11945D377BBF}"/>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846E2-F2DA-40C1-90A4-250FF4D00CF1}">
  <dimension ref="A1:CB192"/>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67</v>
      </c>
      <c r="C1" s="226"/>
      <c r="D1" s="226"/>
      <c r="E1" s="226"/>
    </row>
    <row r="3" spans="1:9" ht="15" customHeight="1" x14ac:dyDescent="0.25">
      <c r="B3" s="4" t="s">
        <v>825</v>
      </c>
      <c r="C3" s="227"/>
      <c r="D3" s="228"/>
    </row>
    <row r="4" spans="1:9" ht="15" customHeight="1" x14ac:dyDescent="0.25">
      <c r="B4" s="6" t="s">
        <v>826</v>
      </c>
      <c r="C4" s="227"/>
      <c r="D4" s="228"/>
    </row>
    <row r="5" spans="1:9" ht="15" customHeight="1" x14ac:dyDescent="0.25">
      <c r="B5" s="6" t="s">
        <v>107</v>
      </c>
      <c r="C5" s="227"/>
      <c r="D5" s="228"/>
    </row>
    <row r="6" spans="1:9" ht="15" customHeight="1" x14ac:dyDescent="0.25">
      <c r="B6" s="5" t="s">
        <v>490</v>
      </c>
      <c r="C6" s="227"/>
      <c r="D6" s="228"/>
    </row>
    <row r="7" spans="1:9" ht="30" customHeight="1" x14ac:dyDescent="0.25">
      <c r="B7" s="6" t="s">
        <v>827</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2341</v>
      </c>
      <c r="C15" s="17" t="s">
        <v>135</v>
      </c>
      <c r="D15" s="1" t="s">
        <v>207</v>
      </c>
      <c r="E15" s="1" t="s">
        <v>208</v>
      </c>
      <c r="F15" s="2">
        <v>349889</v>
      </c>
      <c r="G15" s="2">
        <v>10878.75</v>
      </c>
      <c r="H15" s="2">
        <v>7.61</v>
      </c>
    </row>
    <row r="16" spans="1:9" x14ac:dyDescent="0.25">
      <c r="B16" s="1" t="s">
        <v>2437</v>
      </c>
      <c r="C16" s="17" t="s">
        <v>135</v>
      </c>
      <c r="D16" s="1" t="s">
        <v>365</v>
      </c>
      <c r="E16" s="1" t="s">
        <v>391</v>
      </c>
      <c r="F16" s="2">
        <v>2395000</v>
      </c>
      <c r="G16" s="2">
        <v>6258.14</v>
      </c>
      <c r="H16" s="2">
        <v>4.38</v>
      </c>
    </row>
    <row r="17" spans="2:8" x14ac:dyDescent="0.25">
      <c r="B17" s="1" t="s">
        <v>2580</v>
      </c>
      <c r="C17" s="17" t="s">
        <v>135</v>
      </c>
      <c r="D17" s="1" t="s">
        <v>254</v>
      </c>
      <c r="E17" s="1" t="s">
        <v>682</v>
      </c>
      <c r="F17" s="2">
        <v>690000</v>
      </c>
      <c r="G17" s="2">
        <v>4318.37</v>
      </c>
      <c r="H17" s="2">
        <v>3.02</v>
      </c>
    </row>
    <row r="18" spans="2:8" x14ac:dyDescent="0.25">
      <c r="B18" s="1" t="s">
        <v>2544</v>
      </c>
      <c r="C18" s="17" t="s">
        <v>135</v>
      </c>
      <c r="D18" s="1" t="s">
        <v>365</v>
      </c>
      <c r="E18" s="1" t="s">
        <v>589</v>
      </c>
      <c r="F18" s="2">
        <v>435000</v>
      </c>
      <c r="G18" s="2">
        <v>4193.3999999999996</v>
      </c>
      <c r="H18" s="2">
        <v>2.93</v>
      </c>
    </row>
    <row r="19" spans="2:8" x14ac:dyDescent="0.25">
      <c r="B19" s="1" t="s">
        <v>2515</v>
      </c>
      <c r="C19" s="17" t="s">
        <v>135</v>
      </c>
      <c r="D19" s="1" t="s">
        <v>224</v>
      </c>
      <c r="E19" s="1" t="s">
        <v>538</v>
      </c>
      <c r="F19" s="2">
        <v>202000</v>
      </c>
      <c r="G19" s="2">
        <v>3856.38</v>
      </c>
      <c r="H19" s="2">
        <v>2.7</v>
      </c>
    </row>
    <row r="20" spans="2:8" x14ac:dyDescent="0.25">
      <c r="B20" s="1" t="s">
        <v>2391</v>
      </c>
      <c r="C20" s="17" t="s">
        <v>135</v>
      </c>
      <c r="D20" s="1" t="s">
        <v>224</v>
      </c>
      <c r="E20" s="1" t="s">
        <v>307</v>
      </c>
      <c r="F20" s="2">
        <v>112000</v>
      </c>
      <c r="G20" s="2">
        <v>3833.54</v>
      </c>
      <c r="H20" s="2">
        <v>2.68</v>
      </c>
    </row>
    <row r="21" spans="2:8" x14ac:dyDescent="0.25">
      <c r="B21" s="1" t="s">
        <v>2351</v>
      </c>
      <c r="C21" s="17" t="s">
        <v>135</v>
      </c>
      <c r="D21" s="1" t="s">
        <v>224</v>
      </c>
      <c r="E21" s="1" t="s">
        <v>225</v>
      </c>
      <c r="F21" s="2">
        <v>176700</v>
      </c>
      <c r="G21" s="2">
        <v>3700.72</v>
      </c>
      <c r="H21" s="2">
        <v>2.59</v>
      </c>
    </row>
    <row r="22" spans="2:8" x14ac:dyDescent="0.25">
      <c r="B22" s="1" t="s">
        <v>2532</v>
      </c>
      <c r="C22" s="17" t="s">
        <v>135</v>
      </c>
      <c r="D22" s="1" t="s">
        <v>224</v>
      </c>
      <c r="E22" s="1" t="s">
        <v>573</v>
      </c>
      <c r="F22" s="2">
        <v>186700</v>
      </c>
      <c r="G22" s="2">
        <v>3640.09</v>
      </c>
      <c r="H22" s="2">
        <v>2.5499999999999998</v>
      </c>
    </row>
    <row r="23" spans="2:8" x14ac:dyDescent="0.25">
      <c r="B23" s="1" t="s">
        <v>2605</v>
      </c>
      <c r="C23" s="17" t="s">
        <v>135</v>
      </c>
      <c r="D23" s="1" t="s">
        <v>218</v>
      </c>
      <c r="E23" s="1" t="s">
        <v>727</v>
      </c>
      <c r="F23" s="2">
        <v>80500</v>
      </c>
      <c r="G23" s="2">
        <v>3557.9</v>
      </c>
      <c r="H23" s="2">
        <v>2.4900000000000002</v>
      </c>
    </row>
    <row r="24" spans="2:8" x14ac:dyDescent="0.25">
      <c r="B24" s="1" t="s">
        <v>2462</v>
      </c>
      <c r="C24" s="17" t="s">
        <v>135</v>
      </c>
      <c r="D24" s="1" t="s">
        <v>218</v>
      </c>
      <c r="E24" s="1" t="s">
        <v>433</v>
      </c>
      <c r="F24" s="2">
        <v>2050000</v>
      </c>
      <c r="G24" s="2">
        <v>3494.23</v>
      </c>
      <c r="H24" s="2">
        <v>2.44</v>
      </c>
    </row>
    <row r="25" spans="2:8" x14ac:dyDescent="0.25">
      <c r="B25" s="1" t="s">
        <v>2568</v>
      </c>
      <c r="C25" s="17" t="s">
        <v>135</v>
      </c>
      <c r="D25" s="1" t="s">
        <v>229</v>
      </c>
      <c r="E25" s="1" t="s">
        <v>656</v>
      </c>
      <c r="F25" s="2">
        <v>420000</v>
      </c>
      <c r="G25" s="2">
        <v>3467.1</v>
      </c>
      <c r="H25" s="2">
        <v>2.42</v>
      </c>
    </row>
    <row r="26" spans="2:8" x14ac:dyDescent="0.25">
      <c r="B26" s="1" t="s">
        <v>2658</v>
      </c>
      <c r="C26" s="17" t="s">
        <v>135</v>
      </c>
      <c r="D26" s="1" t="s">
        <v>218</v>
      </c>
      <c r="E26" s="1" t="s">
        <v>792</v>
      </c>
      <c r="F26" s="2">
        <v>90575</v>
      </c>
      <c r="G26" s="2">
        <v>3312.87</v>
      </c>
      <c r="H26" s="2">
        <v>2.3199999999999998</v>
      </c>
    </row>
    <row r="27" spans="2:8" x14ac:dyDescent="0.25">
      <c r="B27" s="1" t="s">
        <v>2350</v>
      </c>
      <c r="C27" s="17" t="s">
        <v>135</v>
      </c>
      <c r="D27" s="1" t="s">
        <v>222</v>
      </c>
      <c r="E27" s="1" t="s">
        <v>223</v>
      </c>
      <c r="F27" s="2">
        <v>36300</v>
      </c>
      <c r="G27" s="2">
        <v>3268.32</v>
      </c>
      <c r="H27" s="2">
        <v>2.29</v>
      </c>
    </row>
    <row r="28" spans="2:8" x14ac:dyDescent="0.25">
      <c r="B28" s="1" t="s">
        <v>2538</v>
      </c>
      <c r="C28" s="17" t="s">
        <v>135</v>
      </c>
      <c r="D28" s="1" t="s">
        <v>224</v>
      </c>
      <c r="E28" s="1" t="s">
        <v>581</v>
      </c>
      <c r="F28" s="2">
        <v>88400</v>
      </c>
      <c r="G28" s="2">
        <v>3175.02</v>
      </c>
      <c r="H28" s="2">
        <v>2.2200000000000002</v>
      </c>
    </row>
    <row r="29" spans="2:8" x14ac:dyDescent="0.25">
      <c r="B29" s="1" t="s">
        <v>2489</v>
      </c>
      <c r="C29" s="17" t="s">
        <v>135</v>
      </c>
      <c r="D29" s="1" t="s">
        <v>222</v>
      </c>
      <c r="E29" s="1" t="s">
        <v>495</v>
      </c>
      <c r="F29" s="2">
        <v>157000</v>
      </c>
      <c r="G29" s="2">
        <v>3148.56</v>
      </c>
      <c r="H29" s="2">
        <v>2.2000000000000002</v>
      </c>
    </row>
    <row r="30" spans="2:8" x14ac:dyDescent="0.25">
      <c r="B30" s="1" t="s">
        <v>2348</v>
      </c>
      <c r="C30" s="17" t="s">
        <v>135</v>
      </c>
      <c r="D30" s="1" t="s">
        <v>218</v>
      </c>
      <c r="E30" s="1" t="s">
        <v>219</v>
      </c>
      <c r="F30" s="2">
        <v>117920</v>
      </c>
      <c r="G30" s="2">
        <v>2989.27</v>
      </c>
      <c r="H30" s="2">
        <v>2.09</v>
      </c>
    </row>
    <row r="31" spans="2:8" x14ac:dyDescent="0.25">
      <c r="B31" s="1" t="s">
        <v>2539</v>
      </c>
      <c r="C31" s="17" t="s">
        <v>135</v>
      </c>
      <c r="D31" s="1" t="s">
        <v>254</v>
      </c>
      <c r="E31" s="1" t="s">
        <v>582</v>
      </c>
      <c r="F31" s="2">
        <v>126000</v>
      </c>
      <c r="G31" s="2">
        <v>2987.52</v>
      </c>
      <c r="H31" s="2">
        <v>2.09</v>
      </c>
    </row>
    <row r="32" spans="2:8" x14ac:dyDescent="0.25">
      <c r="B32" s="1" t="s">
        <v>2374</v>
      </c>
      <c r="C32" s="17" t="s">
        <v>135</v>
      </c>
      <c r="D32" s="1" t="s">
        <v>222</v>
      </c>
      <c r="E32" s="1" t="s">
        <v>260</v>
      </c>
      <c r="F32" s="2">
        <v>158000</v>
      </c>
      <c r="G32" s="2">
        <v>2963.37</v>
      </c>
      <c r="H32" s="2">
        <v>2.0699999999999998</v>
      </c>
    </row>
    <row r="33" spans="2:8" x14ac:dyDescent="0.25">
      <c r="B33" s="1" t="s">
        <v>2416</v>
      </c>
      <c r="C33" s="17" t="s">
        <v>135</v>
      </c>
      <c r="D33" s="1" t="s">
        <v>222</v>
      </c>
      <c r="E33" s="1" t="s">
        <v>343</v>
      </c>
      <c r="F33" s="2">
        <v>271000</v>
      </c>
      <c r="G33" s="2">
        <v>2693.47</v>
      </c>
      <c r="H33" s="2">
        <v>1.88</v>
      </c>
    </row>
    <row r="34" spans="2:8" x14ac:dyDescent="0.25">
      <c r="B34" s="1" t="s">
        <v>2545</v>
      </c>
      <c r="C34" s="17" t="s">
        <v>135</v>
      </c>
      <c r="D34" s="1" t="s">
        <v>209</v>
      </c>
      <c r="E34" s="1" t="s">
        <v>592</v>
      </c>
      <c r="F34" s="2">
        <v>92500</v>
      </c>
      <c r="G34" s="2">
        <v>2625.24</v>
      </c>
      <c r="H34" s="2">
        <v>1.84</v>
      </c>
    </row>
    <row r="35" spans="2:8" x14ac:dyDescent="0.25">
      <c r="B35" s="1" t="s">
        <v>2586</v>
      </c>
      <c r="C35" s="17" t="s">
        <v>135</v>
      </c>
      <c r="D35" s="1" t="s">
        <v>207</v>
      </c>
      <c r="E35" s="1" t="s">
        <v>689</v>
      </c>
      <c r="F35" s="2">
        <v>898700</v>
      </c>
      <c r="G35" s="2">
        <v>2621.06</v>
      </c>
      <c r="H35" s="2">
        <v>1.83</v>
      </c>
    </row>
    <row r="36" spans="2:8" x14ac:dyDescent="0.25">
      <c r="B36" s="1" t="s">
        <v>2601</v>
      </c>
      <c r="C36" s="17" t="s">
        <v>135</v>
      </c>
      <c r="D36" s="1" t="s">
        <v>218</v>
      </c>
      <c r="E36" s="1" t="s">
        <v>721</v>
      </c>
      <c r="F36" s="2">
        <v>445000</v>
      </c>
      <c r="G36" s="2">
        <v>2573.66</v>
      </c>
      <c r="H36" s="2">
        <v>1.8</v>
      </c>
    </row>
    <row r="37" spans="2:8" x14ac:dyDescent="0.25">
      <c r="B37" s="1" t="s">
        <v>2488</v>
      </c>
      <c r="C37" s="17" t="s">
        <v>135</v>
      </c>
      <c r="D37" s="1" t="s">
        <v>365</v>
      </c>
      <c r="E37" s="1" t="s">
        <v>494</v>
      </c>
      <c r="F37" s="2">
        <v>950000</v>
      </c>
      <c r="G37" s="2">
        <v>2545.0500000000002</v>
      </c>
      <c r="H37" s="2">
        <v>1.78</v>
      </c>
    </row>
    <row r="38" spans="2:8" x14ac:dyDescent="0.25">
      <c r="B38" s="1" t="s">
        <v>2368</v>
      </c>
      <c r="C38" s="17" t="s">
        <v>135</v>
      </c>
      <c r="D38" s="1" t="s">
        <v>252</v>
      </c>
      <c r="E38" s="1" t="s">
        <v>253</v>
      </c>
      <c r="F38" s="2">
        <v>8170</v>
      </c>
      <c r="G38" s="2">
        <v>2535.79</v>
      </c>
      <c r="H38" s="2">
        <v>1.77</v>
      </c>
    </row>
    <row r="39" spans="2:8" x14ac:dyDescent="0.25">
      <c r="B39" s="1" t="s">
        <v>2486</v>
      </c>
      <c r="C39" s="17" t="s">
        <v>135</v>
      </c>
      <c r="D39" s="1" t="s">
        <v>222</v>
      </c>
      <c r="E39" s="1" t="s">
        <v>492</v>
      </c>
      <c r="F39" s="2">
        <v>575000</v>
      </c>
      <c r="G39" s="2">
        <v>2525.69</v>
      </c>
      <c r="H39" s="2">
        <v>1.77</v>
      </c>
    </row>
    <row r="40" spans="2:8" x14ac:dyDescent="0.25">
      <c r="B40" s="1" t="s">
        <v>2546</v>
      </c>
      <c r="C40" s="17" t="s">
        <v>135</v>
      </c>
      <c r="D40" s="1" t="s">
        <v>200</v>
      </c>
      <c r="E40" s="1" t="s">
        <v>593</v>
      </c>
      <c r="F40" s="2">
        <v>185535</v>
      </c>
      <c r="G40" s="2">
        <v>2482.46</v>
      </c>
      <c r="H40" s="2">
        <v>1.74</v>
      </c>
    </row>
    <row r="41" spans="2:8" x14ac:dyDescent="0.25">
      <c r="B41" s="1" t="s">
        <v>828</v>
      </c>
      <c r="C41" s="17" t="s">
        <v>135</v>
      </c>
      <c r="D41" s="1" t="s">
        <v>311</v>
      </c>
      <c r="E41" s="1" t="s">
        <v>829</v>
      </c>
      <c r="F41" s="2">
        <v>377384</v>
      </c>
      <c r="G41" s="2">
        <v>2449.41</v>
      </c>
      <c r="H41" s="2">
        <v>1.71</v>
      </c>
    </row>
    <row r="42" spans="2:8" x14ac:dyDescent="0.25">
      <c r="B42" s="1" t="s">
        <v>2354</v>
      </c>
      <c r="C42" s="17" t="s">
        <v>135</v>
      </c>
      <c r="D42" s="1" t="s">
        <v>229</v>
      </c>
      <c r="E42" s="1" t="s">
        <v>230</v>
      </c>
      <c r="F42" s="2">
        <v>1732000</v>
      </c>
      <c r="G42" s="2">
        <v>2442.12</v>
      </c>
      <c r="H42" s="2">
        <v>1.71</v>
      </c>
    </row>
    <row r="43" spans="2:8" x14ac:dyDescent="0.25">
      <c r="B43" s="1" t="s">
        <v>2666</v>
      </c>
      <c r="C43" s="17" t="s">
        <v>135</v>
      </c>
      <c r="D43" s="1" t="s">
        <v>218</v>
      </c>
      <c r="E43" s="1" t="s">
        <v>830</v>
      </c>
      <c r="F43" s="2">
        <v>43295</v>
      </c>
      <c r="G43" s="2">
        <v>2382.46</v>
      </c>
      <c r="H43" s="2">
        <v>1.67</v>
      </c>
    </row>
    <row r="44" spans="2:8" x14ac:dyDescent="0.25">
      <c r="B44" s="1" t="s">
        <v>2667</v>
      </c>
      <c r="C44" s="17" t="s">
        <v>135</v>
      </c>
      <c r="D44" s="1" t="s">
        <v>224</v>
      </c>
      <c r="E44" s="1" t="s">
        <v>831</v>
      </c>
      <c r="F44" s="2">
        <v>80323</v>
      </c>
      <c r="G44" s="2">
        <v>2363.2199999999998</v>
      </c>
      <c r="H44" s="2">
        <v>1.65</v>
      </c>
    </row>
    <row r="45" spans="2:8" x14ac:dyDescent="0.25">
      <c r="B45" s="1" t="s">
        <v>2449</v>
      </c>
      <c r="C45" s="17" t="s">
        <v>135</v>
      </c>
      <c r="D45" s="1" t="s">
        <v>254</v>
      </c>
      <c r="E45" s="1" t="s">
        <v>415</v>
      </c>
      <c r="F45" s="2">
        <v>167000</v>
      </c>
      <c r="G45" s="2">
        <v>2339.42</v>
      </c>
      <c r="H45" s="2">
        <v>1.64</v>
      </c>
    </row>
    <row r="46" spans="2:8" x14ac:dyDescent="0.25">
      <c r="B46" s="1" t="s">
        <v>2440</v>
      </c>
      <c r="C46" s="17" t="s">
        <v>135</v>
      </c>
      <c r="D46" s="1" t="s">
        <v>365</v>
      </c>
      <c r="E46" s="1" t="s">
        <v>394</v>
      </c>
      <c r="F46" s="2">
        <v>1093333</v>
      </c>
      <c r="G46" s="2">
        <v>2284.52</v>
      </c>
      <c r="H46" s="2">
        <v>1.6</v>
      </c>
    </row>
    <row r="47" spans="2:8" x14ac:dyDescent="0.25">
      <c r="B47" s="1" t="s">
        <v>768</v>
      </c>
      <c r="C47" s="17" t="s">
        <v>135</v>
      </c>
      <c r="D47" s="1" t="s">
        <v>229</v>
      </c>
      <c r="E47" s="1" t="s">
        <v>769</v>
      </c>
      <c r="F47" s="2">
        <v>1080865</v>
      </c>
      <c r="G47" s="2">
        <v>2275.2199999999998</v>
      </c>
      <c r="H47" s="2">
        <v>1.59</v>
      </c>
    </row>
    <row r="48" spans="2:8" x14ac:dyDescent="0.25">
      <c r="B48" s="1" t="s">
        <v>2660</v>
      </c>
      <c r="C48" s="17" t="s">
        <v>135</v>
      </c>
      <c r="D48" s="1" t="s">
        <v>311</v>
      </c>
      <c r="E48" s="1" t="s">
        <v>794</v>
      </c>
      <c r="F48" s="2">
        <v>5810</v>
      </c>
      <c r="G48" s="2">
        <v>2129.5700000000002</v>
      </c>
      <c r="H48" s="2">
        <v>1.49</v>
      </c>
    </row>
    <row r="49" spans="2:8" x14ac:dyDescent="0.25">
      <c r="B49" s="1" t="s">
        <v>2332</v>
      </c>
      <c r="C49" s="17" t="s">
        <v>135</v>
      </c>
      <c r="D49" s="1" t="s">
        <v>194</v>
      </c>
      <c r="E49" s="1" t="s">
        <v>195</v>
      </c>
      <c r="F49" s="2">
        <v>87000</v>
      </c>
      <c r="G49" s="2">
        <v>2068.38</v>
      </c>
      <c r="H49" s="2">
        <v>1.45</v>
      </c>
    </row>
    <row r="50" spans="2:8" x14ac:dyDescent="0.25">
      <c r="B50" s="1" t="s">
        <v>832</v>
      </c>
      <c r="C50" s="17" t="s">
        <v>135</v>
      </c>
      <c r="D50" s="1" t="s">
        <v>419</v>
      </c>
      <c r="E50" s="1" t="s">
        <v>833</v>
      </c>
      <c r="F50" s="2">
        <v>92970</v>
      </c>
      <c r="G50" s="2">
        <v>1871.21</v>
      </c>
      <c r="H50" s="2">
        <v>1.31</v>
      </c>
    </row>
    <row r="51" spans="2:8" x14ac:dyDescent="0.25">
      <c r="B51" s="1" t="s">
        <v>2668</v>
      </c>
      <c r="C51" s="17" t="s">
        <v>135</v>
      </c>
      <c r="D51" s="1" t="s">
        <v>834</v>
      </c>
      <c r="E51" s="1" t="s">
        <v>835</v>
      </c>
      <c r="F51" s="2">
        <v>146900</v>
      </c>
      <c r="G51" s="2">
        <v>1856.45</v>
      </c>
      <c r="H51" s="2">
        <v>1.3</v>
      </c>
    </row>
    <row r="52" spans="2:8" x14ac:dyDescent="0.25">
      <c r="B52" s="1" t="s">
        <v>2653</v>
      </c>
      <c r="C52" s="17" t="s">
        <v>135</v>
      </c>
      <c r="D52" s="1" t="s">
        <v>379</v>
      </c>
      <c r="E52" s="1" t="s">
        <v>777</v>
      </c>
      <c r="F52" s="2">
        <v>955000</v>
      </c>
      <c r="G52" s="2">
        <v>1761.02</v>
      </c>
      <c r="H52" s="2">
        <v>1.23</v>
      </c>
    </row>
    <row r="53" spans="2:8" x14ac:dyDescent="0.25">
      <c r="B53" s="1" t="s">
        <v>2369</v>
      </c>
      <c r="C53" s="17" t="s">
        <v>135</v>
      </c>
      <c r="D53" s="1" t="s">
        <v>254</v>
      </c>
      <c r="E53" s="1" t="s">
        <v>255</v>
      </c>
      <c r="F53" s="2">
        <v>194000</v>
      </c>
      <c r="G53" s="2">
        <v>1760.07</v>
      </c>
      <c r="H53" s="2">
        <v>1.23</v>
      </c>
    </row>
    <row r="54" spans="2:8" x14ac:dyDescent="0.25">
      <c r="B54" s="1" t="s">
        <v>2378</v>
      </c>
      <c r="C54" s="17" t="s">
        <v>135</v>
      </c>
      <c r="D54" s="1" t="s">
        <v>266</v>
      </c>
      <c r="E54" s="1" t="s">
        <v>267</v>
      </c>
      <c r="F54" s="2">
        <v>490000</v>
      </c>
      <c r="G54" s="2">
        <v>1756.16</v>
      </c>
      <c r="H54" s="2">
        <v>1.23</v>
      </c>
    </row>
    <row r="55" spans="2:8" x14ac:dyDescent="0.25">
      <c r="B55" s="1" t="s">
        <v>2353</v>
      </c>
      <c r="C55" s="17" t="s">
        <v>135</v>
      </c>
      <c r="D55" s="1" t="s">
        <v>227</v>
      </c>
      <c r="E55" s="1" t="s">
        <v>228</v>
      </c>
      <c r="F55" s="2">
        <v>30090</v>
      </c>
      <c r="G55" s="2">
        <v>1727.93</v>
      </c>
      <c r="H55" s="2">
        <v>1.21</v>
      </c>
    </row>
    <row r="56" spans="2:8" x14ac:dyDescent="0.25">
      <c r="B56" s="1" t="s">
        <v>2506</v>
      </c>
      <c r="C56" s="17" t="s">
        <v>135</v>
      </c>
      <c r="D56" s="1" t="s">
        <v>353</v>
      </c>
      <c r="E56" s="1" t="s">
        <v>517</v>
      </c>
      <c r="F56" s="2">
        <v>380000</v>
      </c>
      <c r="G56" s="2">
        <v>1645.97</v>
      </c>
      <c r="H56" s="2">
        <v>1.1499999999999999</v>
      </c>
    </row>
    <row r="57" spans="2:8" x14ac:dyDescent="0.25">
      <c r="B57" s="1" t="s">
        <v>2669</v>
      </c>
      <c r="C57" s="17" t="s">
        <v>135</v>
      </c>
      <c r="D57" s="1" t="s">
        <v>218</v>
      </c>
      <c r="E57" s="1" t="s">
        <v>836</v>
      </c>
      <c r="F57" s="2">
        <v>34842</v>
      </c>
      <c r="G57" s="2">
        <v>1627.94</v>
      </c>
      <c r="H57" s="2">
        <v>1.1399999999999999</v>
      </c>
    </row>
    <row r="58" spans="2:8" x14ac:dyDescent="0.25">
      <c r="B58" s="1" t="s">
        <v>837</v>
      </c>
      <c r="C58" s="17" t="s">
        <v>135</v>
      </c>
      <c r="D58" s="1" t="s">
        <v>207</v>
      </c>
      <c r="E58" s="1" t="s">
        <v>838</v>
      </c>
      <c r="F58" s="2">
        <v>172687</v>
      </c>
      <c r="G58" s="2">
        <v>1603.23</v>
      </c>
      <c r="H58" s="2">
        <v>1.1200000000000001</v>
      </c>
    </row>
    <row r="59" spans="2:8" x14ac:dyDescent="0.25">
      <c r="B59" s="1" t="s">
        <v>2670</v>
      </c>
      <c r="C59" s="17" t="s">
        <v>135</v>
      </c>
      <c r="D59" s="1" t="s">
        <v>224</v>
      </c>
      <c r="E59" s="1" t="s">
        <v>839</v>
      </c>
      <c r="F59" s="2">
        <v>53000</v>
      </c>
      <c r="G59" s="2">
        <v>1561.78</v>
      </c>
      <c r="H59" s="2">
        <v>1.0900000000000001</v>
      </c>
    </row>
    <row r="60" spans="2:8" x14ac:dyDescent="0.25">
      <c r="B60" s="1" t="s">
        <v>840</v>
      </c>
      <c r="C60" s="17" t="s">
        <v>135</v>
      </c>
      <c r="D60" s="1" t="s">
        <v>266</v>
      </c>
      <c r="E60" s="1" t="s">
        <v>841</v>
      </c>
      <c r="F60" s="2">
        <v>111085</v>
      </c>
      <c r="G60" s="2">
        <v>1561.58</v>
      </c>
      <c r="H60" s="2">
        <v>1.0900000000000001</v>
      </c>
    </row>
    <row r="61" spans="2:8" x14ac:dyDescent="0.25">
      <c r="B61" s="1" t="s">
        <v>2671</v>
      </c>
      <c r="C61" s="17" t="s">
        <v>135</v>
      </c>
      <c r="D61" s="1" t="s">
        <v>207</v>
      </c>
      <c r="E61" s="1" t="s">
        <v>842</v>
      </c>
      <c r="F61" s="2">
        <v>130000</v>
      </c>
      <c r="G61" s="2">
        <v>1346.8</v>
      </c>
      <c r="H61" s="2">
        <v>0.94</v>
      </c>
    </row>
    <row r="62" spans="2:8" x14ac:dyDescent="0.25">
      <c r="B62" s="1" t="s">
        <v>719</v>
      </c>
      <c r="C62" s="17" t="s">
        <v>135</v>
      </c>
      <c r="D62" s="1" t="s">
        <v>311</v>
      </c>
      <c r="E62" s="1" t="s">
        <v>720</v>
      </c>
      <c r="F62" s="2">
        <v>132462</v>
      </c>
      <c r="G62" s="2">
        <v>1303.49</v>
      </c>
      <c r="H62" s="2">
        <v>0.91</v>
      </c>
    </row>
    <row r="63" spans="2:8" x14ac:dyDescent="0.25">
      <c r="B63" s="1" t="s">
        <v>2410</v>
      </c>
      <c r="C63" s="17" t="s">
        <v>135</v>
      </c>
      <c r="D63" s="1" t="s">
        <v>266</v>
      </c>
      <c r="E63" s="1" t="s">
        <v>334</v>
      </c>
      <c r="F63" s="2">
        <v>132800</v>
      </c>
      <c r="G63" s="2">
        <v>1141.1500000000001</v>
      </c>
      <c r="H63" s="2">
        <v>0.8</v>
      </c>
    </row>
    <row r="64" spans="2:8" x14ac:dyDescent="0.25">
      <c r="B64" s="14" t="s">
        <v>268</v>
      </c>
    </row>
    <row r="65" spans="2:8" x14ac:dyDescent="0.25">
      <c r="B65" s="1" t="s">
        <v>269</v>
      </c>
      <c r="C65" s="17" t="s">
        <v>135</v>
      </c>
      <c r="D65" s="1" t="s">
        <v>254</v>
      </c>
      <c r="E65" s="1" t="s">
        <v>270</v>
      </c>
      <c r="F65" s="2">
        <v>575247</v>
      </c>
      <c r="G65" s="2">
        <v>1377.26</v>
      </c>
      <c r="H65" s="2">
        <v>0.96</v>
      </c>
    </row>
    <row r="66" spans="2:8" x14ac:dyDescent="0.25">
      <c r="B66" s="14" t="s">
        <v>271</v>
      </c>
      <c r="C66" s="21"/>
      <c r="D66" s="14"/>
      <c r="E66" s="14"/>
      <c r="F66" s="3"/>
      <c r="G66" s="3">
        <f>SUM(G12:G65)</f>
        <v>138282.33000000002</v>
      </c>
      <c r="H66" s="3">
        <f>SUM(H12:H65)</f>
        <v>96.720000000000013</v>
      </c>
    </row>
    <row r="67" spans="2:8" x14ac:dyDescent="0.25">
      <c r="B67" s="14" t="s">
        <v>272</v>
      </c>
      <c r="C67" s="21"/>
      <c r="D67" s="14"/>
      <c r="E67" s="14"/>
      <c r="F67" s="3"/>
      <c r="G67" s="3">
        <v>2469.69</v>
      </c>
      <c r="H67" s="3">
        <v>1.73</v>
      </c>
    </row>
    <row r="68" spans="2:8" x14ac:dyDescent="0.25">
      <c r="B68" s="14" t="s">
        <v>137</v>
      </c>
      <c r="C68" s="21"/>
      <c r="D68" s="14"/>
      <c r="E68" s="14"/>
      <c r="F68" s="3"/>
      <c r="G68" s="3">
        <v>140752.01999999999</v>
      </c>
      <c r="H68" s="3">
        <v>98.45</v>
      </c>
    </row>
    <row r="69" spans="2:8" x14ac:dyDescent="0.25">
      <c r="B69" s="14" t="s">
        <v>138</v>
      </c>
      <c r="C69" s="21"/>
      <c r="D69" s="14"/>
      <c r="E69" s="14"/>
      <c r="F69" s="3"/>
      <c r="G69" s="3">
        <v>2259.0152062100265</v>
      </c>
      <c r="H69" s="3">
        <v>1.5499999999999972</v>
      </c>
    </row>
    <row r="70" spans="2:8" x14ac:dyDescent="0.25">
      <c r="B70" s="14" t="s">
        <v>139</v>
      </c>
      <c r="C70" s="21"/>
      <c r="D70" s="14"/>
      <c r="E70" s="14"/>
      <c r="F70" s="3"/>
      <c r="G70" s="3">
        <v>143011.03520621001</v>
      </c>
      <c r="H70" s="3">
        <v>100</v>
      </c>
    </row>
    <row r="71" spans="2:8" x14ac:dyDescent="0.25">
      <c r="B71" s="1" t="s">
        <v>140</v>
      </c>
    </row>
    <row r="72" spans="2:8" x14ac:dyDescent="0.25">
      <c r="B72" s="14" t="s">
        <v>141</v>
      </c>
    </row>
    <row r="73" spans="2:8" x14ac:dyDescent="0.25">
      <c r="B73" s="14" t="s">
        <v>142</v>
      </c>
      <c r="C73" s="17" t="s">
        <v>143</v>
      </c>
    </row>
    <row r="74" spans="2:8" x14ac:dyDescent="0.25">
      <c r="B74" s="14" t="s">
        <v>145</v>
      </c>
      <c r="C74" s="17" t="s">
        <v>144</v>
      </c>
    </row>
    <row r="75" spans="2:8" x14ac:dyDescent="0.25">
      <c r="B75" s="14" t="s">
        <v>273</v>
      </c>
      <c r="C75" s="17" t="s">
        <v>144</v>
      </c>
    </row>
    <row r="76" spans="2:8" x14ac:dyDescent="0.25">
      <c r="B76" s="14" t="s">
        <v>146</v>
      </c>
      <c r="C76" s="17" t="s">
        <v>147</v>
      </c>
    </row>
    <row r="77" spans="2:8" x14ac:dyDescent="0.25">
      <c r="B77" s="14" t="s">
        <v>843</v>
      </c>
      <c r="C77" s="21"/>
    </row>
    <row r="78" spans="2:8" x14ac:dyDescent="0.25">
      <c r="B78" s="14" t="s">
        <v>844</v>
      </c>
      <c r="C78" s="21"/>
    </row>
    <row r="79" spans="2:8" x14ac:dyDescent="0.25">
      <c r="B79" s="14" t="s">
        <v>845</v>
      </c>
      <c r="C79" s="21"/>
    </row>
    <row r="80" spans="2:8" x14ac:dyDescent="0.25">
      <c r="B80" s="14" t="s">
        <v>846</v>
      </c>
      <c r="C80" s="21"/>
    </row>
    <row r="81" spans="2:3" x14ac:dyDescent="0.25">
      <c r="B81" s="14" t="s">
        <v>847</v>
      </c>
      <c r="C81" s="21"/>
    </row>
    <row r="82" spans="2:3" x14ac:dyDescent="0.25">
      <c r="B82" s="14" t="s">
        <v>848</v>
      </c>
      <c r="C82" s="21"/>
    </row>
    <row r="83" spans="2:3" x14ac:dyDescent="0.25">
      <c r="B83" s="14" t="s">
        <v>849</v>
      </c>
      <c r="C83" s="21"/>
    </row>
    <row r="84" spans="2:3" x14ac:dyDescent="0.25">
      <c r="B84" s="14" t="s">
        <v>850</v>
      </c>
      <c r="C84" s="21"/>
    </row>
    <row r="85" spans="2:3" x14ac:dyDescent="0.25">
      <c r="B85" s="14" t="s">
        <v>405</v>
      </c>
      <c r="C85" s="21"/>
    </row>
    <row r="86" spans="2:3" x14ac:dyDescent="0.25">
      <c r="B86" s="1" t="s">
        <v>148</v>
      </c>
    </row>
    <row r="87" spans="2:3" x14ac:dyDescent="0.25">
      <c r="B87" s="1" t="s">
        <v>278</v>
      </c>
    </row>
    <row r="90" spans="2:3" x14ac:dyDescent="0.25">
      <c r="B90" s="7" t="s">
        <v>2242</v>
      </c>
      <c r="C90" s="8"/>
    </row>
    <row r="91" spans="2:3" ht="30" x14ac:dyDescent="0.25">
      <c r="B91" s="7" t="s">
        <v>279</v>
      </c>
      <c r="C91" s="9" t="s">
        <v>280</v>
      </c>
    </row>
    <row r="92" spans="2:3" x14ac:dyDescent="0.25">
      <c r="B92" s="10" t="s">
        <v>281</v>
      </c>
      <c r="C92" s="128">
        <v>400</v>
      </c>
    </row>
    <row r="93" spans="2:3" x14ac:dyDescent="0.25">
      <c r="B93" s="10" t="s">
        <v>282</v>
      </c>
      <c r="C93" s="128">
        <v>0</v>
      </c>
    </row>
    <row r="94" spans="2:3" x14ac:dyDescent="0.25">
      <c r="B94" s="10" t="s">
        <v>283</v>
      </c>
      <c r="C94" s="128">
        <v>0</v>
      </c>
    </row>
    <row r="95" spans="2:3" x14ac:dyDescent="0.25">
      <c r="B95" s="10" t="s">
        <v>284</v>
      </c>
      <c r="C95" s="128">
        <v>0</v>
      </c>
    </row>
    <row r="96" spans="2:3" x14ac:dyDescent="0.25">
      <c r="B96" s="10" t="s">
        <v>285</v>
      </c>
      <c r="C96" s="128">
        <v>0</v>
      </c>
    </row>
    <row r="97" spans="2:7" x14ac:dyDescent="0.25">
      <c r="B97" s="10" t="s">
        <v>286</v>
      </c>
      <c r="C97" s="128">
        <v>0</v>
      </c>
    </row>
    <row r="98" spans="2:7" x14ac:dyDescent="0.25">
      <c r="B98" s="7" t="s">
        <v>287</v>
      </c>
      <c r="C98" s="130">
        <v>400</v>
      </c>
    </row>
    <row r="100" spans="2:7" x14ac:dyDescent="0.25">
      <c r="B100" s="10" t="s">
        <v>149</v>
      </c>
      <c r="C100" s="11"/>
      <c r="D100" s="10"/>
    </row>
    <row r="101" spans="2:7" ht="30" x14ac:dyDescent="0.25">
      <c r="B101" s="12" t="s">
        <v>150</v>
      </c>
      <c r="C101" s="13" t="s">
        <v>151</v>
      </c>
      <c r="D101" s="12" t="s">
        <v>152</v>
      </c>
    </row>
    <row r="102" spans="2:7" x14ac:dyDescent="0.25">
      <c r="B102" s="10" t="s">
        <v>144</v>
      </c>
      <c r="C102" s="11" t="s">
        <v>144</v>
      </c>
      <c r="D102" s="10" t="s">
        <v>144</v>
      </c>
    </row>
    <row r="104" spans="2:7" x14ac:dyDescent="0.25">
      <c r="B104" s="7" t="s">
        <v>153</v>
      </c>
      <c r="C104" s="29">
        <v>45260</v>
      </c>
      <c r="D104" s="10"/>
      <c r="E104" s="25"/>
      <c r="F104" s="26"/>
    </row>
    <row r="105" spans="2:7" x14ac:dyDescent="0.25">
      <c r="B105" s="7" t="s">
        <v>154</v>
      </c>
      <c r="C105" s="8" t="s">
        <v>155</v>
      </c>
      <c r="D105" s="7" t="s">
        <v>156</v>
      </c>
      <c r="E105" s="23" t="s">
        <v>157</v>
      </c>
      <c r="F105" s="30" t="s">
        <v>158</v>
      </c>
      <c r="G105" s="3"/>
    </row>
    <row r="106" spans="2:7" x14ac:dyDescent="0.25">
      <c r="B106" s="31" t="s">
        <v>144</v>
      </c>
      <c r="C106" s="32" t="s">
        <v>144</v>
      </c>
      <c r="D106" s="31" t="s">
        <v>144</v>
      </c>
      <c r="E106" s="33" t="s">
        <v>144</v>
      </c>
      <c r="F106" s="28">
        <f>C98</f>
        <v>400</v>
      </c>
    </row>
    <row r="109" spans="2:7" x14ac:dyDescent="0.25">
      <c r="B109" s="14" t="s">
        <v>159</v>
      </c>
    </row>
    <row r="110" spans="2:7" x14ac:dyDescent="0.25">
      <c r="B110" s="14"/>
    </row>
    <row r="111" spans="2:7" x14ac:dyDescent="0.25">
      <c r="B111" s="14" t="s">
        <v>160</v>
      </c>
    </row>
    <row r="112" spans="2:7" x14ac:dyDescent="0.25">
      <c r="B112" s="7" t="s">
        <v>161</v>
      </c>
      <c r="C112" s="8" t="s">
        <v>162</v>
      </c>
      <c r="D112" s="14"/>
    </row>
    <row r="113" spans="2:7" x14ac:dyDescent="0.25">
      <c r="B113" s="10" t="s">
        <v>144</v>
      </c>
      <c r="C113" s="11" t="s">
        <v>144</v>
      </c>
    </row>
    <row r="115" spans="2:7" x14ac:dyDescent="0.25">
      <c r="B115" s="7" t="s">
        <v>163</v>
      </c>
      <c r="C115" s="8" t="s">
        <v>162</v>
      </c>
    </row>
    <row r="116" spans="2:7" x14ac:dyDescent="0.25">
      <c r="B116" s="10" t="s">
        <v>144</v>
      </c>
      <c r="C116" s="11" t="s">
        <v>144</v>
      </c>
    </row>
    <row r="118" spans="2:7" x14ac:dyDescent="0.25">
      <c r="B118" s="7" t="s">
        <v>144</v>
      </c>
      <c r="C118" s="8" t="s">
        <v>144</v>
      </c>
    </row>
    <row r="119" spans="2:7" x14ac:dyDescent="0.25">
      <c r="B119" s="10" t="s">
        <v>144</v>
      </c>
      <c r="C119" s="11" t="s">
        <v>144</v>
      </c>
    </row>
    <row r="121" spans="2:7" x14ac:dyDescent="0.25">
      <c r="B121" s="23" t="s">
        <v>164</v>
      </c>
      <c r="C121" s="8" t="s">
        <v>165</v>
      </c>
    </row>
    <row r="122" spans="2:7" x14ac:dyDescent="0.25">
      <c r="B122" s="25" t="s">
        <v>144</v>
      </c>
      <c r="C122" s="11" t="s">
        <v>144</v>
      </c>
    </row>
    <row r="124" spans="2:7" x14ac:dyDescent="0.25">
      <c r="B124" s="7" t="s">
        <v>166</v>
      </c>
      <c r="C124" s="8" t="s">
        <v>144</v>
      </c>
    </row>
    <row r="126" spans="2:7" x14ac:dyDescent="0.25">
      <c r="B126" s="7" t="s">
        <v>167</v>
      </c>
      <c r="C126" s="29">
        <v>45260</v>
      </c>
      <c r="D126" s="10"/>
      <c r="E126" s="25"/>
      <c r="F126" s="26"/>
    </row>
    <row r="127" spans="2:7" x14ac:dyDescent="0.25">
      <c r="B127" s="7" t="s">
        <v>154</v>
      </c>
      <c r="C127" s="8" t="s">
        <v>155</v>
      </c>
      <c r="D127" s="7" t="s">
        <v>156</v>
      </c>
      <c r="E127" s="23" t="s">
        <v>157</v>
      </c>
      <c r="F127" s="30" t="s">
        <v>158</v>
      </c>
      <c r="G127" s="3"/>
    </row>
    <row r="128" spans="2:7" x14ac:dyDescent="0.25">
      <c r="B128" s="31" t="s">
        <v>144</v>
      </c>
      <c r="C128" s="32" t="s">
        <v>144</v>
      </c>
      <c r="D128" s="31" t="s">
        <v>144</v>
      </c>
      <c r="E128" s="33" t="s">
        <v>144</v>
      </c>
      <c r="F128" s="28" t="s">
        <v>144</v>
      </c>
    </row>
    <row r="129" spans="2:4" x14ac:dyDescent="0.25">
      <c r="B129" s="14" t="s">
        <v>159</v>
      </c>
    </row>
    <row r="130" spans="2:4" x14ac:dyDescent="0.25">
      <c r="B130" s="14"/>
    </row>
    <row r="131" spans="2:4" x14ac:dyDescent="0.25">
      <c r="B131" s="14" t="s">
        <v>160</v>
      </c>
    </row>
    <row r="132" spans="2:4" x14ac:dyDescent="0.25">
      <c r="B132" s="7" t="s">
        <v>161</v>
      </c>
      <c r="C132" s="8" t="s">
        <v>162</v>
      </c>
      <c r="D132" s="14"/>
    </row>
    <row r="133" spans="2:4" x14ac:dyDescent="0.25">
      <c r="B133" s="10" t="s">
        <v>144</v>
      </c>
      <c r="C133" s="11" t="s">
        <v>144</v>
      </c>
    </row>
    <row r="135" spans="2:4" x14ac:dyDescent="0.25">
      <c r="B135" s="7" t="s">
        <v>163</v>
      </c>
      <c r="C135" s="8" t="s">
        <v>162</v>
      </c>
    </row>
    <row r="136" spans="2:4" x14ac:dyDescent="0.25">
      <c r="B136" s="10" t="s">
        <v>144</v>
      </c>
      <c r="C136" s="11" t="s">
        <v>144</v>
      </c>
    </row>
    <row r="138" spans="2:4" x14ac:dyDescent="0.25">
      <c r="B138" s="7" t="s">
        <v>144</v>
      </c>
      <c r="C138" s="8" t="s">
        <v>144</v>
      </c>
    </row>
    <row r="139" spans="2:4" x14ac:dyDescent="0.25">
      <c r="B139" s="10" t="s">
        <v>144</v>
      </c>
      <c r="C139" s="11" t="s">
        <v>144</v>
      </c>
    </row>
    <row r="141" spans="2:4" x14ac:dyDescent="0.25">
      <c r="B141" s="23" t="s">
        <v>164</v>
      </c>
      <c r="C141" s="8" t="s">
        <v>165</v>
      </c>
    </row>
    <row r="142" spans="2:4" x14ac:dyDescent="0.25">
      <c r="B142" s="25" t="s">
        <v>144</v>
      </c>
      <c r="C142" s="11" t="s">
        <v>144</v>
      </c>
    </row>
    <row r="144" spans="2:4" x14ac:dyDescent="0.25">
      <c r="B144" s="7" t="s">
        <v>166</v>
      </c>
      <c r="C144" s="8" t="s">
        <v>144</v>
      </c>
    </row>
    <row r="147" spans="2:80" x14ac:dyDescent="0.25">
      <c r="B147" s="14" t="s">
        <v>168</v>
      </c>
    </row>
    <row r="149" spans="2:80" x14ac:dyDescent="0.25">
      <c r="B149" s="7" t="s">
        <v>154</v>
      </c>
      <c r="C149" s="8" t="s">
        <v>169</v>
      </c>
      <c r="D149" s="7" t="s">
        <v>170</v>
      </c>
      <c r="E149" s="7" t="s">
        <v>171</v>
      </c>
      <c r="F149" s="3"/>
    </row>
    <row r="150" spans="2:80" x14ac:dyDescent="0.25">
      <c r="B150" s="10" t="s">
        <v>144</v>
      </c>
      <c r="C150" s="11" t="s">
        <v>144</v>
      </c>
      <c r="D150" s="10" t="s">
        <v>144</v>
      </c>
      <c r="E150" s="10" t="s">
        <v>144</v>
      </c>
    </row>
    <row r="153" spans="2:80" x14ac:dyDescent="0.25">
      <c r="B153" s="14" t="s">
        <v>172</v>
      </c>
      <c r="C153" s="21" t="s">
        <v>144</v>
      </c>
      <c r="D153" s="14"/>
      <c r="E153" s="14"/>
      <c r="F153" s="3"/>
      <c r="G153" s="3"/>
      <c r="H153" s="3"/>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c r="BT153" s="14"/>
      <c r="BU153" s="14"/>
      <c r="BV153" s="14"/>
      <c r="BW153" s="14"/>
      <c r="BX153" s="14"/>
      <c r="BY153" s="14"/>
      <c r="BZ153" s="14"/>
      <c r="CA153" s="14"/>
      <c r="CB153" s="14"/>
    </row>
    <row r="155" spans="2:80" x14ac:dyDescent="0.25">
      <c r="B155" s="14" t="s">
        <v>173</v>
      </c>
    </row>
    <row r="157" spans="2:80" x14ac:dyDescent="0.25">
      <c r="B157" s="7" t="s">
        <v>174</v>
      </c>
      <c r="C157" s="8" t="s">
        <v>162</v>
      </c>
      <c r="D157" s="14"/>
    </row>
    <row r="158" spans="2:80" x14ac:dyDescent="0.25">
      <c r="B158" s="10" t="s">
        <v>144</v>
      </c>
      <c r="C158" s="11" t="s">
        <v>144</v>
      </c>
    </row>
    <row r="161" spans="2:80" x14ac:dyDescent="0.25">
      <c r="B161" s="7" t="s">
        <v>175</v>
      </c>
      <c r="C161" s="8" t="s">
        <v>176</v>
      </c>
      <c r="D161" s="14"/>
    </row>
    <row r="162" spans="2:80" x14ac:dyDescent="0.25">
      <c r="B162" s="10" t="s">
        <v>144</v>
      </c>
      <c r="C162" s="11" t="s">
        <v>144</v>
      </c>
    </row>
    <row r="165" spans="2:80" x14ac:dyDescent="0.25">
      <c r="B165" s="14" t="s">
        <v>177</v>
      </c>
    </row>
    <row r="168" spans="2:80" x14ac:dyDescent="0.25">
      <c r="B168" s="14" t="s">
        <v>178</v>
      </c>
    </row>
    <row r="170" spans="2:80" x14ac:dyDescent="0.25">
      <c r="B170" s="7" t="s">
        <v>154</v>
      </c>
      <c r="C170" s="8" t="s">
        <v>179</v>
      </c>
      <c r="D170" s="7" t="s">
        <v>169</v>
      </c>
      <c r="E170" s="7" t="s">
        <v>170</v>
      </c>
      <c r="F170" s="30" t="s">
        <v>171</v>
      </c>
      <c r="G170" s="3"/>
    </row>
    <row r="171" spans="2:80" x14ac:dyDescent="0.25">
      <c r="B171" s="10" t="s">
        <v>144</v>
      </c>
      <c r="C171" s="11" t="s">
        <v>144</v>
      </c>
      <c r="D171" s="10" t="s">
        <v>144</v>
      </c>
      <c r="E171" s="10" t="s">
        <v>144</v>
      </c>
      <c r="F171" s="34" t="s">
        <v>144</v>
      </c>
    </row>
    <row r="174" spans="2:80" x14ac:dyDescent="0.25">
      <c r="B174" s="14" t="s">
        <v>172</v>
      </c>
      <c r="C174" s="21" t="s">
        <v>144</v>
      </c>
      <c r="D174" s="14"/>
      <c r="E174" s="14"/>
      <c r="F174" s="3"/>
      <c r="G174" s="3"/>
      <c r="H174" s="3"/>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row>
    <row r="176" spans="2:80" x14ac:dyDescent="0.25">
      <c r="B176" s="14" t="s">
        <v>173</v>
      </c>
    </row>
    <row r="178" spans="2:7" x14ac:dyDescent="0.25">
      <c r="B178" s="7" t="s">
        <v>174</v>
      </c>
      <c r="C178" s="8" t="s">
        <v>162</v>
      </c>
      <c r="D178" s="14"/>
    </row>
    <row r="179" spans="2:7" x14ac:dyDescent="0.25">
      <c r="B179" s="10" t="s">
        <v>144</v>
      </c>
      <c r="C179" s="11" t="s">
        <v>144</v>
      </c>
    </row>
    <row r="182" spans="2:7" x14ac:dyDescent="0.25">
      <c r="B182" s="7" t="s">
        <v>175</v>
      </c>
      <c r="C182" s="8" t="s">
        <v>176</v>
      </c>
      <c r="D182" s="14"/>
    </row>
    <row r="183" spans="2:7" x14ac:dyDescent="0.25">
      <c r="B183" s="10" t="s">
        <v>144</v>
      </c>
      <c r="C183" s="11" t="s">
        <v>144</v>
      </c>
    </row>
    <row r="186" spans="2:7" x14ac:dyDescent="0.25">
      <c r="B186" s="14" t="s">
        <v>177</v>
      </c>
    </row>
    <row r="189" spans="2:7" x14ac:dyDescent="0.25">
      <c r="B189" s="14" t="s">
        <v>180</v>
      </c>
    </row>
    <row r="190" spans="2:7" x14ac:dyDescent="0.25">
      <c r="B190" s="7" t="s">
        <v>154</v>
      </c>
      <c r="C190" s="8" t="s">
        <v>181</v>
      </c>
      <c r="D190" s="7" t="s">
        <v>182</v>
      </c>
      <c r="E190" s="7" t="s">
        <v>183</v>
      </c>
      <c r="F190" s="30" t="s">
        <v>184</v>
      </c>
      <c r="G190" s="3"/>
    </row>
    <row r="191" spans="2:7" x14ac:dyDescent="0.25">
      <c r="B191" s="10" t="s">
        <v>144</v>
      </c>
      <c r="C191" s="11" t="s">
        <v>144</v>
      </c>
      <c r="D191" s="10" t="s">
        <v>144</v>
      </c>
      <c r="E191" s="10" t="s">
        <v>144</v>
      </c>
      <c r="F191" s="34" t="s">
        <v>144</v>
      </c>
    </row>
    <row r="192" spans="2:7" x14ac:dyDescent="0.25">
      <c r="B192" s="1" t="s">
        <v>185</v>
      </c>
    </row>
  </sheetData>
  <mergeCells count="3">
    <mergeCell ref="B1:E1"/>
    <mergeCell ref="C3:C7"/>
    <mergeCell ref="D3:D7"/>
  </mergeCells>
  <hyperlinks>
    <hyperlink ref="A1" location="Index!A1" display="Index" xr:uid="{B2B32CF8-A0E8-486B-AA04-20FCEB4AD58C}"/>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A35AF-CD4E-40E1-819F-45C3E2444770}">
  <dimension ref="A1:CB170"/>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x14ac:dyDescent="0.25">
      <c r="A1" s="15" t="s">
        <v>0</v>
      </c>
      <c r="B1" s="226" t="s">
        <v>65</v>
      </c>
      <c r="C1" s="226"/>
      <c r="D1" s="226"/>
      <c r="E1" s="226"/>
    </row>
    <row r="3" spans="1:9" ht="15" customHeight="1" x14ac:dyDescent="0.25">
      <c r="B3" s="4" t="s">
        <v>851</v>
      </c>
      <c r="C3" s="227"/>
      <c r="D3" s="228"/>
    </row>
    <row r="4" spans="1:9" ht="15" customHeight="1" x14ac:dyDescent="0.25">
      <c r="B4" s="6" t="s">
        <v>852</v>
      </c>
      <c r="C4" s="227"/>
      <c r="D4" s="228"/>
    </row>
    <row r="5" spans="1:9" ht="15" customHeight="1" x14ac:dyDescent="0.25">
      <c r="B5" s="6" t="s">
        <v>107</v>
      </c>
      <c r="C5" s="227"/>
      <c r="D5" s="228"/>
    </row>
    <row r="6" spans="1:9" ht="15" customHeight="1" x14ac:dyDescent="0.25">
      <c r="B6" s="5" t="s">
        <v>490</v>
      </c>
      <c r="C6" s="227"/>
      <c r="D6" s="228"/>
    </row>
    <row r="7" spans="1:9" ht="30" customHeight="1" x14ac:dyDescent="0.25">
      <c r="B7" s="5" t="s">
        <v>853</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2435</v>
      </c>
      <c r="C15" s="17" t="s">
        <v>135</v>
      </c>
      <c r="D15" s="1" t="s">
        <v>215</v>
      </c>
      <c r="E15" s="1" t="s">
        <v>389</v>
      </c>
      <c r="F15" s="2">
        <v>764300</v>
      </c>
      <c r="G15" s="2">
        <v>9369.17</v>
      </c>
      <c r="H15" s="2">
        <v>12.44</v>
      </c>
    </row>
    <row r="16" spans="1:9" x14ac:dyDescent="0.25">
      <c r="B16" s="1" t="s">
        <v>2584</v>
      </c>
      <c r="C16" s="17" t="s">
        <v>135</v>
      </c>
      <c r="D16" s="1" t="s">
        <v>215</v>
      </c>
      <c r="E16" s="1" t="s">
        <v>687</v>
      </c>
      <c r="F16" s="2">
        <v>643240</v>
      </c>
      <c r="G16" s="2">
        <v>8239.26</v>
      </c>
      <c r="H16" s="2">
        <v>10.94</v>
      </c>
    </row>
    <row r="17" spans="2:8" x14ac:dyDescent="0.25">
      <c r="B17" s="1" t="s">
        <v>2346</v>
      </c>
      <c r="C17" s="17" t="s">
        <v>135</v>
      </c>
      <c r="D17" s="1" t="s">
        <v>215</v>
      </c>
      <c r="E17" s="1" t="s">
        <v>216</v>
      </c>
      <c r="F17" s="2">
        <v>116800</v>
      </c>
      <c r="G17" s="2">
        <v>6760.56</v>
      </c>
      <c r="H17" s="2">
        <v>8.98</v>
      </c>
    </row>
    <row r="18" spans="2:8" x14ac:dyDescent="0.25">
      <c r="B18" s="1" t="s">
        <v>2456</v>
      </c>
      <c r="C18" s="17" t="s">
        <v>135</v>
      </c>
      <c r="D18" s="1" t="s">
        <v>215</v>
      </c>
      <c r="E18" s="1" t="s">
        <v>424</v>
      </c>
      <c r="F18" s="2">
        <v>611000</v>
      </c>
      <c r="G18" s="2">
        <v>6363.87</v>
      </c>
      <c r="H18" s="2">
        <v>8.4499999999999993</v>
      </c>
    </row>
    <row r="19" spans="2:8" x14ac:dyDescent="0.25">
      <c r="B19" s="1" t="s">
        <v>2570</v>
      </c>
      <c r="C19" s="17" t="s">
        <v>135</v>
      </c>
      <c r="D19" s="1" t="s">
        <v>215</v>
      </c>
      <c r="E19" s="1" t="s">
        <v>658</v>
      </c>
      <c r="F19" s="2">
        <v>415000</v>
      </c>
      <c r="G19" s="2">
        <v>5031.05</v>
      </c>
      <c r="H19" s="2">
        <v>6.68</v>
      </c>
    </row>
    <row r="20" spans="2:8" x14ac:dyDescent="0.25">
      <c r="B20" s="1" t="s">
        <v>2372</v>
      </c>
      <c r="C20" s="17" t="s">
        <v>135</v>
      </c>
      <c r="D20" s="1" t="s">
        <v>215</v>
      </c>
      <c r="E20" s="1" t="s">
        <v>258</v>
      </c>
      <c r="F20" s="2">
        <v>104965</v>
      </c>
      <c r="G20" s="2">
        <v>3976.81</v>
      </c>
      <c r="H20" s="2">
        <v>5.28</v>
      </c>
    </row>
    <row r="21" spans="2:8" x14ac:dyDescent="0.25">
      <c r="B21" s="1" t="s">
        <v>2352</v>
      </c>
      <c r="C21" s="17" t="s">
        <v>135</v>
      </c>
      <c r="D21" s="1" t="s">
        <v>215</v>
      </c>
      <c r="E21" s="1" t="s">
        <v>226</v>
      </c>
      <c r="F21" s="2">
        <v>83049</v>
      </c>
      <c r="G21" s="2">
        <v>3922.86</v>
      </c>
      <c r="H21" s="2">
        <v>5.21</v>
      </c>
    </row>
    <row r="22" spans="2:8" x14ac:dyDescent="0.25">
      <c r="B22" s="1" t="s">
        <v>2664</v>
      </c>
      <c r="C22" s="17" t="s">
        <v>135</v>
      </c>
      <c r="D22" s="1" t="s">
        <v>302</v>
      </c>
      <c r="E22" s="1" t="s">
        <v>814</v>
      </c>
      <c r="F22" s="2">
        <v>855100</v>
      </c>
      <c r="G22" s="2">
        <v>3300.69</v>
      </c>
      <c r="H22" s="2">
        <v>4.38</v>
      </c>
    </row>
    <row r="23" spans="2:8" x14ac:dyDescent="0.25">
      <c r="B23" s="1" t="s">
        <v>2571</v>
      </c>
      <c r="C23" s="17" t="s">
        <v>135</v>
      </c>
      <c r="D23" s="1" t="s">
        <v>302</v>
      </c>
      <c r="E23" s="1" t="s">
        <v>659</v>
      </c>
      <c r="F23" s="2">
        <v>58903</v>
      </c>
      <c r="G23" s="2">
        <v>3256.72</v>
      </c>
      <c r="H23" s="2">
        <v>4.33</v>
      </c>
    </row>
    <row r="24" spans="2:8" x14ac:dyDescent="0.25">
      <c r="B24" s="1" t="s">
        <v>2535</v>
      </c>
      <c r="C24" s="17" t="s">
        <v>135</v>
      </c>
      <c r="D24" s="1" t="s">
        <v>215</v>
      </c>
      <c r="E24" s="1" t="s">
        <v>578</v>
      </c>
      <c r="F24" s="2">
        <v>478818</v>
      </c>
      <c r="G24" s="2">
        <v>3052.7</v>
      </c>
      <c r="H24" s="2">
        <v>4.05</v>
      </c>
    </row>
    <row r="25" spans="2:8" x14ac:dyDescent="0.25">
      <c r="B25" s="1" t="s">
        <v>2397</v>
      </c>
      <c r="C25" s="17" t="s">
        <v>135</v>
      </c>
      <c r="D25" s="1" t="s">
        <v>302</v>
      </c>
      <c r="E25" s="1" t="s">
        <v>314</v>
      </c>
      <c r="F25" s="2">
        <v>566121</v>
      </c>
      <c r="G25" s="2">
        <v>2092.9499999999998</v>
      </c>
      <c r="H25" s="2">
        <v>2.78</v>
      </c>
    </row>
    <row r="26" spans="2:8" x14ac:dyDescent="0.25">
      <c r="B26" s="1" t="s">
        <v>2665</v>
      </c>
      <c r="C26" s="17" t="s">
        <v>135</v>
      </c>
      <c r="D26" s="1" t="s">
        <v>215</v>
      </c>
      <c r="E26" s="1" t="s">
        <v>815</v>
      </c>
      <c r="F26" s="2">
        <v>95614</v>
      </c>
      <c r="G26" s="2">
        <v>1889.48</v>
      </c>
      <c r="H26" s="2">
        <v>2.5099999999999998</v>
      </c>
    </row>
    <row r="27" spans="2:8" x14ac:dyDescent="0.25">
      <c r="B27" s="1" t="s">
        <v>2428</v>
      </c>
      <c r="C27" s="17" t="s">
        <v>135</v>
      </c>
      <c r="D27" s="1" t="s">
        <v>215</v>
      </c>
      <c r="E27" s="1" t="s">
        <v>363</v>
      </c>
      <c r="F27" s="2">
        <v>471283</v>
      </c>
      <c r="G27" s="2">
        <v>1855.21</v>
      </c>
      <c r="H27" s="2">
        <v>2.46</v>
      </c>
    </row>
    <row r="28" spans="2:8" x14ac:dyDescent="0.25">
      <c r="B28" s="1" t="s">
        <v>2672</v>
      </c>
      <c r="C28" s="17" t="s">
        <v>135</v>
      </c>
      <c r="D28" s="1" t="s">
        <v>215</v>
      </c>
      <c r="E28" s="1" t="s">
        <v>854</v>
      </c>
      <c r="F28" s="2">
        <v>142452</v>
      </c>
      <c r="G28" s="2">
        <v>1613.91</v>
      </c>
      <c r="H28" s="2">
        <v>2.14</v>
      </c>
    </row>
    <row r="29" spans="2:8" x14ac:dyDescent="0.25">
      <c r="B29" s="1" t="s">
        <v>2373</v>
      </c>
      <c r="C29" s="17" t="s">
        <v>135</v>
      </c>
      <c r="D29" s="1" t="s">
        <v>215</v>
      </c>
      <c r="E29" s="1" t="s">
        <v>259</v>
      </c>
      <c r="F29" s="2">
        <v>19164</v>
      </c>
      <c r="G29" s="2">
        <v>1541.49</v>
      </c>
      <c r="H29" s="2">
        <v>2.0499999999999998</v>
      </c>
    </row>
    <row r="30" spans="2:8" x14ac:dyDescent="0.25">
      <c r="B30" s="1" t="s">
        <v>2673</v>
      </c>
      <c r="C30" s="17" t="s">
        <v>135</v>
      </c>
      <c r="D30" s="1" t="s">
        <v>215</v>
      </c>
      <c r="E30" s="1" t="s">
        <v>855</v>
      </c>
      <c r="F30" s="2">
        <v>70921</v>
      </c>
      <c r="G30" s="2">
        <v>1508.17</v>
      </c>
      <c r="H30" s="2">
        <v>2</v>
      </c>
    </row>
    <row r="31" spans="2:8" x14ac:dyDescent="0.25">
      <c r="B31" s="1" t="s">
        <v>2674</v>
      </c>
      <c r="C31" s="17" t="s">
        <v>135</v>
      </c>
      <c r="D31" s="1" t="s">
        <v>302</v>
      </c>
      <c r="E31" s="1" t="s">
        <v>856</v>
      </c>
      <c r="F31" s="2">
        <v>264625</v>
      </c>
      <c r="G31" s="2">
        <v>1011.93</v>
      </c>
      <c r="H31" s="2">
        <v>1.34</v>
      </c>
    </row>
    <row r="32" spans="2:8" x14ac:dyDescent="0.25">
      <c r="B32" s="1" t="s">
        <v>2675</v>
      </c>
      <c r="C32" s="17" t="s">
        <v>135</v>
      </c>
      <c r="D32" s="1" t="s">
        <v>215</v>
      </c>
      <c r="E32" s="1" t="s">
        <v>857</v>
      </c>
      <c r="F32" s="2">
        <v>276851</v>
      </c>
      <c r="G32" s="2">
        <v>1003.72</v>
      </c>
      <c r="H32" s="2">
        <v>1.33</v>
      </c>
    </row>
    <row r="33" spans="2:8" x14ac:dyDescent="0.25">
      <c r="B33" s="1" t="s">
        <v>2604</v>
      </c>
      <c r="C33" s="17" t="s">
        <v>135</v>
      </c>
      <c r="D33" s="1" t="s">
        <v>215</v>
      </c>
      <c r="E33" s="1" t="s">
        <v>726</v>
      </c>
      <c r="F33" s="2">
        <v>175000</v>
      </c>
      <c r="G33" s="2">
        <v>995.14</v>
      </c>
      <c r="H33" s="2">
        <v>1.32</v>
      </c>
    </row>
    <row r="34" spans="2:8" x14ac:dyDescent="0.25">
      <c r="B34" s="1" t="s">
        <v>2676</v>
      </c>
      <c r="C34" s="17" t="s">
        <v>135</v>
      </c>
      <c r="D34" s="1" t="s">
        <v>246</v>
      </c>
      <c r="E34" s="1" t="s">
        <v>858</v>
      </c>
      <c r="F34" s="2">
        <v>118808</v>
      </c>
      <c r="G34" s="2">
        <v>947.14</v>
      </c>
      <c r="H34" s="2">
        <v>1.26</v>
      </c>
    </row>
    <row r="35" spans="2:8" x14ac:dyDescent="0.25">
      <c r="B35" s="1" t="s">
        <v>2468</v>
      </c>
      <c r="C35" s="17" t="s">
        <v>135</v>
      </c>
      <c r="D35" s="1" t="s">
        <v>215</v>
      </c>
      <c r="E35" s="1" t="s">
        <v>439</v>
      </c>
      <c r="F35" s="2">
        <v>16000</v>
      </c>
      <c r="G35" s="2">
        <v>820.63</v>
      </c>
      <c r="H35" s="2">
        <v>1.0900000000000001</v>
      </c>
    </row>
    <row r="36" spans="2:8" x14ac:dyDescent="0.25">
      <c r="B36" s="1" t="s">
        <v>2537</v>
      </c>
      <c r="C36" s="17" t="s">
        <v>135</v>
      </c>
      <c r="D36" s="1" t="s">
        <v>302</v>
      </c>
      <c r="E36" s="1" t="s">
        <v>580</v>
      </c>
      <c r="F36" s="2">
        <v>107046</v>
      </c>
      <c r="G36" s="2">
        <v>805.2</v>
      </c>
      <c r="H36" s="2">
        <v>1.07</v>
      </c>
    </row>
    <row r="37" spans="2:8" x14ac:dyDescent="0.25">
      <c r="B37" s="1" t="s">
        <v>797</v>
      </c>
      <c r="C37" s="17" t="s">
        <v>135</v>
      </c>
      <c r="D37" s="1" t="s">
        <v>215</v>
      </c>
      <c r="E37" s="1" t="s">
        <v>798</v>
      </c>
      <c r="F37" s="2">
        <v>41446</v>
      </c>
      <c r="G37" s="2">
        <v>786.48</v>
      </c>
      <c r="H37" s="2">
        <v>1.04</v>
      </c>
    </row>
    <row r="38" spans="2:8" x14ac:dyDescent="0.25">
      <c r="B38" s="1" t="s">
        <v>775</v>
      </c>
      <c r="C38" s="17" t="s">
        <v>135</v>
      </c>
      <c r="D38" s="1" t="s">
        <v>215</v>
      </c>
      <c r="E38" s="1" t="s">
        <v>776</v>
      </c>
      <c r="F38" s="2">
        <v>596702</v>
      </c>
      <c r="G38" s="2">
        <v>755.42</v>
      </c>
      <c r="H38" s="2">
        <v>1</v>
      </c>
    </row>
    <row r="39" spans="2:8" x14ac:dyDescent="0.25">
      <c r="B39" s="1" t="s">
        <v>2497</v>
      </c>
      <c r="C39" s="17" t="s">
        <v>135</v>
      </c>
      <c r="D39" s="1" t="s">
        <v>337</v>
      </c>
      <c r="E39" s="1" t="s">
        <v>506</v>
      </c>
      <c r="F39" s="2">
        <v>60000</v>
      </c>
      <c r="G39" s="2">
        <v>697.89</v>
      </c>
      <c r="H39" s="2">
        <v>0.93</v>
      </c>
    </row>
    <row r="40" spans="2:8" x14ac:dyDescent="0.25">
      <c r="B40" s="1" t="s">
        <v>2490</v>
      </c>
      <c r="C40" s="17" t="s">
        <v>135</v>
      </c>
      <c r="D40" s="1" t="s">
        <v>337</v>
      </c>
      <c r="E40" s="1" t="s">
        <v>496</v>
      </c>
      <c r="F40" s="2">
        <v>15000</v>
      </c>
      <c r="G40" s="2">
        <v>565.64</v>
      </c>
      <c r="H40" s="2">
        <v>0.75</v>
      </c>
    </row>
    <row r="41" spans="2:8" x14ac:dyDescent="0.25">
      <c r="B41" s="1" t="s">
        <v>2677</v>
      </c>
      <c r="C41" s="17" t="s">
        <v>135</v>
      </c>
      <c r="D41" s="1" t="s">
        <v>215</v>
      </c>
      <c r="E41" s="1" t="s">
        <v>859</v>
      </c>
      <c r="F41" s="2">
        <v>50000</v>
      </c>
      <c r="G41" s="2">
        <v>556.38</v>
      </c>
      <c r="H41" s="2">
        <v>0.74</v>
      </c>
    </row>
    <row r="42" spans="2:8" x14ac:dyDescent="0.25">
      <c r="B42" s="1" t="s">
        <v>2678</v>
      </c>
      <c r="C42" s="17" t="s">
        <v>135</v>
      </c>
      <c r="D42" s="1" t="s">
        <v>215</v>
      </c>
      <c r="E42" s="1" t="s">
        <v>860</v>
      </c>
      <c r="F42" s="2">
        <v>29588</v>
      </c>
      <c r="G42" s="2">
        <v>490.3</v>
      </c>
      <c r="H42" s="2">
        <v>0.65</v>
      </c>
    </row>
    <row r="43" spans="2:8" x14ac:dyDescent="0.25">
      <c r="B43" s="1" t="s">
        <v>2358</v>
      </c>
      <c r="C43" s="17" t="s">
        <v>135</v>
      </c>
      <c r="D43" s="1" t="s">
        <v>227</v>
      </c>
      <c r="E43" s="1" t="s">
        <v>236</v>
      </c>
      <c r="F43" s="2">
        <v>17909</v>
      </c>
      <c r="G43" s="2">
        <v>393.3</v>
      </c>
      <c r="H43" s="2">
        <v>0.52</v>
      </c>
    </row>
    <row r="44" spans="2:8" x14ac:dyDescent="0.25">
      <c r="B44" s="14" t="s">
        <v>271</v>
      </c>
      <c r="C44" s="21"/>
      <c r="D44" s="14"/>
      <c r="E44" s="14"/>
      <c r="F44" s="3"/>
      <c r="G44" s="3">
        <f>SUM(G12:G43)</f>
        <v>73604.070000000007</v>
      </c>
      <c r="H44" s="3">
        <f>SUM(H12:H43)</f>
        <v>97.720000000000013</v>
      </c>
    </row>
    <row r="45" spans="2:8" x14ac:dyDescent="0.25">
      <c r="B45" s="14" t="s">
        <v>272</v>
      </c>
      <c r="C45" s="21"/>
      <c r="D45" s="14"/>
      <c r="E45" s="14"/>
      <c r="F45" s="3"/>
      <c r="G45" s="3">
        <v>453.15</v>
      </c>
      <c r="H45" s="3">
        <v>0.6</v>
      </c>
    </row>
    <row r="46" spans="2:8" x14ac:dyDescent="0.25">
      <c r="B46" s="14" t="s">
        <v>137</v>
      </c>
      <c r="C46" s="21"/>
      <c r="D46" s="14"/>
      <c r="E46" s="14"/>
      <c r="F46" s="3"/>
      <c r="G46" s="3">
        <v>74057.22</v>
      </c>
      <c r="H46" s="3">
        <v>98.32</v>
      </c>
    </row>
    <row r="47" spans="2:8" x14ac:dyDescent="0.25">
      <c r="B47" s="14" t="s">
        <v>138</v>
      </c>
      <c r="C47" s="21"/>
      <c r="D47" s="14"/>
      <c r="E47" s="14"/>
      <c r="F47" s="3"/>
      <c r="G47" s="3">
        <v>1236.7535371999925</v>
      </c>
      <c r="H47" s="3">
        <v>1.6800000000000068</v>
      </c>
    </row>
    <row r="48" spans="2:8" x14ac:dyDescent="0.25">
      <c r="B48" s="14" t="s">
        <v>139</v>
      </c>
      <c r="C48" s="21"/>
      <c r="D48" s="14"/>
      <c r="E48" s="14"/>
      <c r="F48" s="3"/>
      <c r="G48" s="3">
        <v>75293.9735372</v>
      </c>
      <c r="H48" s="3">
        <v>100</v>
      </c>
    </row>
    <row r="49" spans="2:3" x14ac:dyDescent="0.25">
      <c r="B49" s="1" t="s">
        <v>140</v>
      </c>
    </row>
    <row r="50" spans="2:3" x14ac:dyDescent="0.25">
      <c r="B50" s="14" t="s">
        <v>141</v>
      </c>
    </row>
    <row r="51" spans="2:3" x14ac:dyDescent="0.25">
      <c r="B51" s="14" t="s">
        <v>142</v>
      </c>
      <c r="C51" s="17" t="s">
        <v>143</v>
      </c>
    </row>
    <row r="52" spans="2:3" x14ac:dyDescent="0.25">
      <c r="B52" s="14" t="s">
        <v>145</v>
      </c>
      <c r="C52" s="17" t="s">
        <v>144</v>
      </c>
    </row>
    <row r="53" spans="2:3" x14ac:dyDescent="0.25">
      <c r="B53" s="14" t="s">
        <v>273</v>
      </c>
      <c r="C53" s="17" t="s">
        <v>144</v>
      </c>
    </row>
    <row r="54" spans="2:3" x14ac:dyDescent="0.25">
      <c r="B54" s="14" t="s">
        <v>146</v>
      </c>
      <c r="C54" s="17" t="s">
        <v>147</v>
      </c>
    </row>
    <row r="55" spans="2:3" x14ac:dyDescent="0.25">
      <c r="B55" s="14" t="s">
        <v>861</v>
      </c>
      <c r="C55" s="21"/>
    </row>
    <row r="56" spans="2:3" x14ac:dyDescent="0.25">
      <c r="B56" s="14" t="s">
        <v>862</v>
      </c>
      <c r="C56" s="21"/>
    </row>
    <row r="57" spans="2:3" x14ac:dyDescent="0.25">
      <c r="B57" s="14" t="s">
        <v>863</v>
      </c>
      <c r="C57" s="21"/>
    </row>
    <row r="58" spans="2:3" x14ac:dyDescent="0.25">
      <c r="B58" s="14" t="s">
        <v>864</v>
      </c>
      <c r="C58" s="21"/>
    </row>
    <row r="59" spans="2:3" x14ac:dyDescent="0.25">
      <c r="B59" s="14" t="s">
        <v>865</v>
      </c>
      <c r="C59" s="21"/>
    </row>
    <row r="60" spans="2:3" x14ac:dyDescent="0.25">
      <c r="B60" s="14" t="s">
        <v>866</v>
      </c>
      <c r="C60" s="21"/>
    </row>
    <row r="61" spans="2:3" x14ac:dyDescent="0.25">
      <c r="B61" s="14" t="s">
        <v>867</v>
      </c>
      <c r="C61" s="21"/>
    </row>
    <row r="62" spans="2:3" x14ac:dyDescent="0.25">
      <c r="B62" s="14" t="s">
        <v>868</v>
      </c>
      <c r="C62" s="21"/>
    </row>
    <row r="63" spans="2:3" x14ac:dyDescent="0.25">
      <c r="B63" s="14" t="s">
        <v>1004</v>
      </c>
      <c r="C63" s="21"/>
    </row>
    <row r="64" spans="2:3" x14ac:dyDescent="0.25">
      <c r="B64" s="1" t="s">
        <v>148</v>
      </c>
    </row>
    <row r="65" spans="2:4" x14ac:dyDescent="0.25">
      <c r="B65" s="1" t="s">
        <v>278</v>
      </c>
    </row>
    <row r="68" spans="2:4" x14ac:dyDescent="0.25">
      <c r="B68" s="7" t="s">
        <v>2242</v>
      </c>
      <c r="C68" s="8"/>
    </row>
    <row r="69" spans="2:4" ht="30" x14ac:dyDescent="0.25">
      <c r="B69" s="7" t="s">
        <v>279</v>
      </c>
      <c r="C69" s="9" t="s">
        <v>280</v>
      </c>
    </row>
    <row r="70" spans="2:4" x14ac:dyDescent="0.25">
      <c r="B70" s="10" t="s">
        <v>281</v>
      </c>
      <c r="C70" s="132" t="s">
        <v>3390</v>
      </c>
    </row>
    <row r="71" spans="2:4" x14ac:dyDescent="0.25">
      <c r="B71" s="10" t="s">
        <v>282</v>
      </c>
      <c r="C71" s="132" t="s">
        <v>3390</v>
      </c>
    </row>
    <row r="72" spans="2:4" x14ac:dyDescent="0.25">
      <c r="B72" s="10" t="s">
        <v>283</v>
      </c>
      <c r="C72" s="132" t="s">
        <v>3390</v>
      </c>
    </row>
    <row r="73" spans="2:4" x14ac:dyDescent="0.25">
      <c r="B73" s="10" t="s">
        <v>284</v>
      </c>
      <c r="C73" s="132" t="s">
        <v>3390</v>
      </c>
    </row>
    <row r="74" spans="2:4" x14ac:dyDescent="0.25">
      <c r="B74" s="10" t="s">
        <v>285</v>
      </c>
      <c r="C74" s="132" t="s">
        <v>3390</v>
      </c>
    </row>
    <row r="75" spans="2:4" x14ac:dyDescent="0.25">
      <c r="B75" s="10" t="s">
        <v>286</v>
      </c>
      <c r="C75" s="132" t="s">
        <v>3390</v>
      </c>
    </row>
    <row r="76" spans="2:4" x14ac:dyDescent="0.25">
      <c r="B76" s="7" t="s">
        <v>287</v>
      </c>
      <c r="C76" s="132" t="s">
        <v>3390</v>
      </c>
    </row>
    <row r="78" spans="2:4" x14ac:dyDescent="0.25">
      <c r="B78" s="10" t="s">
        <v>149</v>
      </c>
      <c r="C78" s="11"/>
      <c r="D78" s="10"/>
    </row>
    <row r="79" spans="2:4" ht="30" x14ac:dyDescent="0.25">
      <c r="B79" s="12" t="s">
        <v>150</v>
      </c>
      <c r="C79" s="13" t="s">
        <v>151</v>
      </c>
      <c r="D79" s="12" t="s">
        <v>152</v>
      </c>
    </row>
    <row r="80" spans="2:4" x14ac:dyDescent="0.25">
      <c r="B80" s="10" t="s">
        <v>144</v>
      </c>
      <c r="C80" s="11" t="s">
        <v>144</v>
      </c>
      <c r="D80" s="10" t="s">
        <v>144</v>
      </c>
    </row>
    <row r="82" spans="2:7" x14ac:dyDescent="0.25">
      <c r="B82" s="7" t="s">
        <v>153</v>
      </c>
      <c r="C82" s="29">
        <v>45260</v>
      </c>
      <c r="D82" s="10"/>
      <c r="E82" s="25"/>
      <c r="F82" s="26"/>
    </row>
    <row r="83" spans="2:7" x14ac:dyDescent="0.25">
      <c r="B83" s="7" t="s">
        <v>154</v>
      </c>
      <c r="C83" s="8" t="s">
        <v>155</v>
      </c>
      <c r="D83" s="7" t="s">
        <v>156</v>
      </c>
      <c r="E83" s="23" t="s">
        <v>157</v>
      </c>
      <c r="F83" s="30" t="s">
        <v>158</v>
      </c>
      <c r="G83" s="3"/>
    </row>
    <row r="84" spans="2:7" x14ac:dyDescent="0.25">
      <c r="B84" s="31" t="s">
        <v>144</v>
      </c>
      <c r="C84" s="32" t="s">
        <v>144</v>
      </c>
      <c r="D84" s="31" t="s">
        <v>144</v>
      </c>
      <c r="E84" s="33" t="s">
        <v>144</v>
      </c>
      <c r="F84" s="28" t="s">
        <v>144</v>
      </c>
    </row>
    <row r="87" spans="2:7" x14ac:dyDescent="0.25">
      <c r="B87" s="14" t="s">
        <v>159</v>
      </c>
    </row>
    <row r="88" spans="2:7" x14ac:dyDescent="0.25">
      <c r="B88" s="14"/>
    </row>
    <row r="89" spans="2:7" x14ac:dyDescent="0.25">
      <c r="B89" s="14" t="s">
        <v>160</v>
      </c>
    </row>
    <row r="90" spans="2:7" x14ac:dyDescent="0.25">
      <c r="B90" s="7" t="s">
        <v>161</v>
      </c>
      <c r="C90" s="8" t="s">
        <v>162</v>
      </c>
      <c r="D90" s="14"/>
    </row>
    <row r="91" spans="2:7" x14ac:dyDescent="0.25">
      <c r="B91" s="10" t="s">
        <v>144</v>
      </c>
      <c r="C91" s="11" t="s">
        <v>144</v>
      </c>
    </row>
    <row r="93" spans="2:7" x14ac:dyDescent="0.25">
      <c r="B93" s="7" t="s">
        <v>163</v>
      </c>
      <c r="C93" s="8" t="s">
        <v>162</v>
      </c>
    </row>
    <row r="94" spans="2:7" x14ac:dyDescent="0.25">
      <c r="B94" s="10" t="s">
        <v>144</v>
      </c>
      <c r="C94" s="11" t="s">
        <v>144</v>
      </c>
    </row>
    <row r="96" spans="2:7" x14ac:dyDescent="0.25">
      <c r="B96" s="7" t="s">
        <v>144</v>
      </c>
      <c r="C96" s="8" t="s">
        <v>144</v>
      </c>
    </row>
    <row r="97" spans="2:7" x14ac:dyDescent="0.25">
      <c r="B97" s="10" t="s">
        <v>144</v>
      </c>
      <c r="C97" s="11" t="s">
        <v>144</v>
      </c>
    </row>
    <row r="99" spans="2:7" x14ac:dyDescent="0.25">
      <c r="B99" s="23" t="s">
        <v>164</v>
      </c>
      <c r="C99" s="8" t="s">
        <v>165</v>
      </c>
    </row>
    <row r="100" spans="2:7" x14ac:dyDescent="0.25">
      <c r="B100" s="25" t="s">
        <v>144</v>
      </c>
      <c r="C100" s="11" t="s">
        <v>144</v>
      </c>
    </row>
    <row r="102" spans="2:7" x14ac:dyDescent="0.25">
      <c r="B102" s="7" t="s">
        <v>166</v>
      </c>
      <c r="C102" s="8" t="s">
        <v>144</v>
      </c>
    </row>
    <row r="104" spans="2:7" x14ac:dyDescent="0.25">
      <c r="B104" s="7" t="s">
        <v>167</v>
      </c>
      <c r="C104" s="29">
        <v>45260</v>
      </c>
      <c r="D104" s="10"/>
      <c r="E104" s="25"/>
      <c r="F104" s="26"/>
    </row>
    <row r="105" spans="2:7" x14ac:dyDescent="0.25">
      <c r="B105" s="7" t="s">
        <v>154</v>
      </c>
      <c r="C105" s="8" t="s">
        <v>155</v>
      </c>
      <c r="D105" s="7" t="s">
        <v>156</v>
      </c>
      <c r="E105" s="23" t="s">
        <v>157</v>
      </c>
      <c r="F105" s="30" t="s">
        <v>158</v>
      </c>
      <c r="G105" s="3"/>
    </row>
    <row r="106" spans="2:7" x14ac:dyDescent="0.25">
      <c r="B106" s="31" t="s">
        <v>144</v>
      </c>
      <c r="C106" s="32" t="s">
        <v>144</v>
      </c>
      <c r="D106" s="31" t="s">
        <v>144</v>
      </c>
      <c r="E106" s="33" t="s">
        <v>144</v>
      </c>
      <c r="F106" s="28" t="s">
        <v>144</v>
      </c>
    </row>
    <row r="107" spans="2:7" x14ac:dyDescent="0.25">
      <c r="B107" s="14" t="s">
        <v>159</v>
      </c>
    </row>
    <row r="108" spans="2:7" x14ac:dyDescent="0.25">
      <c r="B108" s="14"/>
    </row>
    <row r="109" spans="2:7" x14ac:dyDescent="0.25">
      <c r="B109" s="14" t="s">
        <v>160</v>
      </c>
    </row>
    <row r="110" spans="2:7" x14ac:dyDescent="0.25">
      <c r="B110" s="7" t="s">
        <v>161</v>
      </c>
      <c r="C110" s="8" t="s">
        <v>162</v>
      </c>
      <c r="D110" s="14"/>
    </row>
    <row r="111" spans="2:7" x14ac:dyDescent="0.25">
      <c r="B111" s="10" t="s">
        <v>144</v>
      </c>
      <c r="C111" s="11" t="s">
        <v>144</v>
      </c>
    </row>
    <row r="113" spans="2:6" x14ac:dyDescent="0.25">
      <c r="B113" s="7" t="s">
        <v>163</v>
      </c>
      <c r="C113" s="8" t="s">
        <v>162</v>
      </c>
    </row>
    <row r="114" spans="2:6" x14ac:dyDescent="0.25">
      <c r="B114" s="10" t="s">
        <v>144</v>
      </c>
      <c r="C114" s="11" t="s">
        <v>144</v>
      </c>
    </row>
    <row r="116" spans="2:6" x14ac:dyDescent="0.25">
      <c r="B116" s="7" t="s">
        <v>144</v>
      </c>
      <c r="C116" s="8" t="s">
        <v>144</v>
      </c>
    </row>
    <row r="117" spans="2:6" x14ac:dyDescent="0.25">
      <c r="B117" s="10" t="s">
        <v>144</v>
      </c>
      <c r="C117" s="11" t="s">
        <v>144</v>
      </c>
    </row>
    <row r="119" spans="2:6" x14ac:dyDescent="0.25">
      <c r="B119" s="23" t="s">
        <v>164</v>
      </c>
      <c r="C119" s="8" t="s">
        <v>165</v>
      </c>
    </row>
    <row r="120" spans="2:6" x14ac:dyDescent="0.25">
      <c r="B120" s="25" t="s">
        <v>144</v>
      </c>
      <c r="C120" s="11" t="s">
        <v>144</v>
      </c>
    </row>
    <row r="122" spans="2:6" x14ac:dyDescent="0.25">
      <c r="B122" s="7" t="s">
        <v>166</v>
      </c>
      <c r="C122" s="8" t="s">
        <v>144</v>
      </c>
    </row>
    <row r="125" spans="2:6" x14ac:dyDescent="0.25">
      <c r="B125" s="14" t="s">
        <v>168</v>
      </c>
    </row>
    <row r="127" spans="2:6" x14ac:dyDescent="0.25">
      <c r="B127" s="7" t="s">
        <v>154</v>
      </c>
      <c r="C127" s="8" t="s">
        <v>169</v>
      </c>
      <c r="D127" s="7" t="s">
        <v>170</v>
      </c>
      <c r="E127" s="7" t="s">
        <v>171</v>
      </c>
      <c r="F127" s="3"/>
    </row>
    <row r="128" spans="2:6" x14ac:dyDescent="0.25">
      <c r="B128" s="10" t="s">
        <v>144</v>
      </c>
      <c r="C128" s="11" t="s">
        <v>144</v>
      </c>
      <c r="D128" s="10" t="s">
        <v>144</v>
      </c>
      <c r="E128" s="10" t="s">
        <v>144</v>
      </c>
    </row>
    <row r="131" spans="2:80" x14ac:dyDescent="0.25">
      <c r="B131" s="14" t="s">
        <v>172</v>
      </c>
      <c r="C131" s="21" t="s">
        <v>144</v>
      </c>
      <c r="D131" s="14"/>
      <c r="E131" s="14"/>
      <c r="F131" s="3"/>
      <c r="G131" s="3"/>
      <c r="H131" s="3"/>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c r="BT131" s="14"/>
      <c r="BU131" s="14"/>
      <c r="BV131" s="14"/>
      <c r="BW131" s="14"/>
      <c r="BX131" s="14"/>
      <c r="BY131" s="14"/>
      <c r="BZ131" s="14"/>
      <c r="CA131" s="14"/>
      <c r="CB131" s="14"/>
    </row>
    <row r="133" spans="2:80" x14ac:dyDescent="0.25">
      <c r="B133" s="14" t="s">
        <v>173</v>
      </c>
    </row>
    <row r="135" spans="2:80" x14ac:dyDescent="0.25">
      <c r="B135" s="7" t="s">
        <v>174</v>
      </c>
      <c r="C135" s="8" t="s">
        <v>162</v>
      </c>
      <c r="D135" s="14"/>
    </row>
    <row r="136" spans="2:80" x14ac:dyDescent="0.25">
      <c r="B136" s="10" t="s">
        <v>144</v>
      </c>
      <c r="C136" s="11" t="s">
        <v>144</v>
      </c>
    </row>
    <row r="139" spans="2:80" x14ac:dyDescent="0.25">
      <c r="B139" s="7" t="s">
        <v>175</v>
      </c>
      <c r="C139" s="8" t="s">
        <v>176</v>
      </c>
      <c r="D139" s="14"/>
    </row>
    <row r="140" spans="2:80" x14ac:dyDescent="0.25">
      <c r="B140" s="10" t="s">
        <v>144</v>
      </c>
      <c r="C140" s="11" t="s">
        <v>144</v>
      </c>
    </row>
    <row r="143" spans="2:80" x14ac:dyDescent="0.25">
      <c r="B143" s="14" t="s">
        <v>177</v>
      </c>
    </row>
    <row r="146" spans="2:80" x14ac:dyDescent="0.25">
      <c r="B146" s="14" t="s">
        <v>178</v>
      </c>
    </row>
    <row r="148" spans="2:80" x14ac:dyDescent="0.25">
      <c r="B148" s="7" t="s">
        <v>154</v>
      </c>
      <c r="C148" s="8" t="s">
        <v>179</v>
      </c>
      <c r="D148" s="7" t="s">
        <v>169</v>
      </c>
      <c r="E148" s="7" t="s">
        <v>170</v>
      </c>
      <c r="F148" s="30" t="s">
        <v>171</v>
      </c>
      <c r="G148" s="3"/>
    </row>
    <row r="149" spans="2:80" x14ac:dyDescent="0.25">
      <c r="B149" s="10" t="s">
        <v>144</v>
      </c>
      <c r="C149" s="11" t="s">
        <v>144</v>
      </c>
      <c r="D149" s="10" t="s">
        <v>144</v>
      </c>
      <c r="E149" s="10" t="s">
        <v>144</v>
      </c>
      <c r="F149" s="34" t="s">
        <v>144</v>
      </c>
    </row>
    <row r="152" spans="2:80" x14ac:dyDescent="0.25">
      <c r="B152" s="14" t="s">
        <v>172</v>
      </c>
      <c r="C152" s="21" t="s">
        <v>144</v>
      </c>
      <c r="D152" s="14"/>
      <c r="E152" s="14"/>
      <c r="F152" s="3"/>
      <c r="G152" s="3"/>
      <c r="H152" s="3"/>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c r="BS152" s="14"/>
      <c r="BT152" s="14"/>
      <c r="BU152" s="14"/>
      <c r="BV152" s="14"/>
      <c r="BW152" s="14"/>
      <c r="BX152" s="14"/>
      <c r="BY152" s="14"/>
      <c r="BZ152" s="14"/>
      <c r="CA152" s="14"/>
      <c r="CB152" s="14"/>
    </row>
    <row r="154" spans="2:80" x14ac:dyDescent="0.25">
      <c r="B154" s="14" t="s">
        <v>173</v>
      </c>
    </row>
    <row r="156" spans="2:80" x14ac:dyDescent="0.25">
      <c r="B156" s="7" t="s">
        <v>174</v>
      </c>
      <c r="C156" s="8" t="s">
        <v>162</v>
      </c>
      <c r="D156" s="14"/>
    </row>
    <row r="157" spans="2:80" x14ac:dyDescent="0.25">
      <c r="B157" s="10" t="s">
        <v>144</v>
      </c>
      <c r="C157" s="11" t="s">
        <v>144</v>
      </c>
    </row>
    <row r="160" spans="2:80" x14ac:dyDescent="0.25">
      <c r="B160" s="7" t="s">
        <v>175</v>
      </c>
      <c r="C160" s="8" t="s">
        <v>176</v>
      </c>
      <c r="D160" s="14"/>
    </row>
    <row r="161" spans="2:7" x14ac:dyDescent="0.25">
      <c r="B161" s="10" t="s">
        <v>144</v>
      </c>
      <c r="C161" s="11" t="s">
        <v>144</v>
      </c>
    </row>
    <row r="164" spans="2:7" x14ac:dyDescent="0.25">
      <c r="B164" s="14" t="s">
        <v>177</v>
      </c>
    </row>
    <row r="167" spans="2:7" x14ac:dyDescent="0.25">
      <c r="B167" s="14" t="s">
        <v>180</v>
      </c>
    </row>
    <row r="168" spans="2:7" x14ac:dyDescent="0.25">
      <c r="B168" s="7" t="s">
        <v>154</v>
      </c>
      <c r="C168" s="8" t="s">
        <v>181</v>
      </c>
      <c r="D168" s="7" t="s">
        <v>182</v>
      </c>
      <c r="E168" s="7" t="s">
        <v>183</v>
      </c>
      <c r="F168" s="30" t="s">
        <v>184</v>
      </c>
      <c r="G168" s="3"/>
    </row>
    <row r="169" spans="2:7" x14ac:dyDescent="0.25">
      <c r="B169" s="10" t="s">
        <v>144</v>
      </c>
      <c r="C169" s="11" t="s">
        <v>144</v>
      </c>
      <c r="D169" s="10" t="s">
        <v>144</v>
      </c>
      <c r="E169" s="10" t="s">
        <v>144</v>
      </c>
      <c r="F169" s="34" t="s">
        <v>144</v>
      </c>
    </row>
    <row r="170" spans="2:7" x14ac:dyDescent="0.25">
      <c r="B170" s="1" t="s">
        <v>185</v>
      </c>
    </row>
  </sheetData>
  <mergeCells count="3">
    <mergeCell ref="B1:E1"/>
    <mergeCell ref="C3:C7"/>
    <mergeCell ref="D3:D7"/>
  </mergeCells>
  <hyperlinks>
    <hyperlink ref="A1" location="Index!A1" display="Index" xr:uid="{8FC1D9E3-FF4B-4C8A-953E-3D0CAA6B6CE6}"/>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B6D5D-D193-4E7C-A93B-324A0FBB84BD}">
  <dimension ref="A1:CB185"/>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63</v>
      </c>
      <c r="C1" s="226"/>
      <c r="D1" s="226"/>
      <c r="E1" s="226"/>
    </row>
    <row r="3" spans="1:9" ht="15" customHeight="1" x14ac:dyDescent="0.25">
      <c r="B3" s="4" t="s">
        <v>870</v>
      </c>
      <c r="C3" s="227"/>
      <c r="D3" s="228"/>
    </row>
    <row r="4" spans="1:9" ht="15" customHeight="1" x14ac:dyDescent="0.25">
      <c r="B4" s="6" t="s">
        <v>871</v>
      </c>
      <c r="C4" s="227"/>
      <c r="D4" s="228"/>
    </row>
    <row r="5" spans="1:9" ht="15" customHeight="1" x14ac:dyDescent="0.25">
      <c r="B5" s="6" t="s">
        <v>107</v>
      </c>
      <c r="C5" s="227"/>
      <c r="D5" s="228"/>
    </row>
    <row r="6" spans="1:9" ht="15" customHeight="1" x14ac:dyDescent="0.25">
      <c r="B6" s="6" t="s">
        <v>490</v>
      </c>
      <c r="C6" s="227"/>
      <c r="D6" s="228"/>
    </row>
    <row r="7" spans="1:9" ht="30" customHeight="1" x14ac:dyDescent="0.25">
      <c r="B7" s="6" t="s">
        <v>872</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2337</v>
      </c>
      <c r="C15" s="17" t="s">
        <v>135</v>
      </c>
      <c r="D15" s="1" t="s">
        <v>202</v>
      </c>
      <c r="E15" s="1" t="s">
        <v>203</v>
      </c>
      <c r="F15" s="2">
        <v>3710000</v>
      </c>
      <c r="G15" s="2">
        <v>16168.18</v>
      </c>
      <c r="H15" s="2">
        <v>9.17</v>
      </c>
    </row>
    <row r="16" spans="1:9" x14ac:dyDescent="0.25">
      <c r="B16" s="1" t="s">
        <v>2442</v>
      </c>
      <c r="C16" s="17" t="s">
        <v>135</v>
      </c>
      <c r="D16" s="1" t="s">
        <v>396</v>
      </c>
      <c r="E16" s="1" t="s">
        <v>397</v>
      </c>
      <c r="F16" s="2">
        <v>48700</v>
      </c>
      <c r="G16" s="2">
        <v>11803.01</v>
      </c>
      <c r="H16" s="2">
        <v>6.7</v>
      </c>
    </row>
    <row r="17" spans="2:8" x14ac:dyDescent="0.25">
      <c r="B17" s="1" t="s">
        <v>2336</v>
      </c>
      <c r="C17" s="17" t="s">
        <v>135</v>
      </c>
      <c r="D17" s="1" t="s">
        <v>200</v>
      </c>
      <c r="E17" s="1" t="s">
        <v>201</v>
      </c>
      <c r="F17" s="2">
        <v>290000</v>
      </c>
      <c r="G17" s="2">
        <v>10122.74</v>
      </c>
      <c r="H17" s="2">
        <v>5.74</v>
      </c>
    </row>
    <row r="18" spans="2:8" x14ac:dyDescent="0.25">
      <c r="B18" s="1" t="s">
        <v>2527</v>
      </c>
      <c r="C18" s="17" t="s">
        <v>135</v>
      </c>
      <c r="D18" s="1" t="s">
        <v>246</v>
      </c>
      <c r="E18" s="1" t="s">
        <v>568</v>
      </c>
      <c r="F18" s="2">
        <v>360000</v>
      </c>
      <c r="G18" s="2">
        <v>10033.200000000001</v>
      </c>
      <c r="H18" s="2">
        <v>5.69</v>
      </c>
    </row>
    <row r="19" spans="2:8" x14ac:dyDescent="0.25">
      <c r="B19" s="1" t="s">
        <v>2453</v>
      </c>
      <c r="C19" s="17" t="s">
        <v>135</v>
      </c>
      <c r="D19" s="1" t="s">
        <v>248</v>
      </c>
      <c r="E19" s="1" t="s">
        <v>421</v>
      </c>
      <c r="F19" s="2">
        <v>1711000</v>
      </c>
      <c r="G19" s="2">
        <v>9596.14</v>
      </c>
      <c r="H19" s="2">
        <v>5.44</v>
      </c>
    </row>
    <row r="20" spans="2:8" x14ac:dyDescent="0.25">
      <c r="B20" s="1" t="s">
        <v>2382</v>
      </c>
      <c r="C20" s="17" t="s">
        <v>135</v>
      </c>
      <c r="D20" s="1" t="s">
        <v>220</v>
      </c>
      <c r="E20" s="1" t="s">
        <v>296</v>
      </c>
      <c r="F20" s="2">
        <v>631500</v>
      </c>
      <c r="G20" s="2">
        <v>9512.2800000000007</v>
      </c>
      <c r="H20" s="2">
        <v>5.4</v>
      </c>
    </row>
    <row r="21" spans="2:8" x14ac:dyDescent="0.25">
      <c r="B21" s="1" t="s">
        <v>2355</v>
      </c>
      <c r="C21" s="17" t="s">
        <v>135</v>
      </c>
      <c r="D21" s="1" t="s">
        <v>231</v>
      </c>
      <c r="E21" s="1" t="s">
        <v>232</v>
      </c>
      <c r="F21" s="2">
        <v>963000</v>
      </c>
      <c r="G21" s="2">
        <v>9059.42</v>
      </c>
      <c r="H21" s="2">
        <v>5.14</v>
      </c>
    </row>
    <row r="22" spans="2:8" x14ac:dyDescent="0.25">
      <c r="B22" s="1" t="s">
        <v>2347</v>
      </c>
      <c r="C22" s="17" t="s">
        <v>135</v>
      </c>
      <c r="D22" s="1" t="s">
        <v>200</v>
      </c>
      <c r="E22" s="1" t="s">
        <v>217</v>
      </c>
      <c r="F22" s="2">
        <v>561970</v>
      </c>
      <c r="G22" s="2">
        <v>7699.27</v>
      </c>
      <c r="H22" s="2">
        <v>4.37</v>
      </c>
    </row>
    <row r="23" spans="2:8" x14ac:dyDescent="0.25">
      <c r="B23" s="1" t="s">
        <v>2458</v>
      </c>
      <c r="C23" s="17" t="s">
        <v>135</v>
      </c>
      <c r="D23" s="1" t="s">
        <v>384</v>
      </c>
      <c r="E23" s="1" t="s">
        <v>426</v>
      </c>
      <c r="F23" s="2">
        <v>162000</v>
      </c>
      <c r="G23" s="2">
        <v>6186.86</v>
      </c>
      <c r="H23" s="2">
        <v>3.51</v>
      </c>
    </row>
    <row r="24" spans="2:8" x14ac:dyDescent="0.25">
      <c r="B24" s="1" t="s">
        <v>2364</v>
      </c>
      <c r="C24" s="17" t="s">
        <v>135</v>
      </c>
      <c r="D24" s="1" t="s">
        <v>246</v>
      </c>
      <c r="E24" s="1" t="s">
        <v>247</v>
      </c>
      <c r="F24" s="2">
        <v>140686</v>
      </c>
      <c r="G24" s="2">
        <v>5556.75</v>
      </c>
      <c r="H24" s="2">
        <v>3.15</v>
      </c>
    </row>
    <row r="25" spans="2:8" x14ac:dyDescent="0.25">
      <c r="B25" s="1" t="s">
        <v>873</v>
      </c>
      <c r="C25" s="17" t="s">
        <v>135</v>
      </c>
      <c r="D25" s="1" t="s">
        <v>396</v>
      </c>
      <c r="E25" s="1" t="s">
        <v>874</v>
      </c>
      <c r="F25" s="2">
        <v>968774</v>
      </c>
      <c r="G25" s="2">
        <v>5405.76</v>
      </c>
      <c r="H25" s="2">
        <v>3.07</v>
      </c>
    </row>
    <row r="26" spans="2:8" x14ac:dyDescent="0.25">
      <c r="B26" s="1" t="s">
        <v>2550</v>
      </c>
      <c r="C26" s="17" t="s">
        <v>135</v>
      </c>
      <c r="D26" s="1" t="s">
        <v>246</v>
      </c>
      <c r="E26" s="1" t="s">
        <v>610</v>
      </c>
      <c r="F26" s="2">
        <v>3960000</v>
      </c>
      <c r="G26" s="2">
        <v>4694.58</v>
      </c>
      <c r="H26" s="2">
        <v>2.66</v>
      </c>
    </row>
    <row r="27" spans="2:8" x14ac:dyDescent="0.25">
      <c r="B27" s="1" t="s">
        <v>2349</v>
      </c>
      <c r="C27" s="17" t="s">
        <v>135</v>
      </c>
      <c r="D27" s="1" t="s">
        <v>220</v>
      </c>
      <c r="E27" s="1" t="s">
        <v>221</v>
      </c>
      <c r="F27" s="2">
        <v>434000</v>
      </c>
      <c r="G27" s="2">
        <v>4552.01</v>
      </c>
      <c r="H27" s="2">
        <v>2.58</v>
      </c>
    </row>
    <row r="28" spans="2:8" x14ac:dyDescent="0.25">
      <c r="B28" s="1" t="s">
        <v>2679</v>
      </c>
      <c r="C28" s="17" t="s">
        <v>135</v>
      </c>
      <c r="D28" s="1" t="s">
        <v>200</v>
      </c>
      <c r="E28" s="1" t="s">
        <v>875</v>
      </c>
      <c r="F28" s="2">
        <v>1252500</v>
      </c>
      <c r="G28" s="2">
        <v>4328.6400000000003</v>
      </c>
      <c r="H28" s="2">
        <v>2.46</v>
      </c>
    </row>
    <row r="29" spans="2:8" x14ac:dyDescent="0.25">
      <c r="B29" s="1" t="s">
        <v>690</v>
      </c>
      <c r="C29" s="17" t="s">
        <v>135</v>
      </c>
      <c r="D29" s="1" t="s">
        <v>248</v>
      </c>
      <c r="E29" s="1" t="s">
        <v>691</v>
      </c>
      <c r="F29" s="2">
        <v>3320000</v>
      </c>
      <c r="G29" s="2">
        <v>3859.5</v>
      </c>
      <c r="H29" s="2">
        <v>2.19</v>
      </c>
    </row>
    <row r="30" spans="2:8" x14ac:dyDescent="0.25">
      <c r="B30" s="1" t="s">
        <v>2464</v>
      </c>
      <c r="C30" s="17" t="s">
        <v>135</v>
      </c>
      <c r="D30" s="1" t="s">
        <v>200</v>
      </c>
      <c r="E30" s="1" t="s">
        <v>435</v>
      </c>
      <c r="F30" s="2">
        <v>70000</v>
      </c>
      <c r="G30" s="2">
        <v>3857.42</v>
      </c>
      <c r="H30" s="2">
        <v>2.19</v>
      </c>
    </row>
    <row r="31" spans="2:8" x14ac:dyDescent="0.25">
      <c r="B31" s="1" t="s">
        <v>2445</v>
      </c>
      <c r="C31" s="17" t="s">
        <v>135</v>
      </c>
      <c r="D31" s="1" t="s">
        <v>409</v>
      </c>
      <c r="E31" s="1" t="s">
        <v>410</v>
      </c>
      <c r="F31" s="2">
        <v>455657</v>
      </c>
      <c r="G31" s="2">
        <v>3795.85</v>
      </c>
      <c r="H31" s="2">
        <v>2.15</v>
      </c>
    </row>
    <row r="32" spans="2:8" x14ac:dyDescent="0.25">
      <c r="B32" s="1" t="s">
        <v>2662</v>
      </c>
      <c r="C32" s="17" t="s">
        <v>135</v>
      </c>
      <c r="D32" s="1" t="s">
        <v>396</v>
      </c>
      <c r="E32" s="1" t="s">
        <v>796</v>
      </c>
      <c r="F32" s="2">
        <v>229000</v>
      </c>
      <c r="G32" s="2">
        <v>3552.94</v>
      </c>
      <c r="H32" s="2">
        <v>2.02</v>
      </c>
    </row>
    <row r="33" spans="2:8" x14ac:dyDescent="0.25">
      <c r="B33" s="1" t="s">
        <v>2450</v>
      </c>
      <c r="C33" s="17" t="s">
        <v>135</v>
      </c>
      <c r="D33" s="1" t="s">
        <v>416</v>
      </c>
      <c r="E33" s="1" t="s">
        <v>417</v>
      </c>
      <c r="F33" s="2">
        <v>1398000</v>
      </c>
      <c r="G33" s="2">
        <v>3538.34</v>
      </c>
      <c r="H33" s="2">
        <v>2.0099999999999998</v>
      </c>
    </row>
    <row r="34" spans="2:8" x14ac:dyDescent="0.25">
      <c r="B34" s="1" t="s">
        <v>876</v>
      </c>
      <c r="C34" s="17" t="s">
        <v>135</v>
      </c>
      <c r="D34" s="1" t="s">
        <v>311</v>
      </c>
      <c r="E34" s="1" t="s">
        <v>877</v>
      </c>
      <c r="F34" s="2">
        <v>484000</v>
      </c>
      <c r="G34" s="2">
        <v>2737.5</v>
      </c>
      <c r="H34" s="2">
        <v>1.55</v>
      </c>
    </row>
    <row r="35" spans="2:8" x14ac:dyDescent="0.25">
      <c r="B35" s="1" t="s">
        <v>2371</v>
      </c>
      <c r="C35" s="17" t="s">
        <v>135</v>
      </c>
      <c r="D35" s="1" t="s">
        <v>200</v>
      </c>
      <c r="E35" s="1" t="s">
        <v>257</v>
      </c>
      <c r="F35" s="2">
        <v>30000</v>
      </c>
      <c r="G35" s="2">
        <v>2576.12</v>
      </c>
      <c r="H35" s="2">
        <v>1.46</v>
      </c>
    </row>
    <row r="36" spans="2:8" x14ac:dyDescent="0.25">
      <c r="B36" s="1" t="s">
        <v>2467</v>
      </c>
      <c r="C36" s="17" t="s">
        <v>135</v>
      </c>
      <c r="D36" s="1" t="s">
        <v>200</v>
      </c>
      <c r="E36" s="1" t="s">
        <v>438</v>
      </c>
      <c r="F36" s="2">
        <v>102565</v>
      </c>
      <c r="G36" s="2">
        <v>2445.61</v>
      </c>
      <c r="H36" s="2">
        <v>1.39</v>
      </c>
    </row>
    <row r="37" spans="2:8" x14ac:dyDescent="0.25">
      <c r="B37" s="1" t="s">
        <v>2365</v>
      </c>
      <c r="C37" s="17" t="s">
        <v>135</v>
      </c>
      <c r="D37" s="1" t="s">
        <v>248</v>
      </c>
      <c r="E37" s="1" t="s">
        <v>249</v>
      </c>
      <c r="F37" s="2">
        <v>265000</v>
      </c>
      <c r="G37" s="2">
        <v>2384.4699999999998</v>
      </c>
      <c r="H37" s="2">
        <v>1.35</v>
      </c>
    </row>
    <row r="38" spans="2:8" x14ac:dyDescent="0.25">
      <c r="B38" s="1" t="s">
        <v>2680</v>
      </c>
      <c r="C38" s="17" t="s">
        <v>135</v>
      </c>
      <c r="D38" s="1" t="s">
        <v>200</v>
      </c>
      <c r="E38" s="1" t="s">
        <v>878</v>
      </c>
      <c r="F38" s="2">
        <v>366685</v>
      </c>
      <c r="G38" s="2">
        <v>2364.75</v>
      </c>
      <c r="H38" s="2">
        <v>1.34</v>
      </c>
    </row>
    <row r="39" spans="2:8" x14ac:dyDescent="0.25">
      <c r="B39" s="1" t="s">
        <v>2457</v>
      </c>
      <c r="C39" s="17" t="s">
        <v>135</v>
      </c>
      <c r="D39" s="1" t="s">
        <v>200</v>
      </c>
      <c r="E39" s="1" t="s">
        <v>425</v>
      </c>
      <c r="F39" s="2">
        <v>76500</v>
      </c>
      <c r="G39" s="2">
        <v>2332.2199999999998</v>
      </c>
      <c r="H39" s="2">
        <v>1.32</v>
      </c>
    </row>
    <row r="40" spans="2:8" x14ac:dyDescent="0.25">
      <c r="B40" s="1" t="s">
        <v>2469</v>
      </c>
      <c r="C40" s="17" t="s">
        <v>135</v>
      </c>
      <c r="D40" s="1" t="s">
        <v>227</v>
      </c>
      <c r="E40" s="1" t="s">
        <v>440</v>
      </c>
      <c r="F40" s="2">
        <v>90000</v>
      </c>
      <c r="G40" s="2">
        <v>2297.12</v>
      </c>
      <c r="H40" s="2">
        <v>1.3</v>
      </c>
    </row>
    <row r="41" spans="2:8" x14ac:dyDescent="0.25">
      <c r="B41" s="1" t="s">
        <v>2454</v>
      </c>
      <c r="C41" s="17" t="s">
        <v>135</v>
      </c>
      <c r="D41" s="1" t="s">
        <v>224</v>
      </c>
      <c r="E41" s="1" t="s">
        <v>422</v>
      </c>
      <c r="F41" s="2">
        <v>43500</v>
      </c>
      <c r="G41" s="2">
        <v>2291.54</v>
      </c>
      <c r="H41" s="2">
        <v>1.3</v>
      </c>
    </row>
    <row r="42" spans="2:8" x14ac:dyDescent="0.25">
      <c r="B42" s="1" t="s">
        <v>879</v>
      </c>
      <c r="C42" s="17" t="s">
        <v>135</v>
      </c>
      <c r="D42" s="1" t="s">
        <v>200</v>
      </c>
      <c r="E42" s="1" t="s">
        <v>880</v>
      </c>
      <c r="F42" s="2">
        <v>274433</v>
      </c>
      <c r="G42" s="2">
        <v>2208.5</v>
      </c>
      <c r="H42" s="2">
        <v>1.25</v>
      </c>
    </row>
    <row r="43" spans="2:8" x14ac:dyDescent="0.25">
      <c r="B43" s="1" t="s">
        <v>2357</v>
      </c>
      <c r="C43" s="17" t="s">
        <v>135</v>
      </c>
      <c r="D43" s="1" t="s">
        <v>234</v>
      </c>
      <c r="E43" s="1" t="s">
        <v>235</v>
      </c>
      <c r="F43" s="2">
        <v>491605</v>
      </c>
      <c r="G43" s="2">
        <v>2135.7800000000002</v>
      </c>
      <c r="H43" s="2">
        <v>1.21</v>
      </c>
    </row>
    <row r="44" spans="2:8" x14ac:dyDescent="0.25">
      <c r="B44" s="1" t="s">
        <v>430</v>
      </c>
      <c r="C44" s="17" t="s">
        <v>135</v>
      </c>
      <c r="D44" s="1" t="s">
        <v>311</v>
      </c>
      <c r="E44" s="1" t="s">
        <v>431</v>
      </c>
      <c r="F44" s="2">
        <v>80000</v>
      </c>
      <c r="G44" s="2">
        <v>1973.28</v>
      </c>
      <c r="H44" s="2">
        <v>1.1200000000000001</v>
      </c>
    </row>
    <row r="45" spans="2:8" x14ac:dyDescent="0.25">
      <c r="B45" s="1" t="s">
        <v>2433</v>
      </c>
      <c r="C45" s="17" t="s">
        <v>135</v>
      </c>
      <c r="D45" s="1" t="s">
        <v>384</v>
      </c>
      <c r="E45" s="1" t="s">
        <v>387</v>
      </c>
      <c r="F45" s="2">
        <v>18000</v>
      </c>
      <c r="G45" s="2">
        <v>1909.57</v>
      </c>
      <c r="H45" s="2">
        <v>1.08</v>
      </c>
    </row>
    <row r="46" spans="2:8" x14ac:dyDescent="0.25">
      <c r="B46" s="1" t="s">
        <v>2473</v>
      </c>
      <c r="C46" s="17" t="s">
        <v>135</v>
      </c>
      <c r="D46" s="1" t="s">
        <v>200</v>
      </c>
      <c r="E46" s="1" t="s">
        <v>446</v>
      </c>
      <c r="F46" s="2">
        <v>648000</v>
      </c>
      <c r="G46" s="2">
        <v>1782.97</v>
      </c>
      <c r="H46" s="2">
        <v>1.01</v>
      </c>
    </row>
    <row r="47" spans="2:8" x14ac:dyDescent="0.25">
      <c r="B47" s="1" t="s">
        <v>2548</v>
      </c>
      <c r="C47" s="17" t="s">
        <v>135</v>
      </c>
      <c r="D47" s="1" t="s">
        <v>413</v>
      </c>
      <c r="E47" s="1" t="s">
        <v>595</v>
      </c>
      <c r="F47" s="2">
        <v>54000</v>
      </c>
      <c r="G47" s="2">
        <v>1701.16</v>
      </c>
      <c r="H47" s="2">
        <v>0.97</v>
      </c>
    </row>
    <row r="48" spans="2:8" x14ac:dyDescent="0.25">
      <c r="B48" s="1" t="s">
        <v>2681</v>
      </c>
      <c r="C48" s="17" t="s">
        <v>135</v>
      </c>
      <c r="D48" s="1" t="s">
        <v>300</v>
      </c>
      <c r="E48" s="1" t="s">
        <v>881</v>
      </c>
      <c r="F48" s="2">
        <v>108000</v>
      </c>
      <c r="G48" s="2">
        <v>1623.73</v>
      </c>
      <c r="H48" s="2">
        <v>0.92</v>
      </c>
    </row>
    <row r="49" spans="2:8" x14ac:dyDescent="0.25">
      <c r="B49" s="1" t="s">
        <v>882</v>
      </c>
      <c r="C49" s="17" t="s">
        <v>135</v>
      </c>
      <c r="D49" s="1" t="s">
        <v>234</v>
      </c>
      <c r="E49" s="1" t="s">
        <v>883</v>
      </c>
      <c r="F49" s="2">
        <v>389323</v>
      </c>
      <c r="G49" s="2">
        <v>1183.54</v>
      </c>
      <c r="H49" s="2">
        <v>0.67</v>
      </c>
    </row>
    <row r="50" spans="2:8" x14ac:dyDescent="0.25">
      <c r="B50" s="1" t="s">
        <v>2682</v>
      </c>
      <c r="C50" s="17" t="s">
        <v>135</v>
      </c>
      <c r="D50" s="1" t="s">
        <v>356</v>
      </c>
      <c r="E50" s="1" t="s">
        <v>884</v>
      </c>
      <c r="F50" s="2">
        <v>15000</v>
      </c>
      <c r="G50" s="2">
        <v>954.77</v>
      </c>
      <c r="H50" s="2">
        <v>0.54</v>
      </c>
    </row>
    <row r="51" spans="2:8" x14ac:dyDescent="0.25">
      <c r="B51" s="1" t="s">
        <v>2328</v>
      </c>
      <c r="C51" s="17" t="s">
        <v>135</v>
      </c>
      <c r="D51" s="1" t="s">
        <v>248</v>
      </c>
      <c r="E51" s="1" t="s">
        <v>686</v>
      </c>
      <c r="F51" s="2">
        <v>38411</v>
      </c>
      <c r="G51" s="2">
        <v>234.06</v>
      </c>
      <c r="H51" s="2">
        <v>0.13</v>
      </c>
    </row>
    <row r="52" spans="2:8" x14ac:dyDescent="0.25">
      <c r="B52" s="14" t="s">
        <v>271</v>
      </c>
      <c r="C52" s="21"/>
      <c r="D52" s="14"/>
      <c r="E52" s="14"/>
      <c r="F52" s="3"/>
      <c r="G52" s="3">
        <f>SUM(G12:G51)</f>
        <v>168459.58000000002</v>
      </c>
      <c r="H52" s="3">
        <f>SUM(H12:H51)</f>
        <v>95.549999999999969</v>
      </c>
    </row>
    <row r="53" spans="2:8" x14ac:dyDescent="0.25">
      <c r="B53" s="18" t="s">
        <v>112</v>
      </c>
      <c r="C53" s="19" t="s">
        <v>113</v>
      </c>
      <c r="D53" s="18" t="s">
        <v>114</v>
      </c>
      <c r="E53" s="18" t="s">
        <v>115</v>
      </c>
      <c r="F53" s="20" t="s">
        <v>116</v>
      </c>
      <c r="G53" s="20" t="s">
        <v>117</v>
      </c>
      <c r="H53" s="20" t="s">
        <v>118</v>
      </c>
    </row>
    <row r="54" spans="2:8" x14ac:dyDescent="0.25">
      <c r="B54" s="14" t="s">
        <v>119</v>
      </c>
    </row>
    <row r="55" spans="2:8" x14ac:dyDescent="0.25">
      <c r="B55" s="14" t="s">
        <v>120</v>
      </c>
    </row>
    <row r="56" spans="2:8" x14ac:dyDescent="0.25">
      <c r="B56" s="14" t="s">
        <v>540</v>
      </c>
    </row>
    <row r="57" spans="2:8" x14ac:dyDescent="0.25">
      <c r="B57" s="1" t="s">
        <v>2517</v>
      </c>
      <c r="C57" s="17">
        <v>7.73</v>
      </c>
      <c r="D57" s="1" t="s">
        <v>127</v>
      </c>
      <c r="E57" s="1" t="s">
        <v>541</v>
      </c>
      <c r="F57" s="2">
        <v>52770</v>
      </c>
      <c r="G57" s="2">
        <v>15.12</v>
      </c>
      <c r="H57" s="2">
        <v>0.01</v>
      </c>
    </row>
    <row r="58" spans="2:8" x14ac:dyDescent="0.25">
      <c r="B58" s="14" t="s">
        <v>129</v>
      </c>
      <c r="C58" s="21"/>
      <c r="D58" s="14"/>
      <c r="E58" s="14"/>
      <c r="F58" s="3"/>
      <c r="G58" s="3">
        <f>SUM(G53:G57)</f>
        <v>15.12</v>
      </c>
      <c r="H58" s="3">
        <f>SUM(H53:H57)</f>
        <v>0.01</v>
      </c>
    </row>
    <row r="59" spans="2:8" x14ac:dyDescent="0.25">
      <c r="B59" s="14" t="s">
        <v>885</v>
      </c>
      <c r="C59" s="21"/>
      <c r="D59" s="14"/>
      <c r="E59" s="14"/>
      <c r="F59" s="3"/>
      <c r="G59" s="3">
        <v>5800</v>
      </c>
      <c r="H59" s="3">
        <v>3.29</v>
      </c>
    </row>
    <row r="60" spans="2:8" x14ac:dyDescent="0.25">
      <c r="B60" s="14" t="s">
        <v>886</v>
      </c>
      <c r="C60" s="21"/>
      <c r="D60" s="14"/>
      <c r="E60" s="14"/>
      <c r="F60" s="3"/>
      <c r="G60" s="3">
        <v>448.01</v>
      </c>
      <c r="H60" s="3">
        <v>0.25</v>
      </c>
    </row>
    <row r="61" spans="2:8" x14ac:dyDescent="0.25">
      <c r="B61" s="14" t="s">
        <v>137</v>
      </c>
      <c r="C61" s="21"/>
      <c r="D61" s="14"/>
      <c r="E61" s="14"/>
      <c r="F61" s="3"/>
      <c r="G61" s="3">
        <v>174722.71000000002</v>
      </c>
      <c r="H61" s="3">
        <v>99.1</v>
      </c>
    </row>
    <row r="62" spans="2:8" x14ac:dyDescent="0.25">
      <c r="B62" s="14" t="s">
        <v>138</v>
      </c>
      <c r="C62" s="21"/>
      <c r="D62" s="14"/>
      <c r="E62" s="14"/>
      <c r="F62" s="3"/>
      <c r="G62" s="3">
        <v>1532.6732918099826</v>
      </c>
      <c r="H62" s="3">
        <v>0.90000000000000568</v>
      </c>
    </row>
    <row r="63" spans="2:8" x14ac:dyDescent="0.25">
      <c r="B63" s="14" t="s">
        <v>139</v>
      </c>
      <c r="C63" s="21"/>
      <c r="D63" s="14"/>
      <c r="E63" s="14"/>
      <c r="F63" s="3"/>
      <c r="G63" s="3">
        <v>176255.38329180999</v>
      </c>
      <c r="H63" s="3">
        <v>100</v>
      </c>
    </row>
    <row r="64" spans="2:8" x14ac:dyDescent="0.25">
      <c r="B64" s="1" t="s">
        <v>140</v>
      </c>
    </row>
    <row r="65" spans="2:3" x14ac:dyDescent="0.25">
      <c r="B65" s="14" t="s">
        <v>141</v>
      </c>
    </row>
    <row r="66" spans="2:3" x14ac:dyDescent="0.25">
      <c r="B66" s="14" t="s">
        <v>142</v>
      </c>
      <c r="C66" s="17" t="s">
        <v>143</v>
      </c>
    </row>
    <row r="67" spans="2:3" x14ac:dyDescent="0.25">
      <c r="B67" s="14" t="s">
        <v>145</v>
      </c>
      <c r="C67" s="17" t="s">
        <v>144</v>
      </c>
    </row>
    <row r="68" spans="2:3" x14ac:dyDescent="0.25">
      <c r="B68" s="14" t="s">
        <v>273</v>
      </c>
      <c r="C68" s="17" t="s">
        <v>144</v>
      </c>
    </row>
    <row r="69" spans="2:3" x14ac:dyDescent="0.25">
      <c r="B69" s="14" t="s">
        <v>146</v>
      </c>
      <c r="C69" s="17" t="s">
        <v>147</v>
      </c>
    </row>
    <row r="70" spans="2:3" x14ac:dyDescent="0.25">
      <c r="B70" s="14" t="s">
        <v>887</v>
      </c>
      <c r="C70" s="21"/>
    </row>
    <row r="71" spans="2:3" x14ac:dyDescent="0.25">
      <c r="B71" s="14" t="s">
        <v>888</v>
      </c>
      <c r="C71" s="21"/>
    </row>
    <row r="72" spans="2:3" x14ac:dyDescent="0.25">
      <c r="B72" s="14" t="s">
        <v>889</v>
      </c>
      <c r="C72" s="21"/>
    </row>
    <row r="73" spans="2:3" x14ac:dyDescent="0.25">
      <c r="B73" s="14" t="s">
        <v>890</v>
      </c>
      <c r="C73" s="21"/>
    </row>
    <row r="74" spans="2:3" x14ac:dyDescent="0.25">
      <c r="B74" s="14" t="s">
        <v>891</v>
      </c>
      <c r="C74" s="21"/>
    </row>
    <row r="75" spans="2:3" x14ac:dyDescent="0.25">
      <c r="B75" s="14" t="s">
        <v>892</v>
      </c>
      <c r="C75" s="21"/>
    </row>
    <row r="76" spans="2:3" x14ac:dyDescent="0.25">
      <c r="B76" s="14" t="s">
        <v>893</v>
      </c>
      <c r="C76" s="21"/>
    </row>
    <row r="77" spans="2:3" x14ac:dyDescent="0.25">
      <c r="B77" s="14" t="s">
        <v>894</v>
      </c>
      <c r="C77" s="21"/>
    </row>
    <row r="78" spans="2:3" x14ac:dyDescent="0.25">
      <c r="B78" s="14" t="s">
        <v>1044</v>
      </c>
      <c r="C78" s="21"/>
    </row>
    <row r="79" spans="2:3" x14ac:dyDescent="0.25">
      <c r="B79" s="1" t="s">
        <v>148</v>
      </c>
    </row>
    <row r="80" spans="2:3" x14ac:dyDescent="0.25">
      <c r="B80" s="1" t="s">
        <v>278</v>
      </c>
    </row>
    <row r="83" spans="2:4" x14ac:dyDescent="0.25">
      <c r="B83" s="7" t="s">
        <v>2242</v>
      </c>
      <c r="C83" s="8"/>
    </row>
    <row r="84" spans="2:4" ht="30" x14ac:dyDescent="0.25">
      <c r="B84" s="7" t="s">
        <v>279</v>
      </c>
      <c r="C84" s="9" t="s">
        <v>280</v>
      </c>
    </row>
    <row r="85" spans="2:4" x14ac:dyDescent="0.25">
      <c r="B85" s="10" t="s">
        <v>281</v>
      </c>
      <c r="C85" s="132" t="s">
        <v>3390</v>
      </c>
    </row>
    <row r="86" spans="2:4" x14ac:dyDescent="0.25">
      <c r="B86" s="10" t="s">
        <v>282</v>
      </c>
      <c r="C86" s="132" t="s">
        <v>3390</v>
      </c>
    </row>
    <row r="87" spans="2:4" x14ac:dyDescent="0.25">
      <c r="B87" s="10" t="s">
        <v>283</v>
      </c>
      <c r="C87" s="132" t="s">
        <v>3390</v>
      </c>
    </row>
    <row r="88" spans="2:4" x14ac:dyDescent="0.25">
      <c r="B88" s="10" t="s">
        <v>284</v>
      </c>
      <c r="C88" s="132" t="s">
        <v>3390</v>
      </c>
    </row>
    <row r="89" spans="2:4" x14ac:dyDescent="0.25">
      <c r="B89" s="10" t="s">
        <v>285</v>
      </c>
      <c r="C89" s="132" t="s">
        <v>3390</v>
      </c>
    </row>
    <row r="90" spans="2:4" x14ac:dyDescent="0.25">
      <c r="B90" s="10" t="s">
        <v>286</v>
      </c>
      <c r="C90" s="132" t="s">
        <v>3390</v>
      </c>
    </row>
    <row r="91" spans="2:4" x14ac:dyDescent="0.25">
      <c r="B91" s="7" t="s">
        <v>287</v>
      </c>
      <c r="C91" s="132" t="s">
        <v>3390</v>
      </c>
    </row>
    <row r="93" spans="2:4" x14ac:dyDescent="0.25">
      <c r="B93" s="10" t="s">
        <v>149</v>
      </c>
      <c r="C93" s="11"/>
      <c r="D93" s="10"/>
    </row>
    <row r="94" spans="2:4" ht="30" x14ac:dyDescent="0.25">
      <c r="B94" s="12" t="s">
        <v>150</v>
      </c>
      <c r="C94" s="13" t="s">
        <v>151</v>
      </c>
      <c r="D94" s="12" t="s">
        <v>152</v>
      </c>
    </row>
    <row r="95" spans="2:4" x14ac:dyDescent="0.25">
      <c r="B95" s="10" t="s">
        <v>144</v>
      </c>
      <c r="C95" s="11" t="s">
        <v>144</v>
      </c>
      <c r="D95" s="10" t="s">
        <v>144</v>
      </c>
    </row>
    <row r="97" spans="2:7" x14ac:dyDescent="0.25">
      <c r="B97" s="7" t="s">
        <v>153</v>
      </c>
      <c r="C97" s="29">
        <v>45260</v>
      </c>
      <c r="D97" s="10"/>
      <c r="E97" s="25"/>
      <c r="F97" s="26"/>
    </row>
    <row r="98" spans="2:7" x14ac:dyDescent="0.25">
      <c r="B98" s="7" t="s">
        <v>154</v>
      </c>
      <c r="C98" s="8" t="s">
        <v>155</v>
      </c>
      <c r="D98" s="7" t="s">
        <v>156</v>
      </c>
      <c r="E98" s="23" t="s">
        <v>157</v>
      </c>
      <c r="F98" s="30" t="s">
        <v>158</v>
      </c>
      <c r="G98" s="3"/>
    </row>
    <row r="99" spans="2:7" x14ac:dyDescent="0.25">
      <c r="B99" s="31" t="s">
        <v>144</v>
      </c>
      <c r="C99" s="32" t="s">
        <v>144</v>
      </c>
      <c r="D99" s="31" t="s">
        <v>144</v>
      </c>
      <c r="E99" s="33" t="s">
        <v>144</v>
      </c>
      <c r="F99" s="28" t="s">
        <v>144</v>
      </c>
    </row>
    <row r="102" spans="2:7" x14ac:dyDescent="0.25">
      <c r="B102" s="14" t="s">
        <v>159</v>
      </c>
    </row>
    <row r="103" spans="2:7" x14ac:dyDescent="0.25">
      <c r="B103" s="14"/>
    </row>
    <row r="104" spans="2:7" x14ac:dyDescent="0.25">
      <c r="B104" s="14" t="s">
        <v>160</v>
      </c>
    </row>
    <row r="105" spans="2:7" x14ac:dyDescent="0.25">
      <c r="B105" s="7" t="s">
        <v>161</v>
      </c>
      <c r="C105" s="8" t="s">
        <v>162</v>
      </c>
      <c r="D105" s="14"/>
    </row>
    <row r="106" spans="2:7" x14ac:dyDescent="0.25">
      <c r="B106" s="10" t="s">
        <v>144</v>
      </c>
      <c r="C106" s="11" t="s">
        <v>144</v>
      </c>
    </row>
    <row r="108" spans="2:7" x14ac:dyDescent="0.25">
      <c r="B108" s="7" t="s">
        <v>163</v>
      </c>
      <c r="C108" s="8" t="s">
        <v>162</v>
      </c>
    </row>
    <row r="109" spans="2:7" x14ac:dyDescent="0.25">
      <c r="B109" s="10" t="s">
        <v>144</v>
      </c>
      <c r="C109" s="11" t="s">
        <v>144</v>
      </c>
    </row>
    <row r="111" spans="2:7" x14ac:dyDescent="0.25">
      <c r="B111" s="7" t="s">
        <v>144</v>
      </c>
      <c r="C111" s="8" t="s">
        <v>144</v>
      </c>
    </row>
    <row r="112" spans="2:7" x14ac:dyDescent="0.25">
      <c r="B112" s="10" t="s">
        <v>144</v>
      </c>
      <c r="C112" s="11" t="s">
        <v>144</v>
      </c>
    </row>
    <row r="114" spans="2:7" x14ac:dyDescent="0.25">
      <c r="B114" s="23" t="s">
        <v>164</v>
      </c>
      <c r="C114" s="8" t="s">
        <v>165</v>
      </c>
    </row>
    <row r="115" spans="2:7" x14ac:dyDescent="0.25">
      <c r="B115" s="25" t="s">
        <v>144</v>
      </c>
      <c r="C115" s="11" t="s">
        <v>144</v>
      </c>
    </row>
    <row r="117" spans="2:7" x14ac:dyDescent="0.25">
      <c r="B117" s="7" t="s">
        <v>166</v>
      </c>
      <c r="C117" s="8" t="s">
        <v>144</v>
      </c>
    </row>
    <row r="119" spans="2:7" x14ac:dyDescent="0.25">
      <c r="B119" s="7" t="s">
        <v>167</v>
      </c>
      <c r="C119" s="29">
        <v>45260</v>
      </c>
      <c r="D119" s="10"/>
      <c r="E119" s="25"/>
      <c r="F119" s="26"/>
    </row>
    <row r="120" spans="2:7" x14ac:dyDescent="0.25">
      <c r="B120" s="7" t="s">
        <v>154</v>
      </c>
      <c r="C120" s="8" t="s">
        <v>155</v>
      </c>
      <c r="D120" s="7" t="s">
        <v>156</v>
      </c>
      <c r="E120" s="23" t="s">
        <v>157</v>
      </c>
      <c r="F120" s="30" t="s">
        <v>158</v>
      </c>
      <c r="G120" s="3"/>
    </row>
    <row r="121" spans="2:7" x14ac:dyDescent="0.25">
      <c r="B121" s="31" t="s">
        <v>144</v>
      </c>
      <c r="C121" s="32" t="s">
        <v>144</v>
      </c>
      <c r="D121" s="31" t="s">
        <v>144</v>
      </c>
      <c r="E121" s="33" t="s">
        <v>144</v>
      </c>
      <c r="F121" s="28" t="s">
        <v>144</v>
      </c>
    </row>
    <row r="122" spans="2:7" x14ac:dyDescent="0.25">
      <c r="B122" s="14" t="s">
        <v>159</v>
      </c>
    </row>
    <row r="123" spans="2:7" x14ac:dyDescent="0.25">
      <c r="B123" s="14"/>
    </row>
    <row r="124" spans="2:7" x14ac:dyDescent="0.25">
      <c r="B124" s="14" t="s">
        <v>160</v>
      </c>
    </row>
    <row r="125" spans="2:7" x14ac:dyDescent="0.25">
      <c r="B125" s="7" t="s">
        <v>161</v>
      </c>
      <c r="C125" s="8" t="s">
        <v>162</v>
      </c>
      <c r="D125" s="14"/>
    </row>
    <row r="126" spans="2:7" x14ac:dyDescent="0.25">
      <c r="B126" s="10" t="s">
        <v>144</v>
      </c>
      <c r="C126" s="11" t="s">
        <v>144</v>
      </c>
    </row>
    <row r="128" spans="2:7" x14ac:dyDescent="0.25">
      <c r="B128" s="7" t="s">
        <v>163</v>
      </c>
      <c r="C128" s="8" t="s">
        <v>162</v>
      </c>
    </row>
    <row r="129" spans="2:6" x14ac:dyDescent="0.25">
      <c r="B129" s="10" t="s">
        <v>144</v>
      </c>
      <c r="C129" s="11" t="s">
        <v>144</v>
      </c>
    </row>
    <row r="131" spans="2:6" x14ac:dyDescent="0.25">
      <c r="B131" s="7" t="s">
        <v>144</v>
      </c>
      <c r="C131" s="8" t="s">
        <v>144</v>
      </c>
    </row>
    <row r="132" spans="2:6" x14ac:dyDescent="0.25">
      <c r="B132" s="10" t="s">
        <v>144</v>
      </c>
      <c r="C132" s="11" t="s">
        <v>144</v>
      </c>
    </row>
    <row r="134" spans="2:6" x14ac:dyDescent="0.25">
      <c r="B134" s="23" t="s">
        <v>164</v>
      </c>
      <c r="C134" s="8" t="s">
        <v>165</v>
      </c>
    </row>
    <row r="135" spans="2:6" x14ac:dyDescent="0.25">
      <c r="B135" s="25" t="s">
        <v>144</v>
      </c>
      <c r="C135" s="11" t="s">
        <v>144</v>
      </c>
    </row>
    <row r="137" spans="2:6" x14ac:dyDescent="0.25">
      <c r="B137" s="7" t="s">
        <v>166</v>
      </c>
      <c r="C137" s="8" t="s">
        <v>144</v>
      </c>
    </row>
    <row r="140" spans="2:6" x14ac:dyDescent="0.25">
      <c r="B140" s="14" t="s">
        <v>168</v>
      </c>
    </row>
    <row r="142" spans="2:6" x14ac:dyDescent="0.25">
      <c r="B142" s="7" t="s">
        <v>154</v>
      </c>
      <c r="C142" s="8" t="s">
        <v>169</v>
      </c>
      <c r="D142" s="7" t="s">
        <v>170</v>
      </c>
      <c r="E142" s="7" t="s">
        <v>171</v>
      </c>
      <c r="F142" s="3"/>
    </row>
    <row r="143" spans="2:6" x14ac:dyDescent="0.25">
      <c r="B143" s="10" t="s">
        <v>144</v>
      </c>
      <c r="C143" s="11" t="s">
        <v>144</v>
      </c>
      <c r="D143" s="10" t="s">
        <v>144</v>
      </c>
      <c r="E143" s="10" t="s">
        <v>144</v>
      </c>
    </row>
    <row r="146" spans="2:80" x14ac:dyDescent="0.25">
      <c r="B146" s="14" t="s">
        <v>172</v>
      </c>
      <c r="C146" s="21" t="s">
        <v>144</v>
      </c>
      <c r="D146" s="14"/>
      <c r="E146" s="14"/>
      <c r="F146" s="3"/>
      <c r="G146" s="3"/>
      <c r="H146" s="3"/>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c r="BS146" s="14"/>
      <c r="BT146" s="14"/>
      <c r="BU146" s="14"/>
      <c r="BV146" s="14"/>
      <c r="BW146" s="14"/>
      <c r="BX146" s="14"/>
      <c r="BY146" s="14"/>
      <c r="BZ146" s="14"/>
      <c r="CA146" s="14"/>
      <c r="CB146" s="14"/>
    </row>
    <row r="148" spans="2:80" x14ac:dyDescent="0.25">
      <c r="B148" s="14" t="s">
        <v>173</v>
      </c>
    </row>
    <row r="150" spans="2:80" x14ac:dyDescent="0.25">
      <c r="B150" s="7" t="s">
        <v>174</v>
      </c>
      <c r="C150" s="8" t="s">
        <v>162</v>
      </c>
      <c r="D150" s="14"/>
    </row>
    <row r="151" spans="2:80" x14ac:dyDescent="0.25">
      <c r="B151" s="10" t="s">
        <v>144</v>
      </c>
      <c r="C151" s="11" t="s">
        <v>144</v>
      </c>
    </row>
    <row r="154" spans="2:80" x14ac:dyDescent="0.25">
      <c r="B154" s="7" t="s">
        <v>175</v>
      </c>
      <c r="C154" s="8" t="s">
        <v>176</v>
      </c>
      <c r="D154" s="14"/>
    </row>
    <row r="155" spans="2:80" x14ac:dyDescent="0.25">
      <c r="B155" s="10" t="s">
        <v>144</v>
      </c>
      <c r="C155" s="11" t="s">
        <v>144</v>
      </c>
    </row>
    <row r="158" spans="2:80" x14ac:dyDescent="0.25">
      <c r="B158" s="14" t="s">
        <v>177</v>
      </c>
    </row>
    <row r="161" spans="2:80" x14ac:dyDescent="0.25">
      <c r="B161" s="14" t="s">
        <v>178</v>
      </c>
    </row>
    <row r="163" spans="2:80" x14ac:dyDescent="0.25">
      <c r="B163" s="7" t="s">
        <v>154</v>
      </c>
      <c r="C163" s="8" t="s">
        <v>179</v>
      </c>
      <c r="D163" s="7" t="s">
        <v>169</v>
      </c>
      <c r="E163" s="7" t="s">
        <v>170</v>
      </c>
      <c r="F163" s="30" t="s">
        <v>171</v>
      </c>
      <c r="G163" s="3"/>
    </row>
    <row r="164" spans="2:80" x14ac:dyDescent="0.25">
      <c r="B164" s="10" t="s">
        <v>144</v>
      </c>
      <c r="C164" s="11" t="s">
        <v>144</v>
      </c>
      <c r="D164" s="10" t="s">
        <v>144</v>
      </c>
      <c r="E164" s="10" t="s">
        <v>144</v>
      </c>
      <c r="F164" s="34" t="s">
        <v>144</v>
      </c>
    </row>
    <row r="167" spans="2:80" x14ac:dyDescent="0.25">
      <c r="B167" s="14" t="s">
        <v>172</v>
      </c>
      <c r="C167" s="21" t="s">
        <v>144</v>
      </c>
      <c r="D167" s="14"/>
      <c r="E167" s="14"/>
      <c r="F167" s="3"/>
      <c r="G167" s="3"/>
      <c r="H167" s="3"/>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c r="BH167" s="14"/>
      <c r="BI167" s="14"/>
      <c r="BJ167" s="14"/>
      <c r="BK167" s="14"/>
      <c r="BL167" s="14"/>
      <c r="BM167" s="14"/>
      <c r="BN167" s="14"/>
      <c r="BO167" s="14"/>
      <c r="BP167" s="14"/>
      <c r="BQ167" s="14"/>
      <c r="BR167" s="14"/>
      <c r="BS167" s="14"/>
      <c r="BT167" s="14"/>
      <c r="BU167" s="14"/>
      <c r="BV167" s="14"/>
      <c r="BW167" s="14"/>
      <c r="BX167" s="14"/>
      <c r="BY167" s="14"/>
      <c r="BZ167" s="14"/>
      <c r="CA167" s="14"/>
      <c r="CB167" s="14"/>
    </row>
    <row r="169" spans="2:80" x14ac:dyDescent="0.25">
      <c r="B169" s="14" t="s">
        <v>173</v>
      </c>
    </row>
    <row r="171" spans="2:80" x14ac:dyDescent="0.25">
      <c r="B171" s="7" t="s">
        <v>174</v>
      </c>
      <c r="C171" s="8" t="s">
        <v>162</v>
      </c>
      <c r="D171" s="14"/>
    </row>
    <row r="172" spans="2:80" x14ac:dyDescent="0.25">
      <c r="B172" s="10" t="s">
        <v>144</v>
      </c>
      <c r="C172" s="11" t="s">
        <v>144</v>
      </c>
    </row>
    <row r="175" spans="2:80" x14ac:dyDescent="0.25">
      <c r="B175" s="7" t="s">
        <v>175</v>
      </c>
      <c r="C175" s="8" t="s">
        <v>176</v>
      </c>
      <c r="D175" s="14"/>
    </row>
    <row r="176" spans="2:80" x14ac:dyDescent="0.25">
      <c r="B176" s="10" t="s">
        <v>144</v>
      </c>
      <c r="C176" s="11" t="s">
        <v>144</v>
      </c>
    </row>
    <row r="179" spans="2:7" x14ac:dyDescent="0.25">
      <c r="B179" s="14" t="s">
        <v>177</v>
      </c>
    </row>
    <row r="182" spans="2:7" x14ac:dyDescent="0.25">
      <c r="B182" s="14" t="s">
        <v>180</v>
      </c>
    </row>
    <row r="183" spans="2:7" x14ac:dyDescent="0.25">
      <c r="B183" s="7" t="s">
        <v>154</v>
      </c>
      <c r="C183" s="8" t="s">
        <v>181</v>
      </c>
      <c r="D183" s="7" t="s">
        <v>182</v>
      </c>
      <c r="E183" s="7" t="s">
        <v>183</v>
      </c>
      <c r="F183" s="30" t="s">
        <v>184</v>
      </c>
      <c r="G183" s="3"/>
    </row>
    <row r="184" spans="2:7" x14ac:dyDescent="0.25">
      <c r="B184" s="10" t="s">
        <v>144</v>
      </c>
      <c r="C184" s="11" t="s">
        <v>144</v>
      </c>
      <c r="D184" s="10" t="s">
        <v>144</v>
      </c>
      <c r="E184" s="10" t="s">
        <v>144</v>
      </c>
      <c r="F184" s="34" t="s">
        <v>144</v>
      </c>
    </row>
    <row r="185" spans="2:7" x14ac:dyDescent="0.25">
      <c r="B185" s="1" t="s">
        <v>185</v>
      </c>
    </row>
  </sheetData>
  <mergeCells count="3">
    <mergeCell ref="B1:E1"/>
    <mergeCell ref="C3:C7"/>
    <mergeCell ref="D3:D7"/>
  </mergeCells>
  <hyperlinks>
    <hyperlink ref="A1" location="Index!A1" display="Index" xr:uid="{ECB63286-9C17-4E19-A2A0-E0F37ED5E24A}"/>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795DE-E1A3-4E93-8252-797F15831B84}">
  <dimension ref="A1:CB239"/>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61</v>
      </c>
      <c r="C1" s="226"/>
      <c r="D1" s="226"/>
      <c r="E1" s="226"/>
    </row>
    <row r="3" spans="1:9" ht="15" customHeight="1" x14ac:dyDescent="0.25">
      <c r="B3" s="4" t="s">
        <v>895</v>
      </c>
      <c r="C3" s="227"/>
      <c r="D3" s="228"/>
    </row>
    <row r="4" spans="1:9" ht="15" customHeight="1" x14ac:dyDescent="0.25">
      <c r="B4" s="6" t="s">
        <v>896</v>
      </c>
      <c r="C4" s="227"/>
      <c r="D4" s="228"/>
    </row>
    <row r="5" spans="1:9" ht="15" customHeight="1" x14ac:dyDescent="0.25">
      <c r="B5" s="6" t="s">
        <v>107</v>
      </c>
      <c r="C5" s="227"/>
      <c r="D5" s="228"/>
    </row>
    <row r="6" spans="1:9" ht="15" customHeight="1" x14ac:dyDescent="0.25">
      <c r="B6" s="6" t="s">
        <v>490</v>
      </c>
      <c r="C6" s="227"/>
      <c r="D6" s="228"/>
    </row>
    <row r="7" spans="1:9" ht="30" customHeight="1" x14ac:dyDescent="0.25">
      <c r="B7" s="6" t="s">
        <v>897</v>
      </c>
      <c r="C7" s="227"/>
      <c r="D7" s="228"/>
    </row>
    <row r="8" spans="1:9" ht="15"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1938800</v>
      </c>
      <c r="G15" s="2">
        <v>30222.01</v>
      </c>
      <c r="H15" s="2">
        <v>8.7799999999999994</v>
      </c>
    </row>
    <row r="16" spans="1:9" x14ac:dyDescent="0.25">
      <c r="B16" s="1" t="s">
        <v>381</v>
      </c>
      <c r="C16" s="17" t="s">
        <v>135</v>
      </c>
      <c r="D16" s="1" t="s">
        <v>192</v>
      </c>
      <c r="E16" s="1" t="s">
        <v>382</v>
      </c>
      <c r="F16" s="2">
        <v>4000000</v>
      </c>
      <c r="G16" s="2">
        <v>22590</v>
      </c>
      <c r="H16" s="2">
        <v>6.56</v>
      </c>
    </row>
    <row r="17" spans="2:8" x14ac:dyDescent="0.25">
      <c r="B17" s="1" t="s">
        <v>2332</v>
      </c>
      <c r="C17" s="17" t="s">
        <v>135</v>
      </c>
      <c r="D17" s="1" t="s">
        <v>194</v>
      </c>
      <c r="E17" s="1" t="s">
        <v>195</v>
      </c>
      <c r="F17" s="2">
        <v>880000</v>
      </c>
      <c r="G17" s="2">
        <v>20921.560000000001</v>
      </c>
      <c r="H17" s="2">
        <v>6.08</v>
      </c>
    </row>
    <row r="18" spans="2:8" x14ac:dyDescent="0.25">
      <c r="B18" s="1" t="s">
        <v>2335</v>
      </c>
      <c r="C18" s="17" t="s">
        <v>135</v>
      </c>
      <c r="D18" s="1" t="s">
        <v>197</v>
      </c>
      <c r="E18" s="1" t="s">
        <v>199</v>
      </c>
      <c r="F18" s="2">
        <v>430000</v>
      </c>
      <c r="G18" s="2">
        <v>14996.68</v>
      </c>
      <c r="H18" s="2">
        <v>4.3499999999999996</v>
      </c>
    </row>
    <row r="19" spans="2:8" x14ac:dyDescent="0.25">
      <c r="B19" s="1" t="s">
        <v>2429</v>
      </c>
      <c r="C19" s="17" t="s">
        <v>135</v>
      </c>
      <c r="D19" s="1" t="s">
        <v>379</v>
      </c>
      <c r="E19" s="1" t="s">
        <v>380</v>
      </c>
      <c r="F19" s="2">
        <v>1410563</v>
      </c>
      <c r="G19" s="2">
        <v>14312.98</v>
      </c>
      <c r="H19" s="2">
        <v>4.16</v>
      </c>
    </row>
    <row r="20" spans="2:8" x14ac:dyDescent="0.25">
      <c r="B20" s="1" t="s">
        <v>2333</v>
      </c>
      <c r="C20" s="17" t="s">
        <v>135</v>
      </c>
      <c r="D20" s="1" t="s">
        <v>192</v>
      </c>
      <c r="E20" s="1" t="s">
        <v>196</v>
      </c>
      <c r="F20" s="2">
        <v>1525000</v>
      </c>
      <c r="G20" s="2">
        <v>14257.99</v>
      </c>
      <c r="H20" s="2">
        <v>4.1399999999999997</v>
      </c>
    </row>
    <row r="21" spans="2:8" x14ac:dyDescent="0.25">
      <c r="B21" s="1" t="s">
        <v>2341</v>
      </c>
      <c r="C21" s="17" t="s">
        <v>135</v>
      </c>
      <c r="D21" s="1" t="s">
        <v>207</v>
      </c>
      <c r="E21" s="1" t="s">
        <v>208</v>
      </c>
      <c r="F21" s="2">
        <v>401808</v>
      </c>
      <c r="G21" s="2">
        <v>12493.01</v>
      </c>
      <c r="H21" s="2">
        <v>3.63</v>
      </c>
    </row>
    <row r="22" spans="2:8" x14ac:dyDescent="0.25">
      <c r="B22" s="1" t="s">
        <v>2337</v>
      </c>
      <c r="C22" s="17" t="s">
        <v>135</v>
      </c>
      <c r="D22" s="1" t="s">
        <v>202</v>
      </c>
      <c r="E22" s="1" t="s">
        <v>203</v>
      </c>
      <c r="F22" s="2">
        <v>2800000</v>
      </c>
      <c r="G22" s="2">
        <v>12202.4</v>
      </c>
      <c r="H22" s="2">
        <v>3.54</v>
      </c>
    </row>
    <row r="23" spans="2:8" x14ac:dyDescent="0.25">
      <c r="B23" s="1" t="s">
        <v>2663</v>
      </c>
      <c r="C23" s="17" t="s">
        <v>135</v>
      </c>
      <c r="D23" s="1" t="s">
        <v>220</v>
      </c>
      <c r="E23" s="1" t="s">
        <v>813</v>
      </c>
      <c r="F23" s="2">
        <v>980000</v>
      </c>
      <c r="G23" s="2">
        <v>10829</v>
      </c>
      <c r="H23" s="2">
        <v>3.14</v>
      </c>
    </row>
    <row r="24" spans="2:8" x14ac:dyDescent="0.25">
      <c r="B24" s="1" t="s">
        <v>2334</v>
      </c>
      <c r="C24" s="17" t="s">
        <v>135</v>
      </c>
      <c r="D24" s="1" t="s">
        <v>197</v>
      </c>
      <c r="E24" s="1" t="s">
        <v>198</v>
      </c>
      <c r="F24" s="2">
        <v>680000</v>
      </c>
      <c r="G24" s="2">
        <v>9895.02</v>
      </c>
      <c r="H24" s="2">
        <v>2.87</v>
      </c>
    </row>
    <row r="25" spans="2:8" x14ac:dyDescent="0.25">
      <c r="B25" s="1" t="s">
        <v>2381</v>
      </c>
      <c r="C25" s="17" t="s">
        <v>135</v>
      </c>
      <c r="D25" s="1" t="s">
        <v>227</v>
      </c>
      <c r="E25" s="1" t="s">
        <v>295</v>
      </c>
      <c r="F25" s="2">
        <v>310000</v>
      </c>
      <c r="G25" s="2">
        <v>9100.36</v>
      </c>
      <c r="H25" s="2">
        <v>2.64</v>
      </c>
    </row>
    <row r="26" spans="2:8" x14ac:dyDescent="0.25">
      <c r="B26" s="1" t="s">
        <v>2379</v>
      </c>
      <c r="C26" s="17" t="s">
        <v>135</v>
      </c>
      <c r="D26" s="1" t="s">
        <v>211</v>
      </c>
      <c r="E26" s="1" t="s">
        <v>292</v>
      </c>
      <c r="F26" s="2">
        <v>6800000</v>
      </c>
      <c r="G26" s="2">
        <v>8054.6</v>
      </c>
      <c r="H26" s="2">
        <v>2.34</v>
      </c>
    </row>
    <row r="27" spans="2:8" x14ac:dyDescent="0.25">
      <c r="B27" s="1" t="s">
        <v>2350</v>
      </c>
      <c r="C27" s="17" t="s">
        <v>135</v>
      </c>
      <c r="D27" s="1" t="s">
        <v>222</v>
      </c>
      <c r="E27" s="1" t="s">
        <v>223</v>
      </c>
      <c r="F27" s="2">
        <v>80000</v>
      </c>
      <c r="G27" s="2">
        <v>7202.92</v>
      </c>
      <c r="H27" s="2">
        <v>2.09</v>
      </c>
    </row>
    <row r="28" spans="2:8" x14ac:dyDescent="0.25">
      <c r="B28" s="1" t="s">
        <v>2345</v>
      </c>
      <c r="C28" s="17" t="s">
        <v>135</v>
      </c>
      <c r="D28" s="1" t="s">
        <v>202</v>
      </c>
      <c r="E28" s="1" t="s">
        <v>214</v>
      </c>
      <c r="F28" s="2">
        <v>270000</v>
      </c>
      <c r="G28" s="2">
        <v>6872.99</v>
      </c>
      <c r="H28" s="2">
        <v>2</v>
      </c>
    </row>
    <row r="29" spans="2:8" x14ac:dyDescent="0.25">
      <c r="B29" s="1" t="s">
        <v>2431</v>
      </c>
      <c r="C29" s="17" t="s">
        <v>135</v>
      </c>
      <c r="D29" s="1" t="s">
        <v>384</v>
      </c>
      <c r="E29" s="1" t="s">
        <v>385</v>
      </c>
      <c r="F29" s="2">
        <v>395000</v>
      </c>
      <c r="G29" s="2">
        <v>6508.61</v>
      </c>
      <c r="H29" s="2">
        <v>1.89</v>
      </c>
    </row>
    <row r="30" spans="2:8" x14ac:dyDescent="0.25">
      <c r="B30" s="1" t="s">
        <v>2390</v>
      </c>
      <c r="C30" s="17" t="s">
        <v>135</v>
      </c>
      <c r="D30" s="1" t="s">
        <v>293</v>
      </c>
      <c r="E30" s="1" t="s">
        <v>306</v>
      </c>
      <c r="F30" s="2">
        <v>3200000</v>
      </c>
      <c r="G30" s="2">
        <v>5142.3999999999996</v>
      </c>
      <c r="H30" s="2">
        <v>1.49</v>
      </c>
    </row>
    <row r="31" spans="2:8" x14ac:dyDescent="0.25">
      <c r="B31" s="1" t="s">
        <v>2585</v>
      </c>
      <c r="C31" s="17" t="s">
        <v>135</v>
      </c>
      <c r="D31" s="1" t="s">
        <v>246</v>
      </c>
      <c r="E31" s="1" t="s">
        <v>688</v>
      </c>
      <c r="F31" s="2">
        <v>2150000</v>
      </c>
      <c r="G31" s="2">
        <v>4982.63</v>
      </c>
      <c r="H31" s="2">
        <v>1.45</v>
      </c>
    </row>
    <row r="32" spans="2:8" x14ac:dyDescent="0.25">
      <c r="B32" s="1" t="s">
        <v>2340</v>
      </c>
      <c r="C32" s="17" t="s">
        <v>135</v>
      </c>
      <c r="D32" s="1" t="s">
        <v>192</v>
      </c>
      <c r="E32" s="1" t="s">
        <v>206</v>
      </c>
      <c r="F32" s="2">
        <v>280000</v>
      </c>
      <c r="G32" s="2">
        <v>4915.26</v>
      </c>
      <c r="H32" s="2">
        <v>1.43</v>
      </c>
    </row>
    <row r="33" spans="2:8" x14ac:dyDescent="0.25">
      <c r="B33" s="1" t="s">
        <v>2450</v>
      </c>
      <c r="C33" s="17" t="s">
        <v>135</v>
      </c>
      <c r="D33" s="1" t="s">
        <v>416</v>
      </c>
      <c r="E33" s="1" t="s">
        <v>417</v>
      </c>
      <c r="F33" s="2">
        <v>1800000</v>
      </c>
      <c r="G33" s="2">
        <v>4555.8</v>
      </c>
      <c r="H33" s="2">
        <v>1.32</v>
      </c>
    </row>
    <row r="34" spans="2:8" x14ac:dyDescent="0.25">
      <c r="B34" s="1" t="s">
        <v>2536</v>
      </c>
      <c r="C34" s="17" t="s">
        <v>135</v>
      </c>
      <c r="D34" s="1" t="s">
        <v>209</v>
      </c>
      <c r="E34" s="1" t="s">
        <v>579</v>
      </c>
      <c r="F34" s="2">
        <v>330000</v>
      </c>
      <c r="G34" s="2">
        <v>4082.1</v>
      </c>
      <c r="H34" s="2">
        <v>1.19</v>
      </c>
    </row>
    <row r="35" spans="2:8" x14ac:dyDescent="0.25">
      <c r="B35" s="1" t="s">
        <v>2561</v>
      </c>
      <c r="C35" s="17" t="s">
        <v>135</v>
      </c>
      <c r="D35" s="1" t="s">
        <v>197</v>
      </c>
      <c r="E35" s="1" t="s">
        <v>623</v>
      </c>
      <c r="F35" s="2">
        <v>100000</v>
      </c>
      <c r="G35" s="2">
        <v>4011</v>
      </c>
      <c r="H35" s="2">
        <v>1.1599999999999999</v>
      </c>
    </row>
    <row r="36" spans="2:8" x14ac:dyDescent="0.25">
      <c r="B36" s="1" t="s">
        <v>2576</v>
      </c>
      <c r="C36" s="17" t="s">
        <v>135</v>
      </c>
      <c r="D36" s="1" t="s">
        <v>238</v>
      </c>
      <c r="E36" s="1" t="s">
        <v>678</v>
      </c>
      <c r="F36" s="2">
        <v>124990</v>
      </c>
      <c r="G36" s="2">
        <v>3711.64</v>
      </c>
      <c r="H36" s="2">
        <v>1.08</v>
      </c>
    </row>
    <row r="37" spans="2:8" x14ac:dyDescent="0.25">
      <c r="B37" s="1" t="s">
        <v>2584</v>
      </c>
      <c r="C37" s="17" t="s">
        <v>135</v>
      </c>
      <c r="D37" s="1" t="s">
        <v>215</v>
      </c>
      <c r="E37" s="1" t="s">
        <v>687</v>
      </c>
      <c r="F37" s="2">
        <v>250000</v>
      </c>
      <c r="G37" s="2">
        <v>3202.25</v>
      </c>
      <c r="H37" s="2">
        <v>0.93</v>
      </c>
    </row>
    <row r="38" spans="2:8" x14ac:dyDescent="0.25">
      <c r="B38" s="1" t="s">
        <v>2433</v>
      </c>
      <c r="C38" s="17" t="s">
        <v>135</v>
      </c>
      <c r="D38" s="1" t="s">
        <v>384</v>
      </c>
      <c r="E38" s="1" t="s">
        <v>387</v>
      </c>
      <c r="F38" s="2">
        <v>30000</v>
      </c>
      <c r="G38" s="2">
        <v>3182.61</v>
      </c>
      <c r="H38" s="2">
        <v>0.92</v>
      </c>
    </row>
    <row r="39" spans="2:8" x14ac:dyDescent="0.25">
      <c r="B39" s="1" t="s">
        <v>2519</v>
      </c>
      <c r="C39" s="17" t="s">
        <v>135</v>
      </c>
      <c r="D39" s="1" t="s">
        <v>192</v>
      </c>
      <c r="E39" s="1" t="s">
        <v>555</v>
      </c>
      <c r="F39" s="2">
        <v>3500000</v>
      </c>
      <c r="G39" s="2">
        <v>2982</v>
      </c>
      <c r="H39" s="2">
        <v>0.87</v>
      </c>
    </row>
    <row r="40" spans="2:8" x14ac:dyDescent="0.25">
      <c r="B40" s="1" t="s">
        <v>2422</v>
      </c>
      <c r="C40" s="17" t="s">
        <v>135</v>
      </c>
      <c r="D40" s="1" t="s">
        <v>353</v>
      </c>
      <c r="E40" s="1" t="s">
        <v>354</v>
      </c>
      <c r="F40" s="2">
        <v>1000000</v>
      </c>
      <c r="G40" s="2">
        <v>2885</v>
      </c>
      <c r="H40" s="2">
        <v>0.84</v>
      </c>
    </row>
    <row r="41" spans="2:8" x14ac:dyDescent="0.25">
      <c r="B41" s="1" t="s">
        <v>2380</v>
      </c>
      <c r="C41" s="17" t="s">
        <v>135</v>
      </c>
      <c r="D41" s="1" t="s">
        <v>293</v>
      </c>
      <c r="E41" s="1" t="s">
        <v>294</v>
      </c>
      <c r="F41" s="2">
        <v>521806</v>
      </c>
      <c r="G41" s="2">
        <v>2602.5100000000002</v>
      </c>
      <c r="H41" s="2">
        <v>0.76</v>
      </c>
    </row>
    <row r="42" spans="2:8" x14ac:dyDescent="0.25">
      <c r="B42" s="1" t="s">
        <v>2354</v>
      </c>
      <c r="C42" s="17" t="s">
        <v>135</v>
      </c>
      <c r="D42" s="1" t="s">
        <v>229</v>
      </c>
      <c r="E42" s="1" t="s">
        <v>230</v>
      </c>
      <c r="F42" s="2">
        <v>1800000</v>
      </c>
      <c r="G42" s="2">
        <v>2538</v>
      </c>
      <c r="H42" s="2">
        <v>0.74</v>
      </c>
    </row>
    <row r="43" spans="2:8" x14ac:dyDescent="0.25">
      <c r="B43" s="1" t="s">
        <v>2665</v>
      </c>
      <c r="C43" s="17" t="s">
        <v>135</v>
      </c>
      <c r="D43" s="1" t="s">
        <v>215</v>
      </c>
      <c r="E43" s="1" t="s">
        <v>815</v>
      </c>
      <c r="F43" s="2">
        <v>124895</v>
      </c>
      <c r="G43" s="2">
        <v>2468.11</v>
      </c>
      <c r="H43" s="2">
        <v>0.72</v>
      </c>
    </row>
    <row r="44" spans="2:8" x14ac:dyDescent="0.25">
      <c r="B44" s="1" t="s">
        <v>898</v>
      </c>
      <c r="C44" s="17" t="s">
        <v>135</v>
      </c>
      <c r="D44" s="1" t="s">
        <v>384</v>
      </c>
      <c r="E44" s="1" t="s">
        <v>899</v>
      </c>
      <c r="F44" s="2">
        <v>489292</v>
      </c>
      <c r="G44" s="2">
        <v>2337.84</v>
      </c>
      <c r="H44" s="2">
        <v>0.68</v>
      </c>
    </row>
    <row r="45" spans="2:8" x14ac:dyDescent="0.25">
      <c r="B45" s="1" t="s">
        <v>2515</v>
      </c>
      <c r="C45" s="17" t="s">
        <v>135</v>
      </c>
      <c r="D45" s="1" t="s">
        <v>224</v>
      </c>
      <c r="E45" s="1" t="s">
        <v>538</v>
      </c>
      <c r="F45" s="2">
        <v>100000</v>
      </c>
      <c r="G45" s="2">
        <v>1909.1</v>
      </c>
      <c r="H45" s="2">
        <v>0.55000000000000004</v>
      </c>
    </row>
    <row r="46" spans="2:8" x14ac:dyDescent="0.25">
      <c r="B46" s="1" t="s">
        <v>2393</v>
      </c>
      <c r="C46" s="17" t="s">
        <v>135</v>
      </c>
      <c r="D46" s="1" t="s">
        <v>231</v>
      </c>
      <c r="E46" s="1" t="s">
        <v>309</v>
      </c>
      <c r="F46" s="2">
        <v>200530</v>
      </c>
      <c r="G46" s="2">
        <v>1622.69</v>
      </c>
      <c r="H46" s="2">
        <v>0.47</v>
      </c>
    </row>
    <row r="47" spans="2:8" x14ac:dyDescent="0.25">
      <c r="B47" s="1" t="s">
        <v>2534</v>
      </c>
      <c r="C47" s="17" t="s">
        <v>135</v>
      </c>
      <c r="D47" s="1" t="s">
        <v>211</v>
      </c>
      <c r="E47" s="1" t="s">
        <v>577</v>
      </c>
      <c r="F47" s="2">
        <v>500000</v>
      </c>
      <c r="G47" s="2">
        <v>1371.5</v>
      </c>
      <c r="H47" s="2">
        <v>0.4</v>
      </c>
    </row>
    <row r="48" spans="2:8" x14ac:dyDescent="0.25">
      <c r="B48" s="1" t="s">
        <v>2374</v>
      </c>
      <c r="C48" s="17" t="s">
        <v>135</v>
      </c>
      <c r="D48" s="1" t="s">
        <v>222</v>
      </c>
      <c r="E48" s="1" t="s">
        <v>260</v>
      </c>
      <c r="F48" s="2">
        <v>70000</v>
      </c>
      <c r="G48" s="2">
        <v>1312.89</v>
      </c>
      <c r="H48" s="2">
        <v>0.38</v>
      </c>
    </row>
    <row r="49" spans="2:8" x14ac:dyDescent="0.25">
      <c r="B49" s="1" t="s">
        <v>2408</v>
      </c>
      <c r="C49" s="17" t="s">
        <v>135</v>
      </c>
      <c r="D49" s="1" t="s">
        <v>200</v>
      </c>
      <c r="E49" s="1" t="s">
        <v>332</v>
      </c>
      <c r="F49" s="2">
        <v>44500</v>
      </c>
      <c r="G49" s="2">
        <v>1089.96</v>
      </c>
      <c r="H49" s="2">
        <v>0.32</v>
      </c>
    </row>
    <row r="50" spans="2:8" x14ac:dyDescent="0.25">
      <c r="B50" s="1" t="s">
        <v>2606</v>
      </c>
      <c r="C50" s="17" t="s">
        <v>135</v>
      </c>
      <c r="D50" s="1" t="s">
        <v>379</v>
      </c>
      <c r="E50" s="1" t="s">
        <v>728</v>
      </c>
      <c r="F50" s="2">
        <v>107142</v>
      </c>
      <c r="G50" s="2">
        <v>659.19</v>
      </c>
      <c r="H50" s="2">
        <v>0.19</v>
      </c>
    </row>
    <row r="51" spans="2:8" x14ac:dyDescent="0.25">
      <c r="B51" s="14" t="s">
        <v>271</v>
      </c>
      <c r="C51" s="21"/>
      <c r="D51" s="14"/>
      <c r="E51" s="14"/>
      <c r="F51" s="3"/>
      <c r="G51" s="3">
        <f>SUM(G12:G50)</f>
        <v>262024.61000000002</v>
      </c>
      <c r="H51" s="3">
        <f>SUM(H12:H50)</f>
        <v>76.100000000000023</v>
      </c>
    </row>
    <row r="52" spans="2:8" x14ac:dyDescent="0.25">
      <c r="B52" s="18" t="s">
        <v>112</v>
      </c>
      <c r="C52" s="19" t="s">
        <v>113</v>
      </c>
      <c r="D52" s="18" t="s">
        <v>114</v>
      </c>
      <c r="E52" s="18" t="s">
        <v>115</v>
      </c>
      <c r="F52" s="20" t="s">
        <v>116</v>
      </c>
      <c r="G52" s="20" t="s">
        <v>117</v>
      </c>
      <c r="H52" s="20" t="s">
        <v>118</v>
      </c>
    </row>
    <row r="53" spans="2:8" x14ac:dyDescent="0.25">
      <c r="B53" s="14" t="s">
        <v>119</v>
      </c>
    </row>
    <row r="54" spans="2:8" x14ac:dyDescent="0.25">
      <c r="B54" s="14" t="s">
        <v>120</v>
      </c>
    </row>
    <row r="55" spans="2:8" x14ac:dyDescent="0.25">
      <c r="B55" s="14" t="s">
        <v>121</v>
      </c>
    </row>
    <row r="56" spans="2:8" x14ac:dyDescent="0.25">
      <c r="B56" s="1" t="s">
        <v>740</v>
      </c>
      <c r="C56" s="17">
        <v>7.4</v>
      </c>
      <c r="D56" s="1" t="s">
        <v>122</v>
      </c>
      <c r="E56" s="1" t="s">
        <v>741</v>
      </c>
      <c r="F56" s="2">
        <v>10500000</v>
      </c>
      <c r="G56" s="2">
        <v>10300.89</v>
      </c>
      <c r="H56" s="2">
        <v>2.99</v>
      </c>
    </row>
    <row r="57" spans="2:8" x14ac:dyDescent="0.25">
      <c r="B57" s="1" t="s">
        <v>2248</v>
      </c>
      <c r="C57" s="17">
        <v>7.26</v>
      </c>
      <c r="D57" s="1" t="s">
        <v>122</v>
      </c>
      <c r="E57" s="1" t="s">
        <v>745</v>
      </c>
      <c r="F57" s="2">
        <v>5500000</v>
      </c>
      <c r="G57" s="2">
        <v>5307.64</v>
      </c>
      <c r="H57" s="2">
        <v>1.54</v>
      </c>
    </row>
    <row r="58" spans="2:8" x14ac:dyDescent="0.25">
      <c r="B58" s="1" t="s">
        <v>900</v>
      </c>
      <c r="C58" s="17">
        <v>7.72</v>
      </c>
      <c r="D58" s="1" t="s">
        <v>122</v>
      </c>
      <c r="E58" s="1" t="s">
        <v>901</v>
      </c>
      <c r="F58" s="2">
        <v>4696500</v>
      </c>
      <c r="G58" s="2">
        <v>4689.8500000000004</v>
      </c>
      <c r="H58" s="2">
        <v>1.36</v>
      </c>
    </row>
    <row r="59" spans="2:8" x14ac:dyDescent="0.25">
      <c r="B59" s="1" t="s">
        <v>454</v>
      </c>
      <c r="C59" s="17">
        <v>7.26</v>
      </c>
      <c r="D59" s="1" t="s">
        <v>122</v>
      </c>
      <c r="E59" s="1" t="s">
        <v>455</v>
      </c>
      <c r="F59" s="2">
        <v>3875680</v>
      </c>
      <c r="G59" s="2">
        <v>3889.25</v>
      </c>
      <c r="H59" s="2">
        <v>1.1299999999999999</v>
      </c>
    </row>
    <row r="60" spans="2:8" x14ac:dyDescent="0.25">
      <c r="B60" s="1" t="s">
        <v>902</v>
      </c>
      <c r="C60" s="17">
        <v>7.29</v>
      </c>
      <c r="D60" s="1" t="s">
        <v>122</v>
      </c>
      <c r="E60" s="1" t="s">
        <v>903</v>
      </c>
      <c r="F60" s="2">
        <v>2500000</v>
      </c>
      <c r="G60" s="2">
        <v>2485.13</v>
      </c>
      <c r="H60" s="2">
        <v>0.72</v>
      </c>
    </row>
    <row r="61" spans="2:8" x14ac:dyDescent="0.25">
      <c r="B61" s="1" t="s">
        <v>904</v>
      </c>
      <c r="C61" s="17">
        <v>7.28</v>
      </c>
      <c r="D61" s="1" t="s">
        <v>122</v>
      </c>
      <c r="E61" s="1" t="s">
        <v>905</v>
      </c>
      <c r="F61" s="2">
        <v>2500000</v>
      </c>
      <c r="G61" s="2">
        <v>2482.59</v>
      </c>
      <c r="H61" s="2">
        <v>0.72</v>
      </c>
    </row>
    <row r="62" spans="2:8" x14ac:dyDescent="0.25">
      <c r="B62" s="1" t="s">
        <v>906</v>
      </c>
      <c r="C62" s="17">
        <v>7.26</v>
      </c>
      <c r="D62" s="1" t="s">
        <v>122</v>
      </c>
      <c r="E62" s="1" t="s">
        <v>907</v>
      </c>
      <c r="F62" s="2">
        <v>2500000</v>
      </c>
      <c r="G62" s="2">
        <v>2481.27</v>
      </c>
      <c r="H62" s="2">
        <v>0.72</v>
      </c>
    </row>
    <row r="63" spans="2:8" x14ac:dyDescent="0.25">
      <c r="B63" s="1" t="s">
        <v>908</v>
      </c>
      <c r="C63" s="17">
        <v>7.58</v>
      </c>
      <c r="D63" s="1" t="s">
        <v>122</v>
      </c>
      <c r="E63" s="1" t="s">
        <v>909</v>
      </c>
      <c r="F63" s="2">
        <v>1000000</v>
      </c>
      <c r="G63" s="2">
        <v>1007.48</v>
      </c>
      <c r="H63" s="2">
        <v>0.28999999999999998</v>
      </c>
    </row>
    <row r="64" spans="2:8" x14ac:dyDescent="0.25">
      <c r="B64" s="1" t="s">
        <v>742</v>
      </c>
      <c r="C64" s="17">
        <v>7.32</v>
      </c>
      <c r="D64" s="1" t="s">
        <v>122</v>
      </c>
      <c r="E64" s="1" t="s">
        <v>743</v>
      </c>
      <c r="F64" s="2">
        <v>540420</v>
      </c>
      <c r="G64" s="2">
        <v>538.02</v>
      </c>
      <c r="H64" s="2">
        <v>0.16</v>
      </c>
    </row>
    <row r="65" spans="2:8" x14ac:dyDescent="0.25">
      <c r="B65" s="1" t="s">
        <v>746</v>
      </c>
      <c r="C65" s="17">
        <v>6.89</v>
      </c>
      <c r="D65" s="1" t="s">
        <v>122</v>
      </c>
      <c r="E65" s="1" t="s">
        <v>747</v>
      </c>
      <c r="F65" s="2">
        <v>500000</v>
      </c>
      <c r="G65" s="2">
        <v>500.18</v>
      </c>
      <c r="H65" s="2">
        <v>0.15</v>
      </c>
    </row>
    <row r="66" spans="2:8" x14ac:dyDescent="0.25">
      <c r="B66" s="1" t="s">
        <v>910</v>
      </c>
      <c r="C66" s="17">
        <v>7.34</v>
      </c>
      <c r="D66" s="1" t="s">
        <v>122</v>
      </c>
      <c r="E66" s="1" t="s">
        <v>911</v>
      </c>
      <c r="F66" s="2">
        <v>500000</v>
      </c>
      <c r="G66" s="2">
        <v>497.35</v>
      </c>
      <c r="H66" s="2">
        <v>0.14000000000000001</v>
      </c>
    </row>
    <row r="67" spans="2:8" x14ac:dyDescent="0.25">
      <c r="B67" s="1" t="s">
        <v>462</v>
      </c>
      <c r="C67" s="17">
        <v>7.5</v>
      </c>
      <c r="D67" s="1" t="s">
        <v>122</v>
      </c>
      <c r="E67" s="1" t="s">
        <v>463</v>
      </c>
      <c r="F67" s="2">
        <v>500000</v>
      </c>
      <c r="G67" s="2">
        <v>491.5</v>
      </c>
      <c r="H67" s="2">
        <v>0.14000000000000001</v>
      </c>
    </row>
    <row r="68" spans="2:8" x14ac:dyDescent="0.25">
      <c r="B68" s="1" t="s">
        <v>456</v>
      </c>
      <c r="C68" s="17">
        <v>7.26</v>
      </c>
      <c r="D68" s="1" t="s">
        <v>122</v>
      </c>
      <c r="E68" s="1" t="s">
        <v>457</v>
      </c>
      <c r="F68" s="2">
        <v>444100</v>
      </c>
      <c r="G68" s="2">
        <v>444.13</v>
      </c>
      <c r="H68" s="2">
        <v>0.13</v>
      </c>
    </row>
    <row r="69" spans="2:8" x14ac:dyDescent="0.25">
      <c r="B69" s="1" t="s">
        <v>912</v>
      </c>
      <c r="C69" s="17">
        <v>7.6</v>
      </c>
      <c r="D69" s="1" t="s">
        <v>122</v>
      </c>
      <c r="E69" s="1" t="s">
        <v>913</v>
      </c>
      <c r="F69" s="2">
        <v>200000</v>
      </c>
      <c r="G69" s="2">
        <v>201.67</v>
      </c>
      <c r="H69" s="2">
        <v>0.06</v>
      </c>
    </row>
    <row r="70" spans="2:8" x14ac:dyDescent="0.25">
      <c r="B70" s="1" t="s">
        <v>914</v>
      </c>
      <c r="C70" s="17">
        <v>7.44</v>
      </c>
      <c r="D70" s="1" t="s">
        <v>122</v>
      </c>
      <c r="E70" s="1" t="s">
        <v>915</v>
      </c>
      <c r="F70" s="2">
        <v>89600</v>
      </c>
      <c r="G70" s="2">
        <v>96.18</v>
      </c>
      <c r="H70" s="2">
        <v>0.03</v>
      </c>
    </row>
    <row r="71" spans="2:8" x14ac:dyDescent="0.25">
      <c r="B71" s="1" t="s">
        <v>916</v>
      </c>
      <c r="C71" s="17">
        <v>7.42</v>
      </c>
      <c r="D71" s="1" t="s">
        <v>122</v>
      </c>
      <c r="E71" s="1" t="s">
        <v>917</v>
      </c>
      <c r="F71" s="2">
        <v>73000</v>
      </c>
      <c r="G71" s="2">
        <v>79.06</v>
      </c>
      <c r="H71" s="2">
        <v>0.02</v>
      </c>
    </row>
    <row r="72" spans="2:8" x14ac:dyDescent="0.25">
      <c r="B72" s="1" t="s">
        <v>123</v>
      </c>
      <c r="C72" s="17">
        <v>6.98</v>
      </c>
      <c r="D72" s="1" t="s">
        <v>122</v>
      </c>
      <c r="E72" s="1" t="s">
        <v>124</v>
      </c>
      <c r="F72" s="2">
        <v>75500</v>
      </c>
      <c r="G72" s="2">
        <v>75.52</v>
      </c>
      <c r="H72" s="2">
        <v>0.02</v>
      </c>
    </row>
    <row r="73" spans="2:8" x14ac:dyDescent="0.25">
      <c r="B73" s="1" t="s">
        <v>918</v>
      </c>
      <c r="C73" s="17">
        <v>7.45</v>
      </c>
      <c r="D73" s="1" t="s">
        <v>122</v>
      </c>
      <c r="E73" s="1" t="s">
        <v>919</v>
      </c>
      <c r="F73" s="2">
        <v>48500</v>
      </c>
      <c r="G73" s="2">
        <v>48.97</v>
      </c>
      <c r="H73" s="2">
        <v>0.01</v>
      </c>
    </row>
    <row r="74" spans="2:8" x14ac:dyDescent="0.25">
      <c r="B74" s="1" t="s">
        <v>464</v>
      </c>
      <c r="C74" s="17">
        <v>7.3</v>
      </c>
      <c r="D74" s="1" t="s">
        <v>122</v>
      </c>
      <c r="E74" s="1" t="s">
        <v>465</v>
      </c>
      <c r="F74" s="2">
        <v>29200</v>
      </c>
      <c r="G74" s="2">
        <v>29.15</v>
      </c>
      <c r="H74" s="2">
        <v>0.01</v>
      </c>
    </row>
    <row r="75" spans="2:8" x14ac:dyDescent="0.25">
      <c r="B75" s="1" t="s">
        <v>920</v>
      </c>
      <c r="C75" s="17">
        <v>7.4</v>
      </c>
      <c r="D75" s="1" t="s">
        <v>122</v>
      </c>
      <c r="E75" s="1" t="s">
        <v>921</v>
      </c>
      <c r="F75" s="2">
        <v>31600</v>
      </c>
      <c r="G75" s="2">
        <v>28.79</v>
      </c>
      <c r="H75" s="2">
        <v>0.01</v>
      </c>
    </row>
    <row r="76" spans="2:8" x14ac:dyDescent="0.25">
      <c r="B76" s="1" t="s">
        <v>922</v>
      </c>
      <c r="C76" s="17">
        <v>7.58</v>
      </c>
      <c r="D76" s="1" t="s">
        <v>122</v>
      </c>
      <c r="E76" s="1" t="s">
        <v>923</v>
      </c>
      <c r="F76" s="2">
        <v>13000</v>
      </c>
      <c r="G76" s="2">
        <v>12.89</v>
      </c>
      <c r="H76" s="2">
        <v>0</v>
      </c>
    </row>
    <row r="77" spans="2:8" x14ac:dyDescent="0.25">
      <c r="B77" s="1" t="s">
        <v>924</v>
      </c>
      <c r="C77" s="17">
        <v>7.32</v>
      </c>
      <c r="D77" s="1" t="s">
        <v>122</v>
      </c>
      <c r="E77" s="1" t="s">
        <v>925</v>
      </c>
      <c r="F77" s="2">
        <v>2000</v>
      </c>
      <c r="G77" s="2">
        <v>1.9</v>
      </c>
      <c r="H77" s="2">
        <v>0</v>
      </c>
    </row>
    <row r="78" spans="2:8" x14ac:dyDescent="0.25">
      <c r="B78" s="14" t="s">
        <v>125</v>
      </c>
      <c r="C78" s="21"/>
      <c r="D78" s="14"/>
      <c r="E78" s="14"/>
      <c r="F78" s="3"/>
      <c r="G78" s="3">
        <f>SUM(G52:G77)</f>
        <v>35689.409999999989</v>
      </c>
      <c r="H78" s="3">
        <f>SUM(H52:H77)</f>
        <v>10.350000000000001</v>
      </c>
    </row>
    <row r="79" spans="2:8" x14ac:dyDescent="0.25">
      <c r="B79" s="14" t="s">
        <v>126</v>
      </c>
    </row>
    <row r="80" spans="2:8" x14ac:dyDescent="0.25">
      <c r="B80" s="1" t="s">
        <v>926</v>
      </c>
      <c r="C80" s="17">
        <v>7.73</v>
      </c>
      <c r="D80" s="1" t="s">
        <v>127</v>
      </c>
      <c r="E80" s="1" t="s">
        <v>927</v>
      </c>
      <c r="F80" s="2">
        <v>50</v>
      </c>
      <c r="G80" s="2">
        <v>5034.79</v>
      </c>
      <c r="H80" s="2">
        <v>1.46</v>
      </c>
    </row>
    <row r="81" spans="2:8" x14ac:dyDescent="0.25">
      <c r="B81" s="1" t="s">
        <v>2683</v>
      </c>
      <c r="C81" s="17">
        <v>7.7</v>
      </c>
      <c r="D81" s="1" t="s">
        <v>127</v>
      </c>
      <c r="E81" s="1" t="s">
        <v>928</v>
      </c>
      <c r="F81" s="2">
        <v>250</v>
      </c>
      <c r="G81" s="2">
        <v>2528.83</v>
      </c>
      <c r="H81" s="2">
        <v>0.73</v>
      </c>
    </row>
    <row r="82" spans="2:8" x14ac:dyDescent="0.25">
      <c r="B82" s="1" t="s">
        <v>2684</v>
      </c>
      <c r="C82" s="17">
        <v>8.1300000000000008</v>
      </c>
      <c r="D82" s="1" t="s">
        <v>127</v>
      </c>
      <c r="E82" s="1" t="s">
        <v>929</v>
      </c>
      <c r="F82" s="2">
        <v>2500</v>
      </c>
      <c r="G82" s="2">
        <v>2493.85</v>
      </c>
      <c r="H82" s="2">
        <v>0.72</v>
      </c>
    </row>
    <row r="83" spans="2:8" x14ac:dyDescent="0.25">
      <c r="B83" s="1" t="s">
        <v>2685</v>
      </c>
      <c r="C83" s="17">
        <v>8.2100000000000009</v>
      </c>
      <c r="D83" s="1" t="s">
        <v>127</v>
      </c>
      <c r="E83" s="1" t="s">
        <v>930</v>
      </c>
      <c r="F83" s="2">
        <v>2500</v>
      </c>
      <c r="G83" s="2">
        <v>2492.66</v>
      </c>
      <c r="H83" s="2">
        <v>0.72</v>
      </c>
    </row>
    <row r="84" spans="2:8" x14ac:dyDescent="0.25">
      <c r="B84" s="1" t="s">
        <v>2686</v>
      </c>
      <c r="C84" s="17">
        <v>8.16</v>
      </c>
      <c r="D84" s="1" t="s">
        <v>127</v>
      </c>
      <c r="E84" s="1" t="s">
        <v>931</v>
      </c>
      <c r="F84" s="2">
        <v>250</v>
      </c>
      <c r="G84" s="2">
        <v>2491.94</v>
      </c>
      <c r="H84" s="2">
        <v>0.72</v>
      </c>
    </row>
    <row r="85" spans="2:8" x14ac:dyDescent="0.25">
      <c r="B85" s="1" t="s">
        <v>2687</v>
      </c>
      <c r="C85" s="17">
        <v>8.1</v>
      </c>
      <c r="D85" s="1" t="s">
        <v>127</v>
      </c>
      <c r="E85" s="1" t="s">
        <v>932</v>
      </c>
      <c r="F85" s="2">
        <v>250</v>
      </c>
      <c r="G85" s="2">
        <v>2490.98</v>
      </c>
      <c r="H85" s="2">
        <v>0.72</v>
      </c>
    </row>
    <row r="86" spans="2:8" x14ac:dyDescent="0.25">
      <c r="B86" s="1" t="s">
        <v>2688</v>
      </c>
      <c r="C86" s="17">
        <v>7.94</v>
      </c>
      <c r="D86" s="1" t="s">
        <v>127</v>
      </c>
      <c r="E86" s="1" t="s">
        <v>933</v>
      </c>
      <c r="F86" s="2">
        <v>250</v>
      </c>
      <c r="G86" s="2">
        <v>2488.1</v>
      </c>
      <c r="H86" s="2">
        <v>0.72</v>
      </c>
    </row>
    <row r="87" spans="2:8" x14ac:dyDescent="0.25">
      <c r="B87" s="1" t="s">
        <v>934</v>
      </c>
      <c r="C87" s="17">
        <v>7.87</v>
      </c>
      <c r="D87" s="1" t="s">
        <v>127</v>
      </c>
      <c r="E87" s="1" t="s">
        <v>935</v>
      </c>
      <c r="F87" s="2">
        <v>250</v>
      </c>
      <c r="G87" s="2">
        <v>2482.14</v>
      </c>
      <c r="H87" s="2">
        <v>0.72</v>
      </c>
    </row>
    <row r="88" spans="2:8" x14ac:dyDescent="0.25">
      <c r="B88" s="1" t="s">
        <v>936</v>
      </c>
      <c r="C88" s="17">
        <v>7.87</v>
      </c>
      <c r="D88" s="1" t="s">
        <v>127</v>
      </c>
      <c r="E88" s="1" t="s">
        <v>937</v>
      </c>
      <c r="F88" s="2">
        <v>2500</v>
      </c>
      <c r="G88" s="2">
        <v>2481.0500000000002</v>
      </c>
      <c r="H88" s="2">
        <v>0.72</v>
      </c>
    </row>
    <row r="89" spans="2:8" x14ac:dyDescent="0.25">
      <c r="B89" s="1" t="s">
        <v>2689</v>
      </c>
      <c r="C89" s="17">
        <v>8.51</v>
      </c>
      <c r="D89" s="1" t="s">
        <v>938</v>
      </c>
      <c r="E89" s="1" t="s">
        <v>939</v>
      </c>
      <c r="F89" s="2">
        <v>2500</v>
      </c>
      <c r="G89" s="2">
        <v>2478.08</v>
      </c>
      <c r="H89" s="2">
        <v>0.72</v>
      </c>
    </row>
    <row r="90" spans="2:8" x14ac:dyDescent="0.25">
      <c r="B90" s="1" t="s">
        <v>2477</v>
      </c>
      <c r="C90" s="17">
        <v>8.02</v>
      </c>
      <c r="D90" s="1" t="s">
        <v>127</v>
      </c>
      <c r="E90" s="1" t="s">
        <v>470</v>
      </c>
      <c r="F90" s="2">
        <v>250</v>
      </c>
      <c r="G90" s="2">
        <v>2400.15</v>
      </c>
      <c r="H90" s="2">
        <v>0.7</v>
      </c>
    </row>
    <row r="91" spans="2:8" x14ac:dyDescent="0.25">
      <c r="B91" s="1" t="s">
        <v>2690</v>
      </c>
      <c r="C91" s="17">
        <v>8.14</v>
      </c>
      <c r="D91" s="1" t="s">
        <v>940</v>
      </c>
      <c r="E91" s="1" t="s">
        <v>941</v>
      </c>
      <c r="F91" s="2">
        <v>220</v>
      </c>
      <c r="G91" s="2">
        <v>1967.61</v>
      </c>
      <c r="H91" s="2">
        <v>0.56999999999999995</v>
      </c>
    </row>
    <row r="92" spans="2:8" x14ac:dyDescent="0.25">
      <c r="B92" s="1" t="s">
        <v>2329</v>
      </c>
      <c r="C92" s="17">
        <v>8.2200000000000006</v>
      </c>
      <c r="D92" s="1" t="s">
        <v>127</v>
      </c>
      <c r="E92" s="1" t="s">
        <v>942</v>
      </c>
      <c r="F92" s="2">
        <v>500</v>
      </c>
      <c r="G92" s="2">
        <v>498.5</v>
      </c>
      <c r="H92" s="2">
        <v>0.14000000000000001</v>
      </c>
    </row>
    <row r="93" spans="2:8" x14ac:dyDescent="0.25">
      <c r="B93" s="1" t="s">
        <v>2484</v>
      </c>
      <c r="C93" s="17">
        <v>7.64</v>
      </c>
      <c r="D93" s="1" t="s">
        <v>479</v>
      </c>
      <c r="E93" s="1" t="s">
        <v>481</v>
      </c>
      <c r="F93" s="2">
        <v>250</v>
      </c>
      <c r="G93" s="2">
        <v>489.14</v>
      </c>
      <c r="H93" s="2">
        <v>0.14000000000000001</v>
      </c>
    </row>
    <row r="94" spans="2:8" x14ac:dyDescent="0.25">
      <c r="B94" s="1" t="s">
        <v>943</v>
      </c>
      <c r="C94" s="17">
        <v>7.57</v>
      </c>
      <c r="D94" s="1" t="s">
        <v>127</v>
      </c>
      <c r="E94" s="1" t="s">
        <v>944</v>
      </c>
      <c r="F94" s="2">
        <v>49</v>
      </c>
      <c r="G94" s="2">
        <v>487.64</v>
      </c>
      <c r="H94" s="2">
        <v>0.14000000000000001</v>
      </c>
    </row>
    <row r="95" spans="2:8" x14ac:dyDescent="0.25">
      <c r="B95" s="1" t="s">
        <v>2691</v>
      </c>
      <c r="C95" s="17">
        <v>8.0399999999999991</v>
      </c>
      <c r="D95" s="1" t="s">
        <v>127</v>
      </c>
      <c r="E95" s="1" t="s">
        <v>945</v>
      </c>
      <c r="F95" s="2">
        <v>40</v>
      </c>
      <c r="G95" s="2">
        <v>388.96</v>
      </c>
      <c r="H95" s="2">
        <v>0.11</v>
      </c>
    </row>
    <row r="96" spans="2:8" x14ac:dyDescent="0.25">
      <c r="B96" s="1" t="s">
        <v>2692</v>
      </c>
      <c r="C96" s="17">
        <v>7.65</v>
      </c>
      <c r="D96" s="1" t="s">
        <v>127</v>
      </c>
      <c r="E96" s="1" t="s">
        <v>946</v>
      </c>
      <c r="F96" s="2">
        <v>40</v>
      </c>
      <c r="G96" s="2">
        <v>383.4</v>
      </c>
      <c r="H96" s="2">
        <v>0.11</v>
      </c>
    </row>
    <row r="97" spans="2:8" x14ac:dyDescent="0.25">
      <c r="B97" s="14" t="s">
        <v>129</v>
      </c>
      <c r="C97" s="21"/>
      <c r="D97" s="14"/>
      <c r="E97" s="14"/>
      <c r="F97" s="3"/>
      <c r="G97" s="3">
        <f>SUM(G79:G96)</f>
        <v>34077.82</v>
      </c>
      <c r="H97" s="3">
        <f>SUM(H79:H96)</f>
        <v>9.86</v>
      </c>
    </row>
    <row r="98" spans="2:8" x14ac:dyDescent="0.25">
      <c r="B98" s="14" t="s">
        <v>483</v>
      </c>
      <c r="C98" s="21"/>
      <c r="D98" s="14"/>
      <c r="E98" s="14"/>
      <c r="F98" s="3"/>
      <c r="G98" s="3">
        <v>1643.07</v>
      </c>
      <c r="H98" s="3">
        <v>0.48</v>
      </c>
    </row>
    <row r="99" spans="2:8" x14ac:dyDescent="0.25">
      <c r="B99" s="14" t="s">
        <v>137</v>
      </c>
      <c r="C99" s="21"/>
      <c r="D99" s="14"/>
      <c r="E99" s="14"/>
      <c r="F99" s="3"/>
      <c r="G99" s="3">
        <v>333434.91000000003</v>
      </c>
      <c r="H99" s="3">
        <v>96.79</v>
      </c>
    </row>
    <row r="100" spans="2:8" x14ac:dyDescent="0.25">
      <c r="B100" s="14" t="s">
        <v>138</v>
      </c>
      <c r="C100" s="21"/>
      <c r="D100" s="14"/>
      <c r="E100" s="14"/>
      <c r="F100" s="3"/>
      <c r="G100" s="3">
        <v>10948.644362189989</v>
      </c>
      <c r="H100" s="3">
        <v>3.2099999999999937</v>
      </c>
    </row>
    <row r="101" spans="2:8" x14ac:dyDescent="0.25">
      <c r="B101" s="14" t="s">
        <v>139</v>
      </c>
      <c r="C101" s="21"/>
      <c r="D101" s="14"/>
      <c r="E101" s="14"/>
      <c r="F101" s="3"/>
      <c r="G101" s="3">
        <v>344383.55436219001</v>
      </c>
      <c r="H101" s="3">
        <v>100</v>
      </c>
    </row>
    <row r="102" spans="2:8" x14ac:dyDescent="0.25">
      <c r="B102" s="1" t="s">
        <v>140</v>
      </c>
    </row>
    <row r="103" spans="2:8" x14ac:dyDescent="0.25">
      <c r="B103" s="14" t="s">
        <v>2243</v>
      </c>
    </row>
    <row r="104" spans="2:8" x14ac:dyDescent="0.25">
      <c r="B104" s="14" t="s">
        <v>141</v>
      </c>
    </row>
    <row r="105" spans="2:8" x14ac:dyDescent="0.25">
      <c r="B105" s="14" t="s">
        <v>142</v>
      </c>
      <c r="C105" s="17" t="s">
        <v>143</v>
      </c>
    </row>
    <row r="106" spans="2:8" x14ac:dyDescent="0.25">
      <c r="B106" s="14" t="s">
        <v>145</v>
      </c>
      <c r="C106" s="17" t="s">
        <v>144</v>
      </c>
    </row>
    <row r="107" spans="2:8" x14ac:dyDescent="0.25">
      <c r="B107" s="14" t="s">
        <v>273</v>
      </c>
      <c r="C107" s="17" t="s">
        <v>144</v>
      </c>
    </row>
    <row r="108" spans="2:8" x14ac:dyDescent="0.25">
      <c r="B108" s="14" t="s">
        <v>146</v>
      </c>
      <c r="C108" s="17" t="s">
        <v>147</v>
      </c>
    </row>
    <row r="109" spans="2:8" x14ac:dyDescent="0.25">
      <c r="B109" s="14" t="s">
        <v>947</v>
      </c>
      <c r="C109" s="21"/>
    </row>
    <row r="110" spans="2:8" x14ac:dyDescent="0.25">
      <c r="B110" s="14" t="s">
        <v>948</v>
      </c>
      <c r="C110" s="21"/>
    </row>
    <row r="111" spans="2:8" x14ac:dyDescent="0.25">
      <c r="B111" s="14" t="s">
        <v>949</v>
      </c>
      <c r="C111" s="21"/>
    </row>
    <row r="112" spans="2:8" x14ac:dyDescent="0.25">
      <c r="B112" s="14" t="s">
        <v>950</v>
      </c>
      <c r="C112" s="21"/>
    </row>
    <row r="113" spans="2:3" x14ac:dyDescent="0.25">
      <c r="B113" s="14" t="s">
        <v>951</v>
      </c>
      <c r="C113" s="21"/>
    </row>
    <row r="114" spans="2:3" x14ac:dyDescent="0.25">
      <c r="B114" s="14" t="s">
        <v>952</v>
      </c>
      <c r="C114" s="21"/>
    </row>
    <row r="115" spans="2:3" x14ac:dyDescent="0.25">
      <c r="B115" s="14" t="s">
        <v>953</v>
      </c>
      <c r="C115" s="21"/>
    </row>
    <row r="116" spans="2:3" x14ac:dyDescent="0.25">
      <c r="B116" s="14" t="s">
        <v>954</v>
      </c>
      <c r="C116" s="21"/>
    </row>
    <row r="117" spans="2:3" x14ac:dyDescent="0.25">
      <c r="B117" s="14" t="s">
        <v>955</v>
      </c>
      <c r="C117" s="21"/>
    </row>
    <row r="118" spans="2:3" x14ac:dyDescent="0.25">
      <c r="B118" s="14" t="s">
        <v>956</v>
      </c>
      <c r="C118" s="21"/>
    </row>
    <row r="119" spans="2:3" x14ac:dyDescent="0.25">
      <c r="B119" s="14" t="s">
        <v>957</v>
      </c>
      <c r="C119" s="21"/>
    </row>
    <row r="120" spans="2:3" x14ac:dyDescent="0.25">
      <c r="B120" s="14" t="s">
        <v>958</v>
      </c>
      <c r="C120" s="21"/>
    </row>
    <row r="121" spans="2:3" x14ac:dyDescent="0.25">
      <c r="B121" s="14" t="s">
        <v>3326</v>
      </c>
      <c r="C121" s="21"/>
    </row>
    <row r="122" spans="2:3" x14ac:dyDescent="0.25">
      <c r="B122" s="1" t="s">
        <v>1333</v>
      </c>
    </row>
    <row r="123" spans="2:3" x14ac:dyDescent="0.25">
      <c r="B123" s="1" t="s">
        <v>278</v>
      </c>
    </row>
    <row r="124" spans="2:3" x14ac:dyDescent="0.25">
      <c r="B124" s="14" t="s">
        <v>3389</v>
      </c>
      <c r="C124" s="21"/>
    </row>
    <row r="126" spans="2:3" x14ac:dyDescent="0.25">
      <c r="B126" s="7" t="s">
        <v>2242</v>
      </c>
      <c r="C126" s="8"/>
    </row>
    <row r="127" spans="2:3" ht="30" x14ac:dyDescent="0.25">
      <c r="B127" s="7" t="s">
        <v>279</v>
      </c>
      <c r="C127" s="9" t="s">
        <v>280</v>
      </c>
    </row>
    <row r="128" spans="2:3" x14ac:dyDescent="0.25">
      <c r="B128" s="10" t="s">
        <v>281</v>
      </c>
      <c r="C128" s="128">
        <v>0</v>
      </c>
    </row>
    <row r="129" spans="2:6" x14ac:dyDescent="0.25">
      <c r="B129" s="10" t="s">
        <v>282</v>
      </c>
      <c r="C129" s="128">
        <v>0</v>
      </c>
    </row>
    <row r="130" spans="2:6" x14ac:dyDescent="0.25">
      <c r="B130" s="10" t="s">
        <v>283</v>
      </c>
      <c r="C130" s="128">
        <v>2500</v>
      </c>
    </row>
    <row r="131" spans="2:6" x14ac:dyDescent="0.25">
      <c r="B131" s="10" t="s">
        <v>284</v>
      </c>
      <c r="C131" s="128">
        <v>0</v>
      </c>
    </row>
    <row r="132" spans="2:6" x14ac:dyDescent="0.25">
      <c r="B132" s="10" t="s">
        <v>285</v>
      </c>
      <c r="C132" s="128">
        <v>0</v>
      </c>
    </row>
    <row r="133" spans="2:6" x14ac:dyDescent="0.25">
      <c r="B133" s="10" t="s">
        <v>286</v>
      </c>
      <c r="C133" s="128">
        <v>0</v>
      </c>
    </row>
    <row r="134" spans="2:6" x14ac:dyDescent="0.25">
      <c r="B134" s="7" t="s">
        <v>287</v>
      </c>
      <c r="C134" s="130">
        <v>2500</v>
      </c>
    </row>
    <row r="136" spans="2:6" x14ac:dyDescent="0.25">
      <c r="B136" s="10"/>
      <c r="C136" s="10"/>
    </row>
    <row r="137" spans="2:6" x14ac:dyDescent="0.25">
      <c r="B137" s="233" t="s">
        <v>1562</v>
      </c>
      <c r="C137" s="233"/>
      <c r="D137" s="233"/>
      <c r="E137" s="233"/>
      <c r="F137" s="233"/>
    </row>
    <row r="138" spans="2:6" x14ac:dyDescent="0.25">
      <c r="B138" s="233"/>
      <c r="C138" s="233"/>
      <c r="D138" s="233"/>
      <c r="E138" s="233"/>
      <c r="F138" s="233"/>
    </row>
    <row r="139" spans="2:6" x14ac:dyDescent="0.25">
      <c r="B139" s="233"/>
      <c r="C139" s="233"/>
      <c r="D139" s="233"/>
      <c r="E139" s="233"/>
      <c r="F139" s="233"/>
    </row>
    <row r="140" spans="2:6" x14ac:dyDescent="0.25">
      <c r="B140" s="233"/>
      <c r="C140" s="233"/>
      <c r="D140" s="233"/>
      <c r="E140" s="233"/>
      <c r="F140" s="233"/>
    </row>
    <row r="141" spans="2:6" x14ac:dyDescent="0.25">
      <c r="B141" s="233"/>
      <c r="C141" s="233"/>
      <c r="D141" s="233"/>
      <c r="E141" s="233"/>
      <c r="F141" s="233"/>
    </row>
    <row r="143" spans="2:6" x14ac:dyDescent="0.25">
      <c r="B143" s="10" t="s">
        <v>149</v>
      </c>
      <c r="C143" s="11"/>
      <c r="D143" s="10"/>
    </row>
    <row r="144" spans="2:6" ht="30" x14ac:dyDescent="0.25">
      <c r="B144" s="12" t="s">
        <v>150</v>
      </c>
      <c r="C144" s="13" t="s">
        <v>151</v>
      </c>
      <c r="D144" s="12" t="s">
        <v>152</v>
      </c>
    </row>
    <row r="145" spans="2:7" x14ac:dyDescent="0.25">
      <c r="B145" s="10" t="s">
        <v>144</v>
      </c>
      <c r="C145" s="11" t="s">
        <v>144</v>
      </c>
      <c r="D145" s="10" t="s">
        <v>144</v>
      </c>
    </row>
    <row r="147" spans="2:7" x14ac:dyDescent="0.25">
      <c r="B147" s="7" t="s">
        <v>153</v>
      </c>
      <c r="C147" s="29">
        <v>45260</v>
      </c>
      <c r="D147" s="10"/>
      <c r="E147" s="25"/>
      <c r="F147" s="26"/>
    </row>
    <row r="148" spans="2:7" x14ac:dyDescent="0.25">
      <c r="B148" s="7" t="s">
        <v>154</v>
      </c>
      <c r="C148" s="8" t="s">
        <v>155</v>
      </c>
      <c r="D148" s="7" t="s">
        <v>156</v>
      </c>
      <c r="E148" s="23" t="s">
        <v>157</v>
      </c>
      <c r="F148" s="30" t="s">
        <v>158</v>
      </c>
      <c r="G148" s="3"/>
    </row>
    <row r="149" spans="2:7" x14ac:dyDescent="0.25">
      <c r="B149" s="31" t="s">
        <v>144</v>
      </c>
      <c r="C149" s="32" t="s">
        <v>144</v>
      </c>
      <c r="D149" s="31" t="s">
        <v>144</v>
      </c>
      <c r="E149" s="33" t="s">
        <v>144</v>
      </c>
      <c r="F149" s="28">
        <f>C134</f>
        <v>2500</v>
      </c>
    </row>
    <row r="152" spans="2:7" x14ac:dyDescent="0.25">
      <c r="B152" s="14" t="s">
        <v>159</v>
      </c>
    </row>
    <row r="153" spans="2:7" x14ac:dyDescent="0.25">
      <c r="B153" s="14"/>
    </row>
    <row r="154" spans="2:7" x14ac:dyDescent="0.25">
      <c r="B154" s="14" t="s">
        <v>160</v>
      </c>
    </row>
    <row r="155" spans="2:7" x14ac:dyDescent="0.25">
      <c r="B155" s="23" t="s">
        <v>161</v>
      </c>
      <c r="C155" s="8" t="s">
        <v>162</v>
      </c>
      <c r="D155" s="14"/>
    </row>
    <row r="156" spans="2:7" x14ac:dyDescent="0.25">
      <c r="B156" s="25" t="s">
        <v>2598</v>
      </c>
      <c r="C156" s="11">
        <v>16</v>
      </c>
    </row>
    <row r="158" spans="2:7" x14ac:dyDescent="0.25">
      <c r="B158" s="23" t="s">
        <v>163</v>
      </c>
      <c r="C158" s="8" t="s">
        <v>162</v>
      </c>
    </row>
    <row r="159" spans="2:7" x14ac:dyDescent="0.25">
      <c r="B159" s="25" t="s">
        <v>2598</v>
      </c>
      <c r="C159" s="11">
        <v>16</v>
      </c>
    </row>
    <row r="162" spans="2:7" x14ac:dyDescent="0.25">
      <c r="B162" s="23" t="s">
        <v>708</v>
      </c>
      <c r="C162" s="8" t="s">
        <v>165</v>
      </c>
    </row>
    <row r="163" spans="2:7" x14ac:dyDescent="0.25">
      <c r="B163" s="25" t="s">
        <v>2598</v>
      </c>
      <c r="C163" s="11">
        <v>9016670.5199999996</v>
      </c>
    </row>
    <row r="164" spans="2:7" x14ac:dyDescent="0.25">
      <c r="C164" s="8">
        <f>SUM(C162:C163)</f>
        <v>9016670.5199999996</v>
      </c>
    </row>
    <row r="166" spans="2:7" x14ac:dyDescent="0.25">
      <c r="B166" s="23" t="s">
        <v>164</v>
      </c>
      <c r="C166" s="8" t="s">
        <v>165</v>
      </c>
    </row>
    <row r="167" spans="2:7" x14ac:dyDescent="0.25">
      <c r="B167" s="25" t="s">
        <v>2598</v>
      </c>
      <c r="C167" s="11">
        <v>9133150</v>
      </c>
    </row>
    <row r="168" spans="2:7" x14ac:dyDescent="0.25">
      <c r="C168" s="8">
        <f>SUM(C166:C167)</f>
        <v>9133150</v>
      </c>
    </row>
    <row r="171" spans="2:7" x14ac:dyDescent="0.25">
      <c r="B171" s="7" t="s">
        <v>166</v>
      </c>
      <c r="C171" s="8">
        <f xml:space="preserve"> C168-C164</f>
        <v>116479.48000000045</v>
      </c>
    </row>
    <row r="173" spans="2:7" x14ac:dyDescent="0.25">
      <c r="B173" s="7" t="s">
        <v>167</v>
      </c>
      <c r="C173" s="29">
        <v>45260</v>
      </c>
      <c r="D173" s="10"/>
      <c r="E173" s="25"/>
      <c r="F173" s="26"/>
    </row>
    <row r="174" spans="2:7" x14ac:dyDescent="0.25">
      <c r="B174" s="7" t="s">
        <v>154</v>
      </c>
      <c r="C174" s="8" t="s">
        <v>155</v>
      </c>
      <c r="D174" s="7" t="s">
        <v>156</v>
      </c>
      <c r="E174" s="23" t="s">
        <v>157</v>
      </c>
      <c r="F174" s="30" t="s">
        <v>158</v>
      </c>
      <c r="G174" s="3"/>
    </row>
    <row r="175" spans="2:7" x14ac:dyDescent="0.25">
      <c r="B175" s="31" t="s">
        <v>144</v>
      </c>
      <c r="C175" s="32" t="s">
        <v>144</v>
      </c>
      <c r="D175" s="31" t="s">
        <v>144</v>
      </c>
      <c r="E175" s="33" t="s">
        <v>144</v>
      </c>
      <c r="F175" s="28" t="s">
        <v>144</v>
      </c>
    </row>
    <row r="176" spans="2:7" x14ac:dyDescent="0.25">
      <c r="B176" s="14" t="s">
        <v>159</v>
      </c>
    </row>
    <row r="177" spans="2:4" x14ac:dyDescent="0.25">
      <c r="B177" s="14"/>
    </row>
    <row r="178" spans="2:4" x14ac:dyDescent="0.25">
      <c r="B178" s="14" t="s">
        <v>160</v>
      </c>
    </row>
    <row r="179" spans="2:4" x14ac:dyDescent="0.25">
      <c r="B179" s="7" t="s">
        <v>161</v>
      </c>
      <c r="C179" s="8" t="s">
        <v>162</v>
      </c>
      <c r="D179" s="14"/>
    </row>
    <row r="180" spans="2:4" x14ac:dyDescent="0.25">
      <c r="B180" s="10" t="s">
        <v>144</v>
      </c>
      <c r="C180" s="11" t="s">
        <v>144</v>
      </c>
    </row>
    <row r="182" spans="2:4" x14ac:dyDescent="0.25">
      <c r="B182" s="7" t="s">
        <v>163</v>
      </c>
      <c r="C182" s="8" t="s">
        <v>162</v>
      </c>
    </row>
    <row r="183" spans="2:4" x14ac:dyDescent="0.25">
      <c r="B183" s="10" t="s">
        <v>144</v>
      </c>
      <c r="C183" s="11" t="s">
        <v>144</v>
      </c>
    </row>
    <row r="185" spans="2:4" x14ac:dyDescent="0.25">
      <c r="B185" s="7" t="s">
        <v>144</v>
      </c>
      <c r="C185" s="8" t="s">
        <v>144</v>
      </c>
    </row>
    <row r="186" spans="2:4" x14ac:dyDescent="0.25">
      <c r="B186" s="10" t="s">
        <v>144</v>
      </c>
      <c r="C186" s="11" t="s">
        <v>144</v>
      </c>
    </row>
    <row r="188" spans="2:4" x14ac:dyDescent="0.25">
      <c r="B188" s="23" t="s">
        <v>164</v>
      </c>
      <c r="C188" s="8" t="s">
        <v>165</v>
      </c>
    </row>
    <row r="189" spans="2:4" x14ac:dyDescent="0.25">
      <c r="B189" s="25" t="s">
        <v>144</v>
      </c>
      <c r="C189" s="11" t="s">
        <v>144</v>
      </c>
    </row>
    <row r="191" spans="2:4" x14ac:dyDescent="0.25">
      <c r="B191" s="7" t="s">
        <v>166</v>
      </c>
      <c r="C191" s="8" t="s">
        <v>144</v>
      </c>
    </row>
    <row r="194" spans="2:80" x14ac:dyDescent="0.25">
      <c r="B194" s="14" t="s">
        <v>168</v>
      </c>
    </row>
    <row r="196" spans="2:80" x14ac:dyDescent="0.25">
      <c r="B196" s="7" t="s">
        <v>154</v>
      </c>
      <c r="C196" s="8" t="s">
        <v>169</v>
      </c>
      <c r="D196" s="7" t="s">
        <v>170</v>
      </c>
      <c r="E196" s="7" t="s">
        <v>171</v>
      </c>
      <c r="F196" s="3"/>
    </row>
    <row r="197" spans="2:80" x14ac:dyDescent="0.25">
      <c r="B197" s="10" t="s">
        <v>144</v>
      </c>
      <c r="C197" s="11" t="s">
        <v>144</v>
      </c>
      <c r="D197" s="10" t="s">
        <v>144</v>
      </c>
      <c r="E197" s="10" t="s">
        <v>144</v>
      </c>
    </row>
    <row r="200" spans="2:80" x14ac:dyDescent="0.25">
      <c r="B200" s="14" t="s">
        <v>172</v>
      </c>
      <c r="C200" s="21" t="s">
        <v>144</v>
      </c>
      <c r="D200" s="14"/>
      <c r="E200" s="14"/>
      <c r="F200" s="3"/>
      <c r="G200" s="3"/>
      <c r="H200" s="3"/>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row>
    <row r="202" spans="2:80" x14ac:dyDescent="0.25">
      <c r="B202" s="14" t="s">
        <v>173</v>
      </c>
    </row>
    <row r="204" spans="2:80" x14ac:dyDescent="0.25">
      <c r="B204" s="7" t="s">
        <v>174</v>
      </c>
      <c r="C204" s="8" t="s">
        <v>162</v>
      </c>
      <c r="D204" s="14"/>
    </row>
    <row r="205" spans="2:80" x14ac:dyDescent="0.25">
      <c r="B205" s="10" t="s">
        <v>144</v>
      </c>
      <c r="C205" s="11" t="s">
        <v>144</v>
      </c>
    </row>
    <row r="208" spans="2:80" x14ac:dyDescent="0.25">
      <c r="B208" s="7" t="s">
        <v>175</v>
      </c>
      <c r="C208" s="8" t="s">
        <v>176</v>
      </c>
      <c r="D208" s="14"/>
    </row>
    <row r="209" spans="2:80" x14ac:dyDescent="0.25">
      <c r="B209" s="10" t="s">
        <v>144</v>
      </c>
      <c r="C209" s="11" t="s">
        <v>144</v>
      </c>
    </row>
    <row r="212" spans="2:80" x14ac:dyDescent="0.25">
      <c r="B212" s="14" t="s">
        <v>177</v>
      </c>
    </row>
    <row r="215" spans="2:80" x14ac:dyDescent="0.25">
      <c r="B215" s="14" t="s">
        <v>178</v>
      </c>
    </row>
    <row r="217" spans="2:80" x14ac:dyDescent="0.25">
      <c r="B217" s="7" t="s">
        <v>154</v>
      </c>
      <c r="C217" s="8" t="s">
        <v>179</v>
      </c>
      <c r="D217" s="7" t="s">
        <v>169</v>
      </c>
      <c r="E217" s="7" t="s">
        <v>170</v>
      </c>
      <c r="F217" s="30" t="s">
        <v>171</v>
      </c>
      <c r="G217" s="3"/>
    </row>
    <row r="218" spans="2:80" x14ac:dyDescent="0.25">
      <c r="B218" s="10" t="s">
        <v>144</v>
      </c>
      <c r="C218" s="11" t="s">
        <v>144</v>
      </c>
      <c r="D218" s="10" t="s">
        <v>144</v>
      </c>
      <c r="E218" s="10" t="s">
        <v>144</v>
      </c>
      <c r="F218" s="34" t="s">
        <v>144</v>
      </c>
    </row>
    <row r="221" spans="2:80" x14ac:dyDescent="0.25">
      <c r="B221" s="14" t="s">
        <v>172</v>
      </c>
      <c r="C221" s="21" t="s">
        <v>144</v>
      </c>
      <c r="D221" s="14"/>
      <c r="E221" s="14"/>
      <c r="F221" s="3"/>
      <c r="G221" s="3"/>
      <c r="H221" s="3"/>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row>
    <row r="223" spans="2:80" x14ac:dyDescent="0.25">
      <c r="B223" s="14" t="s">
        <v>173</v>
      </c>
    </row>
    <row r="225" spans="2:7" x14ac:dyDescent="0.25">
      <c r="B225" s="7" t="s">
        <v>174</v>
      </c>
      <c r="C225" s="8" t="s">
        <v>162</v>
      </c>
      <c r="D225" s="14"/>
    </row>
    <row r="226" spans="2:7" x14ac:dyDescent="0.25">
      <c r="B226" s="10" t="s">
        <v>144</v>
      </c>
      <c r="C226" s="11" t="s">
        <v>144</v>
      </c>
    </row>
    <row r="229" spans="2:7" x14ac:dyDescent="0.25">
      <c r="B229" s="7" t="s">
        <v>175</v>
      </c>
      <c r="C229" s="8" t="s">
        <v>176</v>
      </c>
      <c r="D229" s="14"/>
    </row>
    <row r="230" spans="2:7" x14ac:dyDescent="0.25">
      <c r="B230" s="10" t="s">
        <v>144</v>
      </c>
      <c r="C230" s="11" t="s">
        <v>144</v>
      </c>
    </row>
    <row r="233" spans="2:7" x14ac:dyDescent="0.25">
      <c r="B233" s="14" t="s">
        <v>177</v>
      </c>
    </row>
    <row r="236" spans="2:7" x14ac:dyDescent="0.25">
      <c r="B236" s="14" t="s">
        <v>180</v>
      </c>
    </row>
    <row r="237" spans="2:7" x14ac:dyDescent="0.25">
      <c r="B237" s="7" t="s">
        <v>154</v>
      </c>
      <c r="C237" s="8" t="s">
        <v>181</v>
      </c>
      <c r="D237" s="7" t="s">
        <v>182</v>
      </c>
      <c r="E237" s="7" t="s">
        <v>183</v>
      </c>
      <c r="F237" s="30" t="s">
        <v>184</v>
      </c>
      <c r="G237" s="3"/>
    </row>
    <row r="238" spans="2:7" x14ac:dyDescent="0.25">
      <c r="B238" s="10" t="s">
        <v>144</v>
      </c>
      <c r="C238" s="11" t="s">
        <v>144</v>
      </c>
      <c r="D238" s="10" t="s">
        <v>144</v>
      </c>
      <c r="E238" s="10" t="s">
        <v>144</v>
      </c>
      <c r="F238" s="34" t="s">
        <v>144</v>
      </c>
    </row>
    <row r="239" spans="2:7" x14ac:dyDescent="0.25">
      <c r="B239" s="1" t="s">
        <v>185</v>
      </c>
    </row>
  </sheetData>
  <mergeCells count="4">
    <mergeCell ref="B1:E1"/>
    <mergeCell ref="C3:C7"/>
    <mergeCell ref="D3:D7"/>
    <mergeCell ref="B137:F141"/>
  </mergeCells>
  <hyperlinks>
    <hyperlink ref="A1" location="Index!A1" display="Index" xr:uid="{AEA3C6B4-7771-4C53-8DCD-716118C71659}"/>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F9A40-1308-4743-93F0-FAF2486E4FEA}">
  <dimension ref="A1:CB169"/>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x14ac:dyDescent="0.25">
      <c r="A1" s="15" t="s">
        <v>0</v>
      </c>
      <c r="B1" s="226" t="s">
        <v>59</v>
      </c>
      <c r="C1" s="226"/>
      <c r="D1" s="226"/>
      <c r="E1" s="226"/>
    </row>
    <row r="3" spans="1:9" ht="18" customHeight="1" x14ac:dyDescent="0.25">
      <c r="B3" s="4" t="s">
        <v>959</v>
      </c>
      <c r="C3" s="227"/>
      <c r="D3" s="228"/>
    </row>
    <row r="4" spans="1:9" ht="18" customHeight="1" x14ac:dyDescent="0.25">
      <c r="B4" s="6" t="s">
        <v>960</v>
      </c>
      <c r="C4" s="227"/>
      <c r="D4" s="228"/>
    </row>
    <row r="5" spans="1:9" ht="18" customHeight="1" x14ac:dyDescent="0.25">
      <c r="B5" s="6" t="s">
        <v>107</v>
      </c>
      <c r="C5" s="227"/>
      <c r="D5" s="228"/>
    </row>
    <row r="6" spans="1:9" ht="18" customHeight="1" x14ac:dyDescent="0.25">
      <c r="B6" s="6" t="s">
        <v>490</v>
      </c>
      <c r="C6" s="227"/>
      <c r="D6" s="228"/>
    </row>
    <row r="7" spans="1:9" ht="18" customHeight="1" x14ac:dyDescent="0.25">
      <c r="B7" s="6" t="s">
        <v>961</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268600</v>
      </c>
      <c r="G15" s="2">
        <v>4186.9399999999996</v>
      </c>
      <c r="H15" s="2">
        <v>8.59</v>
      </c>
    </row>
    <row r="16" spans="1:9" x14ac:dyDescent="0.25">
      <c r="B16" s="1" t="s">
        <v>2341</v>
      </c>
      <c r="C16" s="17" t="s">
        <v>135</v>
      </c>
      <c r="D16" s="1" t="s">
        <v>207</v>
      </c>
      <c r="E16" s="1" t="s">
        <v>208</v>
      </c>
      <c r="F16" s="2">
        <v>89031</v>
      </c>
      <c r="G16" s="2">
        <v>2768.15</v>
      </c>
      <c r="H16" s="2">
        <v>5.68</v>
      </c>
    </row>
    <row r="17" spans="2:8" x14ac:dyDescent="0.25">
      <c r="B17" s="1" t="s">
        <v>2573</v>
      </c>
      <c r="C17" s="17" t="s">
        <v>135</v>
      </c>
      <c r="D17" s="1" t="s">
        <v>211</v>
      </c>
      <c r="E17" s="1" t="s">
        <v>673</v>
      </c>
      <c r="F17" s="2">
        <v>342000</v>
      </c>
      <c r="G17" s="2">
        <v>2671.36</v>
      </c>
      <c r="H17" s="2">
        <v>5.48</v>
      </c>
    </row>
    <row r="18" spans="2:8" x14ac:dyDescent="0.25">
      <c r="B18" s="1" t="s">
        <v>2693</v>
      </c>
      <c r="C18" s="17" t="s">
        <v>135</v>
      </c>
      <c r="D18" s="1" t="s">
        <v>254</v>
      </c>
      <c r="E18" s="1" t="s">
        <v>962</v>
      </c>
      <c r="F18" s="2">
        <v>218000</v>
      </c>
      <c r="G18" s="2">
        <v>2186.3200000000002</v>
      </c>
      <c r="H18" s="2">
        <v>4.4800000000000004</v>
      </c>
    </row>
    <row r="19" spans="2:8" x14ac:dyDescent="0.25">
      <c r="B19" s="1" t="s">
        <v>2333</v>
      </c>
      <c r="C19" s="17" t="s">
        <v>135</v>
      </c>
      <c r="D19" s="1" t="s">
        <v>192</v>
      </c>
      <c r="E19" s="1" t="s">
        <v>196</v>
      </c>
      <c r="F19" s="2">
        <v>231600</v>
      </c>
      <c r="G19" s="2">
        <v>2165.34</v>
      </c>
      <c r="H19" s="2">
        <v>4.4400000000000004</v>
      </c>
    </row>
    <row r="20" spans="2:8" x14ac:dyDescent="0.25">
      <c r="B20" s="1" t="s">
        <v>2575</v>
      </c>
      <c r="C20" s="17" t="s">
        <v>135</v>
      </c>
      <c r="D20" s="1" t="s">
        <v>254</v>
      </c>
      <c r="E20" s="1" t="s">
        <v>677</v>
      </c>
      <c r="F20" s="2">
        <v>250000</v>
      </c>
      <c r="G20" s="2">
        <v>2040.63</v>
      </c>
      <c r="H20" s="2">
        <v>4.1900000000000004</v>
      </c>
    </row>
    <row r="21" spans="2:8" x14ac:dyDescent="0.25">
      <c r="B21" s="1" t="s">
        <v>2583</v>
      </c>
      <c r="C21" s="17" t="s">
        <v>135</v>
      </c>
      <c r="D21" s="1" t="s">
        <v>200</v>
      </c>
      <c r="E21" s="1" t="s">
        <v>685</v>
      </c>
      <c r="F21" s="2">
        <v>233500</v>
      </c>
      <c r="G21" s="2">
        <v>1933.26</v>
      </c>
      <c r="H21" s="2">
        <v>3.97</v>
      </c>
    </row>
    <row r="22" spans="2:8" x14ac:dyDescent="0.25">
      <c r="B22" s="1" t="s">
        <v>2580</v>
      </c>
      <c r="C22" s="17" t="s">
        <v>135</v>
      </c>
      <c r="D22" s="1" t="s">
        <v>254</v>
      </c>
      <c r="E22" s="1" t="s">
        <v>682</v>
      </c>
      <c r="F22" s="2">
        <v>305000</v>
      </c>
      <c r="G22" s="2">
        <v>1908.84</v>
      </c>
      <c r="H22" s="2">
        <v>3.92</v>
      </c>
    </row>
    <row r="23" spans="2:8" x14ac:dyDescent="0.25">
      <c r="B23" s="1" t="s">
        <v>2694</v>
      </c>
      <c r="C23" s="17" t="s">
        <v>135</v>
      </c>
      <c r="D23" s="1" t="s">
        <v>224</v>
      </c>
      <c r="E23" s="1" t="s">
        <v>963</v>
      </c>
      <c r="F23" s="2">
        <v>65000</v>
      </c>
      <c r="G23" s="2">
        <v>1872.36</v>
      </c>
      <c r="H23" s="2">
        <v>3.84</v>
      </c>
    </row>
    <row r="24" spans="2:8" x14ac:dyDescent="0.25">
      <c r="B24" s="1" t="s">
        <v>2454</v>
      </c>
      <c r="C24" s="17" t="s">
        <v>135</v>
      </c>
      <c r="D24" s="1" t="s">
        <v>224</v>
      </c>
      <c r="E24" s="1" t="s">
        <v>422</v>
      </c>
      <c r="F24" s="2">
        <v>35000</v>
      </c>
      <c r="G24" s="2">
        <v>1843.77</v>
      </c>
      <c r="H24" s="2">
        <v>3.78</v>
      </c>
    </row>
    <row r="25" spans="2:8" x14ac:dyDescent="0.25">
      <c r="B25" s="1" t="s">
        <v>2434</v>
      </c>
      <c r="C25" s="17" t="s">
        <v>135</v>
      </c>
      <c r="D25" s="1" t="s">
        <v>200</v>
      </c>
      <c r="E25" s="1" t="s">
        <v>388</v>
      </c>
      <c r="F25" s="2">
        <v>58800</v>
      </c>
      <c r="G25" s="2">
        <v>1834.5</v>
      </c>
      <c r="H25" s="2">
        <v>3.76</v>
      </c>
    </row>
    <row r="26" spans="2:8" x14ac:dyDescent="0.25">
      <c r="B26" s="1" t="s">
        <v>2486</v>
      </c>
      <c r="C26" s="17" t="s">
        <v>135</v>
      </c>
      <c r="D26" s="1" t="s">
        <v>222</v>
      </c>
      <c r="E26" s="1" t="s">
        <v>492</v>
      </c>
      <c r="F26" s="2">
        <v>406600</v>
      </c>
      <c r="G26" s="2">
        <v>1785.99</v>
      </c>
      <c r="H26" s="2">
        <v>3.66</v>
      </c>
    </row>
    <row r="27" spans="2:8" x14ac:dyDescent="0.25">
      <c r="B27" s="1" t="s">
        <v>2546</v>
      </c>
      <c r="C27" s="17" t="s">
        <v>135</v>
      </c>
      <c r="D27" s="1" t="s">
        <v>200</v>
      </c>
      <c r="E27" s="1" t="s">
        <v>593</v>
      </c>
      <c r="F27" s="2">
        <v>125000</v>
      </c>
      <c r="G27" s="2">
        <v>1672.5</v>
      </c>
      <c r="H27" s="2">
        <v>3.43</v>
      </c>
    </row>
    <row r="28" spans="2:8" x14ac:dyDescent="0.25">
      <c r="B28" s="1" t="s">
        <v>2350</v>
      </c>
      <c r="C28" s="17" t="s">
        <v>135</v>
      </c>
      <c r="D28" s="1" t="s">
        <v>222</v>
      </c>
      <c r="E28" s="1" t="s">
        <v>223</v>
      </c>
      <c r="F28" s="2">
        <v>18500</v>
      </c>
      <c r="G28" s="2">
        <v>1665.68</v>
      </c>
      <c r="H28" s="2">
        <v>3.42</v>
      </c>
    </row>
    <row r="29" spans="2:8" x14ac:dyDescent="0.25">
      <c r="B29" s="1" t="s">
        <v>2530</v>
      </c>
      <c r="C29" s="17" t="s">
        <v>135</v>
      </c>
      <c r="D29" s="1" t="s">
        <v>224</v>
      </c>
      <c r="E29" s="1" t="s">
        <v>571</v>
      </c>
      <c r="F29" s="2">
        <v>37000</v>
      </c>
      <c r="G29" s="2">
        <v>1639.53</v>
      </c>
      <c r="H29" s="2">
        <v>3.36</v>
      </c>
    </row>
    <row r="30" spans="2:8" x14ac:dyDescent="0.25">
      <c r="B30" s="1" t="s">
        <v>2371</v>
      </c>
      <c r="C30" s="17" t="s">
        <v>135</v>
      </c>
      <c r="D30" s="1" t="s">
        <v>200</v>
      </c>
      <c r="E30" s="1" t="s">
        <v>257</v>
      </c>
      <c r="F30" s="2">
        <v>15000</v>
      </c>
      <c r="G30" s="2">
        <v>1288.06</v>
      </c>
      <c r="H30" s="2">
        <v>2.64</v>
      </c>
    </row>
    <row r="31" spans="2:8" x14ac:dyDescent="0.25">
      <c r="B31" s="1" t="s">
        <v>2591</v>
      </c>
      <c r="C31" s="17" t="s">
        <v>135</v>
      </c>
      <c r="D31" s="1" t="s">
        <v>200</v>
      </c>
      <c r="E31" s="1" t="s">
        <v>696</v>
      </c>
      <c r="F31" s="2">
        <v>95000</v>
      </c>
      <c r="G31" s="2">
        <v>1237.52</v>
      </c>
      <c r="H31" s="2">
        <v>2.54</v>
      </c>
    </row>
    <row r="32" spans="2:8" x14ac:dyDescent="0.25">
      <c r="B32" s="1" t="s">
        <v>2574</v>
      </c>
      <c r="C32" s="17" t="s">
        <v>135</v>
      </c>
      <c r="D32" s="1" t="s">
        <v>211</v>
      </c>
      <c r="E32" s="1" t="s">
        <v>674</v>
      </c>
      <c r="F32" s="2">
        <v>153703</v>
      </c>
      <c r="G32" s="2">
        <v>1189.05</v>
      </c>
      <c r="H32" s="2">
        <v>2.44</v>
      </c>
    </row>
    <row r="33" spans="2:8" x14ac:dyDescent="0.25">
      <c r="B33" s="1" t="s">
        <v>381</v>
      </c>
      <c r="C33" s="17" t="s">
        <v>135</v>
      </c>
      <c r="D33" s="1" t="s">
        <v>192</v>
      </c>
      <c r="E33" s="1" t="s">
        <v>382</v>
      </c>
      <c r="F33" s="2">
        <v>190000</v>
      </c>
      <c r="G33" s="2">
        <v>1073.03</v>
      </c>
      <c r="H33" s="2">
        <v>2.2000000000000002</v>
      </c>
    </row>
    <row r="34" spans="2:8" x14ac:dyDescent="0.25">
      <c r="B34" s="1" t="s">
        <v>2430</v>
      </c>
      <c r="C34" s="17" t="s">
        <v>135</v>
      </c>
      <c r="D34" s="1" t="s">
        <v>211</v>
      </c>
      <c r="E34" s="1" t="s">
        <v>383</v>
      </c>
      <c r="F34" s="2">
        <v>15000</v>
      </c>
      <c r="G34" s="2">
        <v>1068.29</v>
      </c>
      <c r="H34" s="2">
        <v>2.19</v>
      </c>
    </row>
    <row r="35" spans="2:8" x14ac:dyDescent="0.25">
      <c r="B35" s="1" t="s">
        <v>2695</v>
      </c>
      <c r="C35" s="17" t="s">
        <v>135</v>
      </c>
      <c r="D35" s="1" t="s">
        <v>200</v>
      </c>
      <c r="E35" s="1" t="s">
        <v>964</v>
      </c>
      <c r="F35" s="2">
        <v>104000</v>
      </c>
      <c r="G35" s="2">
        <v>1041.92</v>
      </c>
      <c r="H35" s="2">
        <v>2.14</v>
      </c>
    </row>
    <row r="36" spans="2:8" x14ac:dyDescent="0.25">
      <c r="B36" s="1" t="s">
        <v>2532</v>
      </c>
      <c r="C36" s="17" t="s">
        <v>135</v>
      </c>
      <c r="D36" s="1" t="s">
        <v>224</v>
      </c>
      <c r="E36" s="1" t="s">
        <v>573</v>
      </c>
      <c r="F36" s="2">
        <v>52000</v>
      </c>
      <c r="G36" s="2">
        <v>1013.84</v>
      </c>
      <c r="H36" s="2">
        <v>2.08</v>
      </c>
    </row>
    <row r="37" spans="2:8" x14ac:dyDescent="0.25">
      <c r="B37" s="1" t="s">
        <v>2340</v>
      </c>
      <c r="C37" s="17" t="s">
        <v>135</v>
      </c>
      <c r="D37" s="1" t="s">
        <v>192</v>
      </c>
      <c r="E37" s="1" t="s">
        <v>206</v>
      </c>
      <c r="F37" s="2">
        <v>55000</v>
      </c>
      <c r="G37" s="2">
        <v>965.5</v>
      </c>
      <c r="H37" s="2">
        <v>1.98</v>
      </c>
    </row>
    <row r="38" spans="2:8" x14ac:dyDescent="0.25">
      <c r="B38" s="1" t="s">
        <v>326</v>
      </c>
      <c r="C38" s="17" t="s">
        <v>135</v>
      </c>
      <c r="D38" s="1" t="s">
        <v>224</v>
      </c>
      <c r="E38" s="1" t="s">
        <v>327</v>
      </c>
      <c r="F38" s="2">
        <v>52972</v>
      </c>
      <c r="G38" s="2">
        <v>863.28</v>
      </c>
      <c r="H38" s="2">
        <v>1.77</v>
      </c>
    </row>
    <row r="39" spans="2:8" x14ac:dyDescent="0.25">
      <c r="B39" s="1" t="s">
        <v>2416</v>
      </c>
      <c r="C39" s="17" t="s">
        <v>135</v>
      </c>
      <c r="D39" s="1" t="s">
        <v>222</v>
      </c>
      <c r="E39" s="1" t="s">
        <v>343</v>
      </c>
      <c r="F39" s="2">
        <v>80000</v>
      </c>
      <c r="G39" s="2">
        <v>795.12</v>
      </c>
      <c r="H39" s="2">
        <v>1.63</v>
      </c>
    </row>
    <row r="40" spans="2:8" x14ac:dyDescent="0.25">
      <c r="B40" s="1" t="s">
        <v>965</v>
      </c>
      <c r="C40" s="17" t="s">
        <v>135</v>
      </c>
      <c r="D40" s="1" t="s">
        <v>246</v>
      </c>
      <c r="E40" s="1" t="s">
        <v>966</v>
      </c>
      <c r="F40" s="2">
        <v>339090</v>
      </c>
      <c r="G40" s="2">
        <v>763.63</v>
      </c>
      <c r="H40" s="2">
        <v>1.57</v>
      </c>
    </row>
    <row r="41" spans="2:8" x14ac:dyDescent="0.25">
      <c r="B41" s="1" t="s">
        <v>2356</v>
      </c>
      <c r="C41" s="17" t="s">
        <v>135</v>
      </c>
      <c r="D41" s="1" t="s">
        <v>200</v>
      </c>
      <c r="E41" s="1" t="s">
        <v>233</v>
      </c>
      <c r="F41" s="2">
        <v>336169</v>
      </c>
      <c r="G41" s="2">
        <v>660.74</v>
      </c>
      <c r="H41" s="2">
        <v>1.36</v>
      </c>
    </row>
    <row r="42" spans="2:8" x14ac:dyDescent="0.25">
      <c r="B42" s="1" t="s">
        <v>2588</v>
      </c>
      <c r="C42" s="17" t="s">
        <v>135</v>
      </c>
      <c r="D42" s="1" t="s">
        <v>200</v>
      </c>
      <c r="E42" s="1" t="s">
        <v>693</v>
      </c>
      <c r="F42" s="2">
        <v>298588</v>
      </c>
      <c r="G42" s="2">
        <v>646.59</v>
      </c>
      <c r="H42" s="2">
        <v>1.33</v>
      </c>
    </row>
    <row r="43" spans="2:8" x14ac:dyDescent="0.25">
      <c r="B43" s="14" t="s">
        <v>271</v>
      </c>
      <c r="C43" s="21"/>
      <c r="D43" s="14"/>
      <c r="E43" s="14"/>
      <c r="F43" s="3"/>
      <c r="G43" s="3">
        <f>SUM(G12:G42)</f>
        <v>44781.739999999991</v>
      </c>
      <c r="H43" s="3">
        <f>SUM(H12:H42)</f>
        <v>91.87</v>
      </c>
    </row>
    <row r="44" spans="2:8" x14ac:dyDescent="0.25">
      <c r="B44" s="14" t="s">
        <v>272</v>
      </c>
      <c r="C44" s="21"/>
      <c r="D44" s="14"/>
      <c r="E44" s="14"/>
      <c r="F44" s="3"/>
      <c r="G44" s="3">
        <v>3271.98</v>
      </c>
      <c r="H44" s="3">
        <v>6.71</v>
      </c>
    </row>
    <row r="45" spans="2:8" x14ac:dyDescent="0.25">
      <c r="B45" s="14" t="s">
        <v>137</v>
      </c>
      <c r="C45" s="21"/>
      <c r="D45" s="14"/>
      <c r="E45" s="14"/>
      <c r="F45" s="3"/>
      <c r="G45" s="3">
        <v>48053.72</v>
      </c>
      <c r="H45" s="3">
        <v>98.58</v>
      </c>
    </row>
    <row r="46" spans="2:8" x14ac:dyDescent="0.25">
      <c r="B46" s="14" t="s">
        <v>138</v>
      </c>
      <c r="C46" s="21"/>
      <c r="D46" s="14"/>
      <c r="E46" s="14"/>
      <c r="F46" s="3"/>
      <c r="G46" s="3">
        <v>697.02717950000397</v>
      </c>
      <c r="H46" s="3">
        <v>1.4200000000000017</v>
      </c>
    </row>
    <row r="47" spans="2:8" x14ac:dyDescent="0.25">
      <c r="B47" s="14" t="s">
        <v>139</v>
      </c>
      <c r="C47" s="21"/>
      <c r="D47" s="14"/>
      <c r="E47" s="14"/>
      <c r="F47" s="3"/>
      <c r="G47" s="3">
        <v>48750.747179500002</v>
      </c>
      <c r="H47" s="3">
        <v>100</v>
      </c>
    </row>
    <row r="48" spans="2:8" x14ac:dyDescent="0.25">
      <c r="B48" s="1" t="s">
        <v>140</v>
      </c>
    </row>
    <row r="49" spans="2:3" x14ac:dyDescent="0.25">
      <c r="B49" s="14" t="s">
        <v>141</v>
      </c>
    </row>
    <row r="50" spans="2:3" x14ac:dyDescent="0.25">
      <c r="B50" s="14" t="s">
        <v>142</v>
      </c>
      <c r="C50" s="17" t="s">
        <v>143</v>
      </c>
    </row>
    <row r="51" spans="2:3" x14ac:dyDescent="0.25">
      <c r="B51" s="14" t="s">
        <v>145</v>
      </c>
      <c r="C51" s="17" t="s">
        <v>144</v>
      </c>
    </row>
    <row r="52" spans="2:3" x14ac:dyDescent="0.25">
      <c r="B52" s="14" t="s">
        <v>273</v>
      </c>
      <c r="C52" s="17" t="s">
        <v>144</v>
      </c>
    </row>
    <row r="53" spans="2:3" x14ac:dyDescent="0.25">
      <c r="B53" s="14" t="s">
        <v>146</v>
      </c>
      <c r="C53" s="17" t="s">
        <v>147</v>
      </c>
    </row>
    <row r="54" spans="2:3" x14ac:dyDescent="0.25">
      <c r="B54" s="14" t="s">
        <v>967</v>
      </c>
      <c r="C54" s="21"/>
    </row>
    <row r="55" spans="2:3" x14ac:dyDescent="0.25">
      <c r="B55" s="14" t="s">
        <v>968</v>
      </c>
      <c r="C55" s="21"/>
    </row>
    <row r="56" spans="2:3" x14ac:dyDescent="0.25">
      <c r="B56" s="14" t="s">
        <v>969</v>
      </c>
      <c r="C56" s="21"/>
    </row>
    <row r="57" spans="2:3" x14ac:dyDescent="0.25">
      <c r="B57" s="14" t="s">
        <v>970</v>
      </c>
      <c r="C57" s="21"/>
    </row>
    <row r="58" spans="2:3" x14ac:dyDescent="0.25">
      <c r="B58" s="14" t="s">
        <v>971</v>
      </c>
      <c r="C58" s="21"/>
    </row>
    <row r="59" spans="2:3" x14ac:dyDescent="0.25">
      <c r="B59" s="14" t="s">
        <v>972</v>
      </c>
      <c r="C59" s="21"/>
    </row>
    <row r="60" spans="2:3" x14ac:dyDescent="0.25">
      <c r="B60" s="14" t="s">
        <v>973</v>
      </c>
      <c r="C60" s="21"/>
    </row>
    <row r="61" spans="2:3" x14ac:dyDescent="0.25">
      <c r="B61" s="14" t="s">
        <v>974</v>
      </c>
      <c r="C61" s="21"/>
    </row>
    <row r="62" spans="2:3" x14ac:dyDescent="0.25">
      <c r="B62" s="14" t="s">
        <v>405</v>
      </c>
      <c r="C62" s="21"/>
    </row>
    <row r="63" spans="2:3" x14ac:dyDescent="0.25">
      <c r="B63" s="1" t="s">
        <v>148</v>
      </c>
    </row>
    <row r="64" spans="2:3" x14ac:dyDescent="0.25">
      <c r="B64" s="1" t="s">
        <v>278</v>
      </c>
    </row>
    <row r="67" spans="2:4" x14ac:dyDescent="0.25">
      <c r="B67" s="7" t="s">
        <v>2242</v>
      </c>
      <c r="C67" s="8"/>
    </row>
    <row r="68" spans="2:4" ht="30" x14ac:dyDescent="0.25">
      <c r="B68" s="7" t="s">
        <v>279</v>
      </c>
      <c r="C68" s="9" t="s">
        <v>280</v>
      </c>
    </row>
    <row r="69" spans="2:4" x14ac:dyDescent="0.25">
      <c r="B69" s="10" t="s">
        <v>281</v>
      </c>
      <c r="C69" s="132" t="s">
        <v>3390</v>
      </c>
    </row>
    <row r="70" spans="2:4" x14ac:dyDescent="0.25">
      <c r="B70" s="10" t="s">
        <v>282</v>
      </c>
      <c r="C70" s="132" t="s">
        <v>3390</v>
      </c>
    </row>
    <row r="71" spans="2:4" x14ac:dyDescent="0.25">
      <c r="B71" s="10" t="s">
        <v>283</v>
      </c>
      <c r="C71" s="132" t="s">
        <v>3390</v>
      </c>
    </row>
    <row r="72" spans="2:4" x14ac:dyDescent="0.25">
      <c r="B72" s="10" t="s">
        <v>284</v>
      </c>
      <c r="C72" s="132" t="s">
        <v>3390</v>
      </c>
    </row>
    <row r="73" spans="2:4" x14ac:dyDescent="0.25">
      <c r="B73" s="10" t="s">
        <v>285</v>
      </c>
      <c r="C73" s="132" t="s">
        <v>3390</v>
      </c>
    </row>
    <row r="74" spans="2:4" x14ac:dyDescent="0.25">
      <c r="B74" s="10" t="s">
        <v>286</v>
      </c>
      <c r="C74" s="132" t="s">
        <v>3390</v>
      </c>
    </row>
    <row r="75" spans="2:4" x14ac:dyDescent="0.25">
      <c r="B75" s="7" t="s">
        <v>287</v>
      </c>
      <c r="C75" s="132" t="s">
        <v>3390</v>
      </c>
    </row>
    <row r="77" spans="2:4" x14ac:dyDescent="0.25">
      <c r="B77" s="10" t="s">
        <v>149</v>
      </c>
      <c r="C77" s="11"/>
      <c r="D77" s="10"/>
    </row>
    <row r="78" spans="2:4" ht="30" x14ac:dyDescent="0.25">
      <c r="B78" s="12" t="s">
        <v>150</v>
      </c>
      <c r="C78" s="13" t="s">
        <v>151</v>
      </c>
      <c r="D78" s="12" t="s">
        <v>152</v>
      </c>
    </row>
    <row r="79" spans="2:4" x14ac:dyDescent="0.25">
      <c r="B79" s="10" t="s">
        <v>144</v>
      </c>
      <c r="C79" s="11" t="s">
        <v>144</v>
      </c>
      <c r="D79" s="10" t="s">
        <v>144</v>
      </c>
    </row>
    <row r="81" spans="2:7" x14ac:dyDescent="0.25">
      <c r="B81" s="7" t="s">
        <v>153</v>
      </c>
      <c r="C81" s="29">
        <v>45260</v>
      </c>
      <c r="D81" s="10"/>
      <c r="E81" s="25"/>
      <c r="F81" s="26"/>
    </row>
    <row r="82" spans="2:7" x14ac:dyDescent="0.25">
      <c r="B82" s="7" t="s">
        <v>154</v>
      </c>
      <c r="C82" s="8" t="s">
        <v>155</v>
      </c>
      <c r="D82" s="7" t="s">
        <v>156</v>
      </c>
      <c r="E82" s="23" t="s">
        <v>157</v>
      </c>
      <c r="F82" s="30" t="s">
        <v>158</v>
      </c>
      <c r="G82" s="3"/>
    </row>
    <row r="83" spans="2:7" x14ac:dyDescent="0.25">
      <c r="B83" s="31" t="s">
        <v>144</v>
      </c>
      <c r="C83" s="32" t="s">
        <v>144</v>
      </c>
      <c r="D83" s="31" t="s">
        <v>144</v>
      </c>
      <c r="E83" s="33" t="s">
        <v>144</v>
      </c>
      <c r="F83" s="28" t="s">
        <v>144</v>
      </c>
    </row>
    <row r="86" spans="2:7" x14ac:dyDescent="0.25">
      <c r="B86" s="14" t="s">
        <v>159</v>
      </c>
    </row>
    <row r="87" spans="2:7" x14ac:dyDescent="0.25">
      <c r="B87" s="14"/>
    </row>
    <row r="88" spans="2:7" x14ac:dyDescent="0.25">
      <c r="B88" s="14" t="s">
        <v>160</v>
      </c>
    </row>
    <row r="89" spans="2:7" x14ac:dyDescent="0.25">
      <c r="B89" s="7" t="s">
        <v>161</v>
      </c>
      <c r="C89" s="8" t="s">
        <v>162</v>
      </c>
      <c r="D89" s="14"/>
    </row>
    <row r="90" spans="2:7" x14ac:dyDescent="0.25">
      <c r="B90" s="10" t="s">
        <v>144</v>
      </c>
      <c r="C90" s="11" t="s">
        <v>144</v>
      </c>
    </row>
    <row r="92" spans="2:7" x14ac:dyDescent="0.25">
      <c r="B92" s="7" t="s">
        <v>163</v>
      </c>
      <c r="C92" s="8" t="s">
        <v>162</v>
      </c>
    </row>
    <row r="93" spans="2:7" x14ac:dyDescent="0.25">
      <c r="B93" s="10" t="s">
        <v>144</v>
      </c>
      <c r="C93" s="11" t="s">
        <v>144</v>
      </c>
    </row>
    <row r="95" spans="2:7" x14ac:dyDescent="0.25">
      <c r="B95" s="7" t="s">
        <v>144</v>
      </c>
      <c r="C95" s="8" t="s">
        <v>144</v>
      </c>
    </row>
    <row r="96" spans="2:7" x14ac:dyDescent="0.25">
      <c r="B96" s="10" t="s">
        <v>144</v>
      </c>
      <c r="C96" s="11" t="s">
        <v>144</v>
      </c>
    </row>
    <row r="98" spans="2:7" x14ac:dyDescent="0.25">
      <c r="B98" s="23" t="s">
        <v>164</v>
      </c>
      <c r="C98" s="8" t="s">
        <v>165</v>
      </c>
    </row>
    <row r="99" spans="2:7" x14ac:dyDescent="0.25">
      <c r="B99" s="25" t="s">
        <v>144</v>
      </c>
      <c r="C99" s="11" t="s">
        <v>144</v>
      </c>
    </row>
    <row r="101" spans="2:7" x14ac:dyDescent="0.25">
      <c r="B101" s="7" t="s">
        <v>166</v>
      </c>
      <c r="C101" s="8" t="s">
        <v>144</v>
      </c>
    </row>
    <row r="103" spans="2:7" x14ac:dyDescent="0.25">
      <c r="B103" s="7" t="s">
        <v>167</v>
      </c>
      <c r="C103" s="29">
        <v>45260</v>
      </c>
      <c r="D103" s="10"/>
      <c r="E103" s="25"/>
      <c r="F103" s="26"/>
    </row>
    <row r="104" spans="2:7" x14ac:dyDescent="0.25">
      <c r="B104" s="7" t="s">
        <v>154</v>
      </c>
      <c r="C104" s="8" t="s">
        <v>155</v>
      </c>
      <c r="D104" s="7" t="s">
        <v>156</v>
      </c>
      <c r="E104" s="23" t="s">
        <v>157</v>
      </c>
      <c r="F104" s="30" t="s">
        <v>158</v>
      </c>
      <c r="G104" s="3"/>
    </row>
    <row r="105" spans="2:7" x14ac:dyDescent="0.25">
      <c r="B105" s="31" t="s">
        <v>144</v>
      </c>
      <c r="C105" s="32" t="s">
        <v>144</v>
      </c>
      <c r="D105" s="31" t="s">
        <v>144</v>
      </c>
      <c r="E105" s="33" t="s">
        <v>144</v>
      </c>
      <c r="F105" s="28" t="s">
        <v>144</v>
      </c>
    </row>
    <row r="106" spans="2:7" x14ac:dyDescent="0.25">
      <c r="B106" s="14" t="s">
        <v>159</v>
      </c>
    </row>
    <row r="107" spans="2:7" x14ac:dyDescent="0.25">
      <c r="B107" s="14"/>
    </row>
    <row r="108" spans="2:7" x14ac:dyDescent="0.25">
      <c r="B108" s="14" t="s">
        <v>160</v>
      </c>
    </row>
    <row r="109" spans="2:7" x14ac:dyDescent="0.25">
      <c r="B109" s="7" t="s">
        <v>161</v>
      </c>
      <c r="C109" s="8" t="s">
        <v>162</v>
      </c>
      <c r="D109" s="14"/>
    </row>
    <row r="110" spans="2:7" x14ac:dyDescent="0.25">
      <c r="B110" s="10" t="s">
        <v>144</v>
      </c>
      <c r="C110" s="11" t="s">
        <v>144</v>
      </c>
    </row>
    <row r="112" spans="2:7" x14ac:dyDescent="0.25">
      <c r="B112" s="7" t="s">
        <v>163</v>
      </c>
      <c r="C112" s="8" t="s">
        <v>162</v>
      </c>
    </row>
    <row r="113" spans="2:6" x14ac:dyDescent="0.25">
      <c r="B113" s="10" t="s">
        <v>144</v>
      </c>
      <c r="C113" s="11" t="s">
        <v>144</v>
      </c>
    </row>
    <row r="115" spans="2:6" x14ac:dyDescent="0.25">
      <c r="B115" s="7" t="s">
        <v>144</v>
      </c>
      <c r="C115" s="8" t="s">
        <v>144</v>
      </c>
    </row>
    <row r="116" spans="2:6" x14ac:dyDescent="0.25">
      <c r="B116" s="10" t="s">
        <v>144</v>
      </c>
      <c r="C116" s="11" t="s">
        <v>144</v>
      </c>
    </row>
    <row r="118" spans="2:6" x14ac:dyDescent="0.25">
      <c r="B118" s="23" t="s">
        <v>164</v>
      </c>
      <c r="C118" s="8" t="s">
        <v>165</v>
      </c>
    </row>
    <row r="119" spans="2:6" x14ac:dyDescent="0.25">
      <c r="B119" s="25" t="s">
        <v>144</v>
      </c>
      <c r="C119" s="11" t="s">
        <v>144</v>
      </c>
    </row>
    <row r="121" spans="2:6" x14ac:dyDescent="0.25">
      <c r="B121" s="7" t="s">
        <v>166</v>
      </c>
      <c r="C121" s="8" t="s">
        <v>144</v>
      </c>
    </row>
    <row r="124" spans="2:6" x14ac:dyDescent="0.25">
      <c r="B124" s="14" t="s">
        <v>168</v>
      </c>
    </row>
    <row r="126" spans="2:6" x14ac:dyDescent="0.25">
      <c r="B126" s="7" t="s">
        <v>154</v>
      </c>
      <c r="C126" s="8" t="s">
        <v>169</v>
      </c>
      <c r="D126" s="7" t="s">
        <v>170</v>
      </c>
      <c r="E126" s="7" t="s">
        <v>171</v>
      </c>
      <c r="F126" s="3"/>
    </row>
    <row r="127" spans="2:6" x14ac:dyDescent="0.25">
      <c r="B127" s="10" t="s">
        <v>144</v>
      </c>
      <c r="C127" s="11" t="s">
        <v>144</v>
      </c>
      <c r="D127" s="10" t="s">
        <v>144</v>
      </c>
      <c r="E127" s="10" t="s">
        <v>144</v>
      </c>
    </row>
    <row r="130" spans="2:80" x14ac:dyDescent="0.25">
      <c r="B130" s="14" t="s">
        <v>172</v>
      </c>
      <c r="C130" s="21" t="s">
        <v>144</v>
      </c>
      <c r="D130" s="14"/>
      <c r="E130" s="14"/>
      <c r="F130" s="3"/>
      <c r="G130" s="3"/>
      <c r="H130" s="3"/>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c r="BP130" s="14"/>
      <c r="BQ130" s="14"/>
      <c r="BR130" s="14"/>
      <c r="BS130" s="14"/>
      <c r="BT130" s="14"/>
      <c r="BU130" s="14"/>
      <c r="BV130" s="14"/>
      <c r="BW130" s="14"/>
      <c r="BX130" s="14"/>
      <c r="BY130" s="14"/>
      <c r="BZ130" s="14"/>
      <c r="CA130" s="14"/>
      <c r="CB130" s="14"/>
    </row>
    <row r="132" spans="2:80" x14ac:dyDescent="0.25">
      <c r="B132" s="14" t="s">
        <v>173</v>
      </c>
    </row>
    <row r="134" spans="2:80" x14ac:dyDescent="0.25">
      <c r="B134" s="7" t="s">
        <v>174</v>
      </c>
      <c r="C134" s="8" t="s">
        <v>162</v>
      </c>
      <c r="D134" s="14"/>
    </row>
    <row r="135" spans="2:80" x14ac:dyDescent="0.25">
      <c r="B135" s="10" t="s">
        <v>144</v>
      </c>
      <c r="C135" s="11" t="s">
        <v>144</v>
      </c>
    </row>
    <row r="138" spans="2:80" x14ac:dyDescent="0.25">
      <c r="B138" s="7" t="s">
        <v>175</v>
      </c>
      <c r="C138" s="8" t="s">
        <v>176</v>
      </c>
      <c r="D138" s="14"/>
    </row>
    <row r="139" spans="2:80" x14ac:dyDescent="0.25">
      <c r="B139" s="10" t="s">
        <v>144</v>
      </c>
      <c r="C139" s="11" t="s">
        <v>144</v>
      </c>
    </row>
    <row r="142" spans="2:80" x14ac:dyDescent="0.25">
      <c r="B142" s="14" t="s">
        <v>177</v>
      </c>
    </row>
    <row r="145" spans="2:80" x14ac:dyDescent="0.25">
      <c r="B145" s="14" t="s">
        <v>178</v>
      </c>
    </row>
    <row r="147" spans="2:80" x14ac:dyDescent="0.25">
      <c r="B147" s="7" t="s">
        <v>154</v>
      </c>
      <c r="C147" s="8" t="s">
        <v>179</v>
      </c>
      <c r="D147" s="7" t="s">
        <v>169</v>
      </c>
      <c r="E147" s="7" t="s">
        <v>170</v>
      </c>
      <c r="F147" s="30" t="s">
        <v>171</v>
      </c>
      <c r="G147" s="3"/>
    </row>
    <row r="148" spans="2:80" x14ac:dyDescent="0.25">
      <c r="B148" s="10" t="s">
        <v>144</v>
      </c>
      <c r="C148" s="11" t="s">
        <v>144</v>
      </c>
      <c r="D148" s="10" t="s">
        <v>144</v>
      </c>
      <c r="E148" s="10" t="s">
        <v>144</v>
      </c>
      <c r="F148" s="34" t="s">
        <v>144</v>
      </c>
    </row>
    <row r="151" spans="2:80" x14ac:dyDescent="0.25">
      <c r="B151" s="14" t="s">
        <v>172</v>
      </c>
      <c r="C151" s="21" t="s">
        <v>144</v>
      </c>
      <c r="D151" s="14"/>
      <c r="E151" s="14"/>
      <c r="F151" s="3"/>
      <c r="G151" s="3"/>
      <c r="H151" s="3"/>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c r="BT151" s="14"/>
      <c r="BU151" s="14"/>
      <c r="BV151" s="14"/>
      <c r="BW151" s="14"/>
      <c r="BX151" s="14"/>
      <c r="BY151" s="14"/>
      <c r="BZ151" s="14"/>
      <c r="CA151" s="14"/>
      <c r="CB151" s="14"/>
    </row>
    <row r="153" spans="2:80" x14ac:dyDescent="0.25">
      <c r="B153" s="14" t="s">
        <v>173</v>
      </c>
    </row>
    <row r="155" spans="2:80" x14ac:dyDescent="0.25">
      <c r="B155" s="7" t="s">
        <v>174</v>
      </c>
      <c r="C155" s="8" t="s">
        <v>162</v>
      </c>
      <c r="D155" s="14"/>
    </row>
    <row r="156" spans="2:80" x14ac:dyDescent="0.25">
      <c r="B156" s="10" t="s">
        <v>144</v>
      </c>
      <c r="C156" s="11" t="s">
        <v>144</v>
      </c>
    </row>
    <row r="159" spans="2:80" x14ac:dyDescent="0.25">
      <c r="B159" s="7" t="s">
        <v>175</v>
      </c>
      <c r="C159" s="8" t="s">
        <v>176</v>
      </c>
      <c r="D159" s="14"/>
    </row>
    <row r="160" spans="2:80" x14ac:dyDescent="0.25">
      <c r="B160" s="10" t="s">
        <v>144</v>
      </c>
      <c r="C160" s="11" t="s">
        <v>144</v>
      </c>
    </row>
    <row r="163" spans="2:7" x14ac:dyDescent="0.25">
      <c r="B163" s="14" t="s">
        <v>177</v>
      </c>
    </row>
    <row r="166" spans="2:7" x14ac:dyDescent="0.25">
      <c r="B166" s="14" t="s">
        <v>180</v>
      </c>
    </row>
    <row r="167" spans="2:7" x14ac:dyDescent="0.25">
      <c r="B167" s="7" t="s">
        <v>154</v>
      </c>
      <c r="C167" s="8" t="s">
        <v>181</v>
      </c>
      <c r="D167" s="7" t="s">
        <v>182</v>
      </c>
      <c r="E167" s="7" t="s">
        <v>183</v>
      </c>
      <c r="F167" s="30" t="s">
        <v>184</v>
      </c>
      <c r="G167" s="3"/>
    </row>
    <row r="168" spans="2:7" x14ac:dyDescent="0.25">
      <c r="B168" s="10" t="s">
        <v>144</v>
      </c>
      <c r="C168" s="11" t="s">
        <v>144</v>
      </c>
      <c r="D168" s="10" t="s">
        <v>144</v>
      </c>
      <c r="E168" s="10" t="s">
        <v>144</v>
      </c>
      <c r="F168" s="34" t="s">
        <v>144</v>
      </c>
    </row>
    <row r="169" spans="2:7" x14ac:dyDescent="0.25">
      <c r="B169" s="1" t="s">
        <v>185</v>
      </c>
    </row>
  </sheetData>
  <mergeCells count="3">
    <mergeCell ref="B1:E1"/>
    <mergeCell ref="C3:C7"/>
    <mergeCell ref="D3:D7"/>
  </mergeCells>
  <hyperlinks>
    <hyperlink ref="A1" location="Index!A1" display="Index" xr:uid="{F68BB1C2-5214-45E4-AE99-792E417EC60F}"/>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E7CA2-3A7B-4F30-A2D5-EE8F207825C4}">
  <dimension ref="A1:CB171"/>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57</v>
      </c>
      <c r="C1" s="226"/>
      <c r="D1" s="226"/>
      <c r="E1" s="226"/>
    </row>
    <row r="3" spans="1:9" ht="15" customHeight="1" x14ac:dyDescent="0.25">
      <c r="B3" s="4" t="s">
        <v>975</v>
      </c>
      <c r="C3" s="227"/>
      <c r="D3" s="228"/>
    </row>
    <row r="4" spans="1:9" ht="30" customHeight="1" x14ac:dyDescent="0.25">
      <c r="B4" s="6" t="s">
        <v>976</v>
      </c>
      <c r="C4" s="227"/>
      <c r="D4" s="228"/>
    </row>
    <row r="5" spans="1:9" ht="15" customHeight="1" x14ac:dyDescent="0.25">
      <c r="B5" s="5" t="s">
        <v>107</v>
      </c>
      <c r="C5" s="227"/>
      <c r="D5" s="228"/>
    </row>
    <row r="6" spans="1:9" ht="15" customHeight="1" x14ac:dyDescent="0.25">
      <c r="B6" s="6" t="s">
        <v>290</v>
      </c>
      <c r="C6" s="227"/>
      <c r="D6" s="228"/>
    </row>
    <row r="7" spans="1:9" ht="30" customHeight="1" x14ac:dyDescent="0.25">
      <c r="B7" s="6" t="s">
        <v>977</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767000</v>
      </c>
      <c r="G15" s="2">
        <v>11956</v>
      </c>
      <c r="H15" s="2">
        <v>8.09</v>
      </c>
    </row>
    <row r="16" spans="1:9" x14ac:dyDescent="0.25">
      <c r="B16" s="1" t="s">
        <v>2443</v>
      </c>
      <c r="C16" s="17" t="s">
        <v>135</v>
      </c>
      <c r="D16" s="1" t="s">
        <v>197</v>
      </c>
      <c r="E16" s="1" t="s">
        <v>398</v>
      </c>
      <c r="F16" s="2">
        <v>770500</v>
      </c>
      <c r="G16" s="2">
        <v>9407.42</v>
      </c>
      <c r="H16" s="2">
        <v>6.37</v>
      </c>
    </row>
    <row r="17" spans="2:8" x14ac:dyDescent="0.25">
      <c r="B17" s="1" t="s">
        <v>2332</v>
      </c>
      <c r="C17" s="17" t="s">
        <v>135</v>
      </c>
      <c r="D17" s="1" t="s">
        <v>194</v>
      </c>
      <c r="E17" s="1" t="s">
        <v>195</v>
      </c>
      <c r="F17" s="2">
        <v>352974</v>
      </c>
      <c r="G17" s="2">
        <v>8391.7800000000007</v>
      </c>
      <c r="H17" s="2">
        <v>5.68</v>
      </c>
    </row>
    <row r="18" spans="2:8" x14ac:dyDescent="0.25">
      <c r="B18" s="1" t="s">
        <v>2341</v>
      </c>
      <c r="C18" s="17" t="s">
        <v>135</v>
      </c>
      <c r="D18" s="1" t="s">
        <v>207</v>
      </c>
      <c r="E18" s="1" t="s">
        <v>208</v>
      </c>
      <c r="F18" s="2">
        <v>263941</v>
      </c>
      <c r="G18" s="2">
        <v>8206.4500000000007</v>
      </c>
      <c r="H18" s="2">
        <v>5.55</v>
      </c>
    </row>
    <row r="19" spans="2:8" x14ac:dyDescent="0.25">
      <c r="B19" s="1" t="s">
        <v>381</v>
      </c>
      <c r="C19" s="17" t="s">
        <v>135</v>
      </c>
      <c r="D19" s="1" t="s">
        <v>192</v>
      </c>
      <c r="E19" s="1" t="s">
        <v>382</v>
      </c>
      <c r="F19" s="2">
        <v>1294000</v>
      </c>
      <c r="G19" s="2">
        <v>7307.87</v>
      </c>
      <c r="H19" s="2">
        <v>4.9400000000000004</v>
      </c>
    </row>
    <row r="20" spans="2:8" x14ac:dyDescent="0.25">
      <c r="B20" s="1" t="s">
        <v>2339</v>
      </c>
      <c r="C20" s="17" t="s">
        <v>135</v>
      </c>
      <c r="D20" s="1" t="s">
        <v>192</v>
      </c>
      <c r="E20" s="1" t="s">
        <v>205</v>
      </c>
      <c r="F20" s="2">
        <v>680200</v>
      </c>
      <c r="G20" s="2">
        <v>7307.05</v>
      </c>
      <c r="H20" s="2">
        <v>4.9400000000000004</v>
      </c>
    </row>
    <row r="21" spans="2:8" x14ac:dyDescent="0.25">
      <c r="B21" s="1" t="s">
        <v>2584</v>
      </c>
      <c r="C21" s="17" t="s">
        <v>135</v>
      </c>
      <c r="D21" s="1" t="s">
        <v>215</v>
      </c>
      <c r="E21" s="1" t="s">
        <v>687</v>
      </c>
      <c r="F21" s="2">
        <v>551667</v>
      </c>
      <c r="G21" s="2">
        <v>7066.3</v>
      </c>
      <c r="H21" s="2">
        <v>4.78</v>
      </c>
    </row>
    <row r="22" spans="2:8" x14ac:dyDescent="0.25">
      <c r="B22" s="1" t="s">
        <v>2352</v>
      </c>
      <c r="C22" s="17" t="s">
        <v>135</v>
      </c>
      <c r="D22" s="1" t="s">
        <v>215</v>
      </c>
      <c r="E22" s="1" t="s">
        <v>226</v>
      </c>
      <c r="F22" s="2">
        <v>120617</v>
      </c>
      <c r="G22" s="2">
        <v>5697.4</v>
      </c>
      <c r="H22" s="2">
        <v>3.85</v>
      </c>
    </row>
    <row r="23" spans="2:8" x14ac:dyDescent="0.25">
      <c r="B23" s="1" t="s">
        <v>2578</v>
      </c>
      <c r="C23" s="17" t="s">
        <v>135</v>
      </c>
      <c r="D23" s="1" t="s">
        <v>416</v>
      </c>
      <c r="E23" s="1" t="s">
        <v>680</v>
      </c>
      <c r="F23" s="2">
        <v>318050</v>
      </c>
      <c r="G23" s="2">
        <v>5462.83</v>
      </c>
      <c r="H23" s="2">
        <v>3.7</v>
      </c>
    </row>
    <row r="24" spans="2:8" x14ac:dyDescent="0.25">
      <c r="B24" s="1" t="s">
        <v>2459</v>
      </c>
      <c r="C24" s="17" t="s">
        <v>135</v>
      </c>
      <c r="D24" s="1" t="s">
        <v>427</v>
      </c>
      <c r="E24" s="1" t="s">
        <v>428</v>
      </c>
      <c r="F24" s="2">
        <v>281600</v>
      </c>
      <c r="G24" s="2">
        <v>5449.52</v>
      </c>
      <c r="H24" s="2">
        <v>3.69</v>
      </c>
    </row>
    <row r="25" spans="2:8" x14ac:dyDescent="0.25">
      <c r="B25" s="1" t="s">
        <v>2333</v>
      </c>
      <c r="C25" s="17" t="s">
        <v>135</v>
      </c>
      <c r="D25" s="1" t="s">
        <v>192</v>
      </c>
      <c r="E25" s="1" t="s">
        <v>196</v>
      </c>
      <c r="F25" s="2">
        <v>557680</v>
      </c>
      <c r="G25" s="2">
        <v>5214.03</v>
      </c>
      <c r="H25" s="2">
        <v>3.53</v>
      </c>
    </row>
    <row r="26" spans="2:8" x14ac:dyDescent="0.25">
      <c r="B26" s="1" t="s">
        <v>2437</v>
      </c>
      <c r="C26" s="17" t="s">
        <v>135</v>
      </c>
      <c r="D26" s="1" t="s">
        <v>365</v>
      </c>
      <c r="E26" s="1" t="s">
        <v>391</v>
      </c>
      <c r="F26" s="2">
        <v>1800000</v>
      </c>
      <c r="G26" s="2">
        <v>4703.3999999999996</v>
      </c>
      <c r="H26" s="2">
        <v>3.18</v>
      </c>
    </row>
    <row r="27" spans="2:8" x14ac:dyDescent="0.25">
      <c r="B27" s="1" t="s">
        <v>2572</v>
      </c>
      <c r="C27" s="17" t="s">
        <v>135</v>
      </c>
      <c r="D27" s="1" t="s">
        <v>413</v>
      </c>
      <c r="E27" s="1" t="s">
        <v>672</v>
      </c>
      <c r="F27" s="2">
        <v>2550000</v>
      </c>
      <c r="G27" s="2">
        <v>4670.33</v>
      </c>
      <c r="H27" s="2">
        <v>3.16</v>
      </c>
    </row>
    <row r="28" spans="2:8" x14ac:dyDescent="0.25">
      <c r="B28" s="1" t="s">
        <v>2398</v>
      </c>
      <c r="C28" s="17" t="s">
        <v>135</v>
      </c>
      <c r="D28" s="1" t="s">
        <v>238</v>
      </c>
      <c r="E28" s="1" t="s">
        <v>315</v>
      </c>
      <c r="F28" s="2">
        <v>1077046</v>
      </c>
      <c r="G28" s="2">
        <v>4503.67</v>
      </c>
      <c r="H28" s="2">
        <v>3.05</v>
      </c>
    </row>
    <row r="29" spans="2:8" x14ac:dyDescent="0.25">
      <c r="B29" s="1" t="s">
        <v>2461</v>
      </c>
      <c r="C29" s="17" t="s">
        <v>135</v>
      </c>
      <c r="D29" s="1" t="s">
        <v>209</v>
      </c>
      <c r="E29" s="1" t="s">
        <v>432</v>
      </c>
      <c r="F29" s="2">
        <v>81246</v>
      </c>
      <c r="G29" s="2">
        <v>4102.72</v>
      </c>
      <c r="H29" s="2">
        <v>2.78</v>
      </c>
    </row>
    <row r="30" spans="2:8" x14ac:dyDescent="0.25">
      <c r="B30" s="1" t="s">
        <v>2439</v>
      </c>
      <c r="C30" s="17" t="s">
        <v>135</v>
      </c>
      <c r="D30" s="1" t="s">
        <v>192</v>
      </c>
      <c r="E30" s="1" t="s">
        <v>393</v>
      </c>
      <c r="F30" s="2">
        <v>275000</v>
      </c>
      <c r="G30" s="2">
        <v>4031.78</v>
      </c>
      <c r="H30" s="2">
        <v>2.73</v>
      </c>
    </row>
    <row r="31" spans="2:8" x14ac:dyDescent="0.25">
      <c r="B31" s="1" t="s">
        <v>2440</v>
      </c>
      <c r="C31" s="17" t="s">
        <v>135</v>
      </c>
      <c r="D31" s="1" t="s">
        <v>365</v>
      </c>
      <c r="E31" s="1" t="s">
        <v>394</v>
      </c>
      <c r="F31" s="2">
        <v>1906666</v>
      </c>
      <c r="G31" s="2">
        <v>3983.98</v>
      </c>
      <c r="H31" s="2">
        <v>2.7</v>
      </c>
    </row>
    <row r="32" spans="2:8" x14ac:dyDescent="0.25">
      <c r="B32" s="1" t="s">
        <v>2348</v>
      </c>
      <c r="C32" s="17" t="s">
        <v>135</v>
      </c>
      <c r="D32" s="1" t="s">
        <v>218</v>
      </c>
      <c r="E32" s="1" t="s">
        <v>219</v>
      </c>
      <c r="F32" s="2">
        <v>155100</v>
      </c>
      <c r="G32" s="2">
        <v>3931.79</v>
      </c>
      <c r="H32" s="2">
        <v>2.66</v>
      </c>
    </row>
    <row r="33" spans="2:8" x14ac:dyDescent="0.25">
      <c r="B33" s="1" t="s">
        <v>2455</v>
      </c>
      <c r="C33" s="17" t="s">
        <v>135</v>
      </c>
      <c r="D33" s="1" t="s">
        <v>197</v>
      </c>
      <c r="E33" s="1" t="s">
        <v>423</v>
      </c>
      <c r="F33" s="2">
        <v>268560</v>
      </c>
      <c r="G33" s="2">
        <v>3909.29</v>
      </c>
      <c r="H33" s="2">
        <v>2.65</v>
      </c>
    </row>
    <row r="34" spans="2:8" x14ac:dyDescent="0.25">
      <c r="B34" s="1" t="s">
        <v>2569</v>
      </c>
      <c r="C34" s="17" t="s">
        <v>135</v>
      </c>
      <c r="D34" s="1" t="s">
        <v>240</v>
      </c>
      <c r="E34" s="1" t="s">
        <v>657</v>
      </c>
      <c r="F34" s="2">
        <v>260000</v>
      </c>
      <c r="G34" s="2">
        <v>3731.65</v>
      </c>
      <c r="H34" s="2">
        <v>2.52</v>
      </c>
    </row>
    <row r="35" spans="2:8" x14ac:dyDescent="0.25">
      <c r="B35" s="1" t="s">
        <v>2374</v>
      </c>
      <c r="C35" s="17" t="s">
        <v>135</v>
      </c>
      <c r="D35" s="1" t="s">
        <v>222</v>
      </c>
      <c r="E35" s="1" t="s">
        <v>260</v>
      </c>
      <c r="F35" s="2">
        <v>189746</v>
      </c>
      <c r="G35" s="2">
        <v>3558.78</v>
      </c>
      <c r="H35" s="2">
        <v>2.41</v>
      </c>
    </row>
    <row r="36" spans="2:8" x14ac:dyDescent="0.25">
      <c r="B36" s="1" t="s">
        <v>2601</v>
      </c>
      <c r="C36" s="17" t="s">
        <v>135</v>
      </c>
      <c r="D36" s="1" t="s">
        <v>218</v>
      </c>
      <c r="E36" s="1" t="s">
        <v>721</v>
      </c>
      <c r="F36" s="2">
        <v>612403</v>
      </c>
      <c r="G36" s="2">
        <v>3541.83</v>
      </c>
      <c r="H36" s="2">
        <v>2.4</v>
      </c>
    </row>
    <row r="37" spans="2:8" x14ac:dyDescent="0.25">
      <c r="B37" s="1" t="s">
        <v>2523</v>
      </c>
      <c r="C37" s="17" t="s">
        <v>135</v>
      </c>
      <c r="D37" s="1" t="s">
        <v>211</v>
      </c>
      <c r="E37" s="1" t="s">
        <v>564</v>
      </c>
      <c r="F37" s="2">
        <v>997500</v>
      </c>
      <c r="G37" s="2">
        <v>3340.63</v>
      </c>
      <c r="H37" s="2">
        <v>2.2599999999999998</v>
      </c>
    </row>
    <row r="38" spans="2:8" x14ac:dyDescent="0.25">
      <c r="B38" s="1" t="s">
        <v>2580</v>
      </c>
      <c r="C38" s="17" t="s">
        <v>135</v>
      </c>
      <c r="D38" s="1" t="s">
        <v>254</v>
      </c>
      <c r="E38" s="1" t="s">
        <v>682</v>
      </c>
      <c r="F38" s="2">
        <v>533730</v>
      </c>
      <c r="G38" s="2">
        <v>3340.35</v>
      </c>
      <c r="H38" s="2">
        <v>2.2599999999999998</v>
      </c>
    </row>
    <row r="39" spans="2:8" x14ac:dyDescent="0.25">
      <c r="B39" s="1" t="s">
        <v>2350</v>
      </c>
      <c r="C39" s="17" t="s">
        <v>135</v>
      </c>
      <c r="D39" s="1" t="s">
        <v>222</v>
      </c>
      <c r="E39" s="1" t="s">
        <v>223</v>
      </c>
      <c r="F39" s="2">
        <v>35168</v>
      </c>
      <c r="G39" s="2">
        <v>3166.4</v>
      </c>
      <c r="H39" s="2">
        <v>2.14</v>
      </c>
    </row>
    <row r="40" spans="2:8" x14ac:dyDescent="0.25">
      <c r="B40" s="1" t="s">
        <v>2397</v>
      </c>
      <c r="C40" s="17" t="s">
        <v>135</v>
      </c>
      <c r="D40" s="1" t="s">
        <v>302</v>
      </c>
      <c r="E40" s="1" t="s">
        <v>314</v>
      </c>
      <c r="F40" s="2">
        <v>758709</v>
      </c>
      <c r="G40" s="2">
        <v>2804.95</v>
      </c>
      <c r="H40" s="2">
        <v>1.9</v>
      </c>
    </row>
    <row r="41" spans="2:8" x14ac:dyDescent="0.25">
      <c r="B41" s="1" t="s">
        <v>430</v>
      </c>
      <c r="C41" s="17" t="s">
        <v>135</v>
      </c>
      <c r="D41" s="1" t="s">
        <v>311</v>
      </c>
      <c r="E41" s="1" t="s">
        <v>431</v>
      </c>
      <c r="F41" s="2">
        <v>83016</v>
      </c>
      <c r="G41" s="2">
        <v>2047.67</v>
      </c>
      <c r="H41" s="2">
        <v>1.39</v>
      </c>
    </row>
    <row r="42" spans="2:8" x14ac:dyDescent="0.25">
      <c r="B42" s="1" t="s">
        <v>2546</v>
      </c>
      <c r="C42" s="17" t="s">
        <v>135</v>
      </c>
      <c r="D42" s="1" t="s">
        <v>200</v>
      </c>
      <c r="E42" s="1" t="s">
        <v>593</v>
      </c>
      <c r="F42" s="2">
        <v>129801</v>
      </c>
      <c r="G42" s="2">
        <v>1736.74</v>
      </c>
      <c r="H42" s="2">
        <v>1.18</v>
      </c>
    </row>
    <row r="43" spans="2:8" x14ac:dyDescent="0.25">
      <c r="B43" s="1" t="s">
        <v>675</v>
      </c>
      <c r="C43" s="17" t="s">
        <v>135</v>
      </c>
      <c r="D43" s="1" t="s">
        <v>248</v>
      </c>
      <c r="E43" s="1" t="s">
        <v>676</v>
      </c>
      <c r="F43" s="2">
        <v>845040</v>
      </c>
      <c r="G43" s="2">
        <v>1142.07</v>
      </c>
      <c r="H43" s="2">
        <v>0.77</v>
      </c>
    </row>
    <row r="44" spans="2:8" x14ac:dyDescent="0.25">
      <c r="B44" s="1" t="s">
        <v>2606</v>
      </c>
      <c r="C44" s="17" t="s">
        <v>135</v>
      </c>
      <c r="D44" s="1" t="s">
        <v>379</v>
      </c>
      <c r="E44" s="1" t="s">
        <v>728</v>
      </c>
      <c r="F44" s="2">
        <v>56588</v>
      </c>
      <c r="G44" s="2">
        <v>348.16</v>
      </c>
      <c r="H44" s="2">
        <v>0.24</v>
      </c>
    </row>
    <row r="45" spans="2:8" x14ac:dyDescent="0.25">
      <c r="B45" s="14" t="s">
        <v>271</v>
      </c>
      <c r="C45" s="21"/>
      <c r="D45" s="14"/>
      <c r="E45" s="14"/>
      <c r="F45" s="3"/>
      <c r="G45" s="3">
        <f>SUM(G12:G44)</f>
        <v>144062.84</v>
      </c>
      <c r="H45" s="3">
        <f>SUM(H12:H44)</f>
        <v>97.500000000000028</v>
      </c>
    </row>
    <row r="46" spans="2:8" x14ac:dyDescent="0.25">
      <c r="B46" s="14" t="s">
        <v>272</v>
      </c>
      <c r="C46" s="21"/>
      <c r="D46" s="14"/>
      <c r="E46" s="14"/>
      <c r="F46" s="3"/>
      <c r="G46" s="3">
        <v>424.32</v>
      </c>
      <c r="H46" s="3">
        <v>0.28999999999999998</v>
      </c>
    </row>
    <row r="47" spans="2:8" x14ac:dyDescent="0.25">
      <c r="B47" s="14" t="s">
        <v>137</v>
      </c>
      <c r="C47" s="21"/>
      <c r="D47" s="14"/>
      <c r="E47" s="14"/>
      <c r="F47" s="3"/>
      <c r="G47" s="3">
        <v>144487.16</v>
      </c>
      <c r="H47" s="3">
        <v>97.79</v>
      </c>
    </row>
    <row r="48" spans="2:8" x14ac:dyDescent="0.25">
      <c r="B48" s="14" t="s">
        <v>138</v>
      </c>
      <c r="C48" s="21"/>
      <c r="D48" s="14"/>
      <c r="E48" s="14"/>
      <c r="F48" s="3"/>
      <c r="G48" s="3">
        <v>3306.5446518900058</v>
      </c>
      <c r="H48" s="3">
        <v>2.2099999999999937</v>
      </c>
    </row>
    <row r="49" spans="2:8" x14ac:dyDescent="0.25">
      <c r="B49" s="14" t="s">
        <v>139</v>
      </c>
      <c r="C49" s="21"/>
      <c r="D49" s="14"/>
      <c r="E49" s="14"/>
      <c r="F49" s="3"/>
      <c r="G49" s="3">
        <v>147793.70465189</v>
      </c>
      <c r="H49" s="3">
        <v>100</v>
      </c>
    </row>
    <row r="50" spans="2:8" x14ac:dyDescent="0.25">
      <c r="B50" s="1" t="s">
        <v>140</v>
      </c>
    </row>
    <row r="51" spans="2:8" x14ac:dyDescent="0.25">
      <c r="B51" s="14" t="s">
        <v>141</v>
      </c>
    </row>
    <row r="52" spans="2:8" x14ac:dyDescent="0.25">
      <c r="B52" s="14" t="s">
        <v>142</v>
      </c>
      <c r="C52" s="17" t="s">
        <v>143</v>
      </c>
    </row>
    <row r="53" spans="2:8" x14ac:dyDescent="0.25">
      <c r="B53" s="14" t="s">
        <v>145</v>
      </c>
      <c r="C53" s="17" t="s">
        <v>144</v>
      </c>
    </row>
    <row r="54" spans="2:8" x14ac:dyDescent="0.25">
      <c r="B54" s="14" t="s">
        <v>273</v>
      </c>
      <c r="C54" s="17" t="s">
        <v>144</v>
      </c>
    </row>
    <row r="55" spans="2:8" x14ac:dyDescent="0.25">
      <c r="B55" s="14" t="s">
        <v>146</v>
      </c>
      <c r="C55" s="17" t="s">
        <v>147</v>
      </c>
    </row>
    <row r="56" spans="2:8" x14ac:dyDescent="0.25">
      <c r="B56" s="14" t="s">
        <v>978</v>
      </c>
      <c r="C56" s="21"/>
    </row>
    <row r="57" spans="2:8" x14ac:dyDescent="0.25">
      <c r="B57" s="14" t="s">
        <v>979</v>
      </c>
      <c r="C57" s="21"/>
    </row>
    <row r="58" spans="2:8" x14ac:dyDescent="0.25">
      <c r="B58" s="14" t="s">
        <v>980</v>
      </c>
      <c r="C58" s="21"/>
    </row>
    <row r="59" spans="2:8" x14ac:dyDescent="0.25">
      <c r="B59" s="14" t="s">
        <v>981</v>
      </c>
      <c r="C59" s="21"/>
    </row>
    <row r="60" spans="2:8" x14ac:dyDescent="0.25">
      <c r="B60" s="14" t="s">
        <v>982</v>
      </c>
      <c r="C60" s="21"/>
    </row>
    <row r="61" spans="2:8" x14ac:dyDescent="0.25">
      <c r="B61" s="14" t="s">
        <v>983</v>
      </c>
      <c r="C61" s="21"/>
    </row>
    <row r="62" spans="2:8" x14ac:dyDescent="0.25">
      <c r="B62" s="14" t="s">
        <v>984</v>
      </c>
      <c r="C62" s="21"/>
    </row>
    <row r="63" spans="2:8" x14ac:dyDescent="0.25">
      <c r="B63" s="14" t="s">
        <v>985</v>
      </c>
      <c r="C63" s="21"/>
    </row>
    <row r="64" spans="2:8" x14ac:dyDescent="0.25">
      <c r="B64" s="14" t="s">
        <v>3327</v>
      </c>
      <c r="C64" s="21"/>
    </row>
    <row r="65" spans="2:4" x14ac:dyDescent="0.25">
      <c r="B65" s="1" t="s">
        <v>148</v>
      </c>
    </row>
    <row r="66" spans="2:4" x14ac:dyDescent="0.25">
      <c r="B66" s="1" t="s">
        <v>278</v>
      </c>
    </row>
    <row r="69" spans="2:4" x14ac:dyDescent="0.25">
      <c r="B69" s="7" t="s">
        <v>2242</v>
      </c>
      <c r="C69" s="8"/>
    </row>
    <row r="70" spans="2:4" ht="30" x14ac:dyDescent="0.25">
      <c r="B70" s="7" t="s">
        <v>279</v>
      </c>
      <c r="C70" s="9" t="s">
        <v>280</v>
      </c>
    </row>
    <row r="71" spans="2:4" x14ac:dyDescent="0.25">
      <c r="B71" s="10" t="s">
        <v>281</v>
      </c>
      <c r="C71" s="132" t="s">
        <v>3390</v>
      </c>
    </row>
    <row r="72" spans="2:4" x14ac:dyDescent="0.25">
      <c r="B72" s="10" t="s">
        <v>282</v>
      </c>
      <c r="C72" s="132" t="s">
        <v>3390</v>
      </c>
    </row>
    <row r="73" spans="2:4" x14ac:dyDescent="0.25">
      <c r="B73" s="10" t="s">
        <v>283</v>
      </c>
      <c r="C73" s="132" t="s">
        <v>3390</v>
      </c>
    </row>
    <row r="74" spans="2:4" x14ac:dyDescent="0.25">
      <c r="B74" s="10" t="s">
        <v>284</v>
      </c>
      <c r="C74" s="132" t="s">
        <v>3390</v>
      </c>
    </row>
    <row r="75" spans="2:4" x14ac:dyDescent="0.25">
      <c r="B75" s="10" t="s">
        <v>285</v>
      </c>
      <c r="C75" s="132" t="s">
        <v>3390</v>
      </c>
    </row>
    <row r="76" spans="2:4" x14ac:dyDescent="0.25">
      <c r="B76" s="10" t="s">
        <v>286</v>
      </c>
      <c r="C76" s="132" t="s">
        <v>3390</v>
      </c>
    </row>
    <row r="77" spans="2:4" x14ac:dyDescent="0.25">
      <c r="B77" s="7" t="s">
        <v>287</v>
      </c>
      <c r="C77" s="132" t="s">
        <v>3390</v>
      </c>
    </row>
    <row r="79" spans="2:4" x14ac:dyDescent="0.25">
      <c r="B79" s="10" t="s">
        <v>149</v>
      </c>
      <c r="C79" s="11"/>
      <c r="D79" s="10"/>
    </row>
    <row r="80" spans="2:4" ht="30" x14ac:dyDescent="0.25">
      <c r="B80" s="12" t="s">
        <v>150</v>
      </c>
      <c r="C80" s="13" t="s">
        <v>151</v>
      </c>
      <c r="D80" s="12" t="s">
        <v>152</v>
      </c>
    </row>
    <row r="81" spans="2:7" x14ac:dyDescent="0.25">
      <c r="B81" s="10" t="s">
        <v>144</v>
      </c>
      <c r="C81" s="11" t="s">
        <v>144</v>
      </c>
      <c r="D81" s="10" t="s">
        <v>144</v>
      </c>
    </row>
    <row r="83" spans="2:7" x14ac:dyDescent="0.25">
      <c r="B83" s="7" t="s">
        <v>153</v>
      </c>
      <c r="C83" s="29">
        <v>45260</v>
      </c>
      <c r="D83" s="10"/>
      <c r="E83" s="25"/>
      <c r="F83" s="26"/>
    </row>
    <row r="84" spans="2:7" x14ac:dyDescent="0.25">
      <c r="B84" s="7" t="s">
        <v>154</v>
      </c>
      <c r="C84" s="8" t="s">
        <v>155</v>
      </c>
      <c r="D84" s="7" t="s">
        <v>156</v>
      </c>
      <c r="E84" s="23" t="s">
        <v>157</v>
      </c>
      <c r="F84" s="30" t="s">
        <v>158</v>
      </c>
      <c r="G84" s="3"/>
    </row>
    <row r="85" spans="2:7" x14ac:dyDescent="0.25">
      <c r="B85" s="31" t="s">
        <v>144</v>
      </c>
      <c r="C85" s="32" t="s">
        <v>144</v>
      </c>
      <c r="D85" s="31" t="s">
        <v>144</v>
      </c>
      <c r="E85" s="33" t="s">
        <v>144</v>
      </c>
      <c r="F85" s="28" t="s">
        <v>144</v>
      </c>
    </row>
    <row r="88" spans="2:7" x14ac:dyDescent="0.25">
      <c r="B88" s="14" t="s">
        <v>159</v>
      </c>
    </row>
    <row r="89" spans="2:7" x14ac:dyDescent="0.25">
      <c r="B89" s="14"/>
    </row>
    <row r="90" spans="2:7" x14ac:dyDescent="0.25">
      <c r="B90" s="14" t="s">
        <v>160</v>
      </c>
    </row>
    <row r="91" spans="2:7" x14ac:dyDescent="0.25">
      <c r="B91" s="7" t="s">
        <v>161</v>
      </c>
      <c r="C91" s="8" t="s">
        <v>162</v>
      </c>
      <c r="D91" s="14"/>
    </row>
    <row r="92" spans="2:7" x14ac:dyDescent="0.25">
      <c r="B92" s="10" t="s">
        <v>144</v>
      </c>
      <c r="C92" s="11" t="s">
        <v>144</v>
      </c>
    </row>
    <row r="94" spans="2:7" x14ac:dyDescent="0.25">
      <c r="B94" s="7" t="s">
        <v>163</v>
      </c>
      <c r="C94" s="8" t="s">
        <v>162</v>
      </c>
    </row>
    <row r="95" spans="2:7" x14ac:dyDescent="0.25">
      <c r="B95" s="10" t="s">
        <v>144</v>
      </c>
      <c r="C95" s="11" t="s">
        <v>144</v>
      </c>
    </row>
    <row r="97" spans="2:7" x14ac:dyDescent="0.25">
      <c r="B97" s="7" t="s">
        <v>144</v>
      </c>
      <c r="C97" s="8" t="s">
        <v>144</v>
      </c>
    </row>
    <row r="98" spans="2:7" x14ac:dyDescent="0.25">
      <c r="B98" s="10" t="s">
        <v>144</v>
      </c>
      <c r="C98" s="11" t="s">
        <v>144</v>
      </c>
    </row>
    <row r="100" spans="2:7" x14ac:dyDescent="0.25">
      <c r="B100" s="23" t="s">
        <v>164</v>
      </c>
      <c r="C100" s="8" t="s">
        <v>165</v>
      </c>
    </row>
    <row r="101" spans="2:7" x14ac:dyDescent="0.25">
      <c r="B101" s="25" t="s">
        <v>144</v>
      </c>
      <c r="C101" s="11" t="s">
        <v>144</v>
      </c>
    </row>
    <row r="103" spans="2:7" x14ac:dyDescent="0.25">
      <c r="B103" s="7" t="s">
        <v>166</v>
      </c>
      <c r="C103" s="8" t="s">
        <v>144</v>
      </c>
    </row>
    <row r="105" spans="2:7" x14ac:dyDescent="0.25">
      <c r="B105" s="7" t="s">
        <v>167</v>
      </c>
      <c r="C105" s="29">
        <v>45260</v>
      </c>
      <c r="D105" s="10"/>
      <c r="E105" s="25"/>
      <c r="F105" s="26"/>
    </row>
    <row r="106" spans="2:7" x14ac:dyDescent="0.25">
      <c r="B106" s="7" t="s">
        <v>154</v>
      </c>
      <c r="C106" s="8" t="s">
        <v>155</v>
      </c>
      <c r="D106" s="7" t="s">
        <v>156</v>
      </c>
      <c r="E106" s="23" t="s">
        <v>157</v>
      </c>
      <c r="F106" s="30" t="s">
        <v>158</v>
      </c>
      <c r="G106" s="3"/>
    </row>
    <row r="107" spans="2:7" x14ac:dyDescent="0.25">
      <c r="B107" s="31" t="s">
        <v>144</v>
      </c>
      <c r="C107" s="32" t="s">
        <v>144</v>
      </c>
      <c r="D107" s="31" t="s">
        <v>144</v>
      </c>
      <c r="E107" s="33" t="s">
        <v>144</v>
      </c>
      <c r="F107" s="28" t="s">
        <v>144</v>
      </c>
    </row>
    <row r="108" spans="2:7" x14ac:dyDescent="0.25">
      <c r="B108" s="14" t="s">
        <v>159</v>
      </c>
    </row>
    <row r="109" spans="2:7" x14ac:dyDescent="0.25">
      <c r="B109" s="14"/>
    </row>
    <row r="110" spans="2:7" x14ac:dyDescent="0.25">
      <c r="B110" s="14" t="s">
        <v>160</v>
      </c>
    </row>
    <row r="111" spans="2:7" x14ac:dyDescent="0.25">
      <c r="B111" s="7" t="s">
        <v>161</v>
      </c>
      <c r="C111" s="8" t="s">
        <v>162</v>
      </c>
      <c r="D111" s="14"/>
    </row>
    <row r="112" spans="2:7" x14ac:dyDescent="0.25">
      <c r="B112" s="10" t="s">
        <v>144</v>
      </c>
      <c r="C112" s="11" t="s">
        <v>144</v>
      </c>
    </row>
    <row r="114" spans="2:6" x14ac:dyDescent="0.25">
      <c r="B114" s="7" t="s">
        <v>163</v>
      </c>
      <c r="C114" s="8" t="s">
        <v>162</v>
      </c>
    </row>
    <row r="115" spans="2:6" x14ac:dyDescent="0.25">
      <c r="B115" s="10" t="s">
        <v>144</v>
      </c>
      <c r="C115" s="11" t="s">
        <v>144</v>
      </c>
    </row>
    <row r="117" spans="2:6" x14ac:dyDescent="0.25">
      <c r="B117" s="7" t="s">
        <v>144</v>
      </c>
      <c r="C117" s="8" t="s">
        <v>144</v>
      </c>
    </row>
    <row r="118" spans="2:6" x14ac:dyDescent="0.25">
      <c r="B118" s="10" t="s">
        <v>144</v>
      </c>
      <c r="C118" s="11" t="s">
        <v>144</v>
      </c>
    </row>
    <row r="120" spans="2:6" x14ac:dyDescent="0.25">
      <c r="B120" s="23" t="s">
        <v>164</v>
      </c>
      <c r="C120" s="8" t="s">
        <v>165</v>
      </c>
    </row>
    <row r="121" spans="2:6" x14ac:dyDescent="0.25">
      <c r="B121" s="25" t="s">
        <v>144</v>
      </c>
      <c r="C121" s="11" t="s">
        <v>144</v>
      </c>
    </row>
    <row r="123" spans="2:6" x14ac:dyDescent="0.25">
      <c r="B123" s="7" t="s">
        <v>166</v>
      </c>
      <c r="C123" s="8" t="s">
        <v>144</v>
      </c>
    </row>
    <row r="126" spans="2:6" x14ac:dyDescent="0.25">
      <c r="B126" s="14" t="s">
        <v>168</v>
      </c>
    </row>
    <row r="128" spans="2:6" x14ac:dyDescent="0.25">
      <c r="B128" s="7" t="s">
        <v>154</v>
      </c>
      <c r="C128" s="8" t="s">
        <v>169</v>
      </c>
      <c r="D128" s="7" t="s">
        <v>170</v>
      </c>
      <c r="E128" s="7" t="s">
        <v>171</v>
      </c>
      <c r="F128" s="3"/>
    </row>
    <row r="129" spans="2:80" x14ac:dyDescent="0.25">
      <c r="B129" s="10" t="s">
        <v>144</v>
      </c>
      <c r="C129" s="11" t="s">
        <v>144</v>
      </c>
      <c r="D129" s="10" t="s">
        <v>144</v>
      </c>
      <c r="E129" s="10" t="s">
        <v>144</v>
      </c>
    </row>
    <row r="132" spans="2:80" x14ac:dyDescent="0.25">
      <c r="B132" s="14" t="s">
        <v>172</v>
      </c>
      <c r="C132" s="21" t="s">
        <v>144</v>
      </c>
      <c r="D132" s="14"/>
      <c r="E132" s="14"/>
      <c r="F132" s="3"/>
      <c r="G132" s="3"/>
      <c r="H132" s="3"/>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c r="BS132" s="14"/>
      <c r="BT132" s="14"/>
      <c r="BU132" s="14"/>
      <c r="BV132" s="14"/>
      <c r="BW132" s="14"/>
      <c r="BX132" s="14"/>
      <c r="BY132" s="14"/>
      <c r="BZ132" s="14"/>
      <c r="CA132" s="14"/>
      <c r="CB132" s="14"/>
    </row>
    <row r="134" spans="2:80" x14ac:dyDescent="0.25">
      <c r="B134" s="14" t="s">
        <v>173</v>
      </c>
    </row>
    <row r="136" spans="2:80" x14ac:dyDescent="0.25">
      <c r="B136" s="7" t="s">
        <v>174</v>
      </c>
      <c r="C136" s="8" t="s">
        <v>162</v>
      </c>
      <c r="D136" s="14"/>
    </row>
    <row r="137" spans="2:80" x14ac:dyDescent="0.25">
      <c r="B137" s="10" t="s">
        <v>144</v>
      </c>
      <c r="C137" s="11" t="s">
        <v>144</v>
      </c>
    </row>
    <row r="140" spans="2:80" x14ac:dyDescent="0.25">
      <c r="B140" s="7" t="s">
        <v>175</v>
      </c>
      <c r="C140" s="8" t="s">
        <v>176</v>
      </c>
      <c r="D140" s="14"/>
    </row>
    <row r="141" spans="2:80" x14ac:dyDescent="0.25">
      <c r="B141" s="10" t="s">
        <v>144</v>
      </c>
      <c r="C141" s="11" t="s">
        <v>144</v>
      </c>
    </row>
    <row r="144" spans="2:80" x14ac:dyDescent="0.25">
      <c r="B144" s="14" t="s">
        <v>177</v>
      </c>
    </row>
    <row r="147" spans="2:80" x14ac:dyDescent="0.25">
      <c r="B147" s="14" t="s">
        <v>178</v>
      </c>
    </row>
    <row r="149" spans="2:80" x14ac:dyDescent="0.25">
      <c r="B149" s="7" t="s">
        <v>154</v>
      </c>
      <c r="C149" s="8" t="s">
        <v>179</v>
      </c>
      <c r="D149" s="7" t="s">
        <v>169</v>
      </c>
      <c r="E149" s="7" t="s">
        <v>170</v>
      </c>
      <c r="F149" s="30" t="s">
        <v>171</v>
      </c>
      <c r="G149" s="3"/>
    </row>
    <row r="150" spans="2:80" x14ac:dyDescent="0.25">
      <c r="B150" s="10" t="s">
        <v>144</v>
      </c>
      <c r="C150" s="11" t="s">
        <v>144</v>
      </c>
      <c r="D150" s="10" t="s">
        <v>144</v>
      </c>
      <c r="E150" s="10" t="s">
        <v>144</v>
      </c>
      <c r="F150" s="34" t="s">
        <v>144</v>
      </c>
    </row>
    <row r="153" spans="2:80" x14ac:dyDescent="0.25">
      <c r="B153" s="14" t="s">
        <v>172</v>
      </c>
      <c r="C153" s="21" t="s">
        <v>144</v>
      </c>
      <c r="D153" s="14"/>
      <c r="E153" s="14"/>
      <c r="F153" s="3"/>
      <c r="G153" s="3"/>
      <c r="H153" s="3"/>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c r="BT153" s="14"/>
      <c r="BU153" s="14"/>
      <c r="BV153" s="14"/>
      <c r="BW153" s="14"/>
      <c r="BX153" s="14"/>
      <c r="BY153" s="14"/>
      <c r="BZ153" s="14"/>
      <c r="CA153" s="14"/>
      <c r="CB153" s="14"/>
    </row>
    <row r="155" spans="2:80" x14ac:dyDescent="0.25">
      <c r="B155" s="14" t="s">
        <v>173</v>
      </c>
    </row>
    <row r="157" spans="2:80" x14ac:dyDescent="0.25">
      <c r="B157" s="7" t="s">
        <v>174</v>
      </c>
      <c r="C157" s="8" t="s">
        <v>162</v>
      </c>
      <c r="D157" s="14"/>
    </row>
    <row r="158" spans="2:80" x14ac:dyDescent="0.25">
      <c r="B158" s="10" t="s">
        <v>144</v>
      </c>
      <c r="C158" s="11" t="s">
        <v>144</v>
      </c>
    </row>
    <row r="161" spans="2:7" x14ac:dyDescent="0.25">
      <c r="B161" s="7" t="s">
        <v>175</v>
      </c>
      <c r="C161" s="8" t="s">
        <v>176</v>
      </c>
      <c r="D161" s="14"/>
    </row>
    <row r="162" spans="2:7" x14ac:dyDescent="0.25">
      <c r="B162" s="10" t="s">
        <v>144</v>
      </c>
      <c r="C162" s="11" t="s">
        <v>144</v>
      </c>
    </row>
    <row r="165" spans="2:7" x14ac:dyDescent="0.25">
      <c r="B165" s="14" t="s">
        <v>177</v>
      </c>
    </row>
    <row r="168" spans="2:7" x14ac:dyDescent="0.25">
      <c r="B168" s="14" t="s">
        <v>180</v>
      </c>
    </row>
    <row r="169" spans="2:7" x14ac:dyDescent="0.25">
      <c r="B169" s="7" t="s">
        <v>154</v>
      </c>
      <c r="C169" s="8" t="s">
        <v>181</v>
      </c>
      <c r="D169" s="7" t="s">
        <v>182</v>
      </c>
      <c r="E169" s="7" t="s">
        <v>183</v>
      </c>
      <c r="F169" s="30" t="s">
        <v>184</v>
      </c>
      <c r="G169" s="3"/>
    </row>
    <row r="170" spans="2:7" x14ac:dyDescent="0.25">
      <c r="B170" s="10" t="s">
        <v>144</v>
      </c>
      <c r="C170" s="11" t="s">
        <v>144</v>
      </c>
      <c r="D170" s="10" t="s">
        <v>144</v>
      </c>
      <c r="E170" s="10" t="s">
        <v>144</v>
      </c>
      <c r="F170" s="34" t="s">
        <v>144</v>
      </c>
    </row>
    <row r="171" spans="2:7" x14ac:dyDescent="0.25">
      <c r="B171" s="1" t="s">
        <v>185</v>
      </c>
    </row>
  </sheetData>
  <mergeCells count="3">
    <mergeCell ref="B1:E1"/>
    <mergeCell ref="C3:C7"/>
    <mergeCell ref="D3:D7"/>
  </mergeCells>
  <hyperlinks>
    <hyperlink ref="A1" location="Index!A1" display="Index" xr:uid="{428F35F3-1963-4849-B397-E11B3BF8E1E5}"/>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98EC-96FC-4CA2-9F31-281593A66451}">
  <dimension ref="A1:CB195"/>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55</v>
      </c>
      <c r="C1" s="226"/>
      <c r="D1" s="226"/>
      <c r="E1" s="226"/>
    </row>
    <row r="3" spans="1:9" ht="15" customHeight="1" x14ac:dyDescent="0.25">
      <c r="B3" s="4" t="s">
        <v>986</v>
      </c>
      <c r="C3" s="227"/>
      <c r="D3" s="228"/>
    </row>
    <row r="4" spans="1:9" ht="30" customHeight="1" x14ac:dyDescent="0.25">
      <c r="B4" s="5" t="s">
        <v>987</v>
      </c>
      <c r="C4" s="227"/>
      <c r="D4" s="228"/>
    </row>
    <row r="5" spans="1:9" ht="15" customHeight="1" x14ac:dyDescent="0.25">
      <c r="B5" s="5" t="s">
        <v>107</v>
      </c>
      <c r="C5" s="227"/>
      <c r="D5" s="228"/>
    </row>
    <row r="6" spans="1:9" ht="15" customHeight="1" x14ac:dyDescent="0.25">
      <c r="B6" s="6" t="s">
        <v>988</v>
      </c>
      <c r="C6" s="227"/>
      <c r="D6" s="228"/>
    </row>
    <row r="7" spans="1:9" ht="30" customHeight="1" x14ac:dyDescent="0.25">
      <c r="B7" s="6" t="s">
        <v>989</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1246800</v>
      </c>
      <c r="G15" s="2">
        <v>19435.12</v>
      </c>
      <c r="H15" s="2">
        <v>7.75</v>
      </c>
    </row>
    <row r="16" spans="1:9" x14ac:dyDescent="0.25">
      <c r="B16" s="1" t="s">
        <v>2332</v>
      </c>
      <c r="C16" s="17" t="s">
        <v>135</v>
      </c>
      <c r="D16" s="1" t="s">
        <v>194</v>
      </c>
      <c r="E16" s="1" t="s">
        <v>195</v>
      </c>
      <c r="F16" s="2">
        <v>482000</v>
      </c>
      <c r="G16" s="2">
        <v>11459.31</v>
      </c>
      <c r="H16" s="2">
        <v>4.57</v>
      </c>
    </row>
    <row r="17" spans="2:8" x14ac:dyDescent="0.25">
      <c r="B17" s="1" t="s">
        <v>2333</v>
      </c>
      <c r="C17" s="17" t="s">
        <v>135</v>
      </c>
      <c r="D17" s="1" t="s">
        <v>192</v>
      </c>
      <c r="E17" s="1" t="s">
        <v>196</v>
      </c>
      <c r="F17" s="2">
        <v>900000</v>
      </c>
      <c r="G17" s="2">
        <v>8414.5499999999993</v>
      </c>
      <c r="H17" s="2">
        <v>3.36</v>
      </c>
    </row>
    <row r="18" spans="2:8" x14ac:dyDescent="0.25">
      <c r="B18" s="1" t="s">
        <v>2335</v>
      </c>
      <c r="C18" s="17" t="s">
        <v>135</v>
      </c>
      <c r="D18" s="1" t="s">
        <v>197</v>
      </c>
      <c r="E18" s="1" t="s">
        <v>199</v>
      </c>
      <c r="F18" s="2">
        <v>200000</v>
      </c>
      <c r="G18" s="2">
        <v>6975.2</v>
      </c>
      <c r="H18" s="2">
        <v>2.78</v>
      </c>
    </row>
    <row r="19" spans="2:8" x14ac:dyDescent="0.25">
      <c r="B19" s="1" t="s">
        <v>2510</v>
      </c>
      <c r="C19" s="17" t="s">
        <v>135</v>
      </c>
      <c r="D19" s="1" t="s">
        <v>211</v>
      </c>
      <c r="E19" s="1" t="s">
        <v>533</v>
      </c>
      <c r="F19" s="2">
        <v>935000</v>
      </c>
      <c r="G19" s="2">
        <v>6911.05</v>
      </c>
      <c r="H19" s="2">
        <v>2.76</v>
      </c>
    </row>
    <row r="20" spans="2:8" x14ac:dyDescent="0.25">
      <c r="B20" s="1" t="s">
        <v>2446</v>
      </c>
      <c r="C20" s="17" t="s">
        <v>135</v>
      </c>
      <c r="D20" s="1" t="s">
        <v>227</v>
      </c>
      <c r="E20" s="1" t="s">
        <v>411</v>
      </c>
      <c r="F20" s="2">
        <v>97650</v>
      </c>
      <c r="G20" s="2">
        <v>6141.11</v>
      </c>
      <c r="H20" s="2">
        <v>2.4500000000000002</v>
      </c>
    </row>
    <row r="21" spans="2:8" x14ac:dyDescent="0.25">
      <c r="B21" s="1" t="s">
        <v>2337</v>
      </c>
      <c r="C21" s="17" t="s">
        <v>135</v>
      </c>
      <c r="D21" s="1" t="s">
        <v>202</v>
      </c>
      <c r="E21" s="1" t="s">
        <v>203</v>
      </c>
      <c r="F21" s="2">
        <v>1400000</v>
      </c>
      <c r="G21" s="2">
        <v>6101.2</v>
      </c>
      <c r="H21" s="2">
        <v>2.4300000000000002</v>
      </c>
    </row>
    <row r="22" spans="2:8" x14ac:dyDescent="0.25">
      <c r="B22" s="1" t="s">
        <v>2340</v>
      </c>
      <c r="C22" s="17" t="s">
        <v>135</v>
      </c>
      <c r="D22" s="1" t="s">
        <v>192</v>
      </c>
      <c r="E22" s="1" t="s">
        <v>206</v>
      </c>
      <c r="F22" s="2">
        <v>340000</v>
      </c>
      <c r="G22" s="2">
        <v>5968.53</v>
      </c>
      <c r="H22" s="2">
        <v>2.38</v>
      </c>
    </row>
    <row r="23" spans="2:8" x14ac:dyDescent="0.25">
      <c r="B23" s="1" t="s">
        <v>2536</v>
      </c>
      <c r="C23" s="17" t="s">
        <v>135</v>
      </c>
      <c r="D23" s="1" t="s">
        <v>209</v>
      </c>
      <c r="E23" s="1" t="s">
        <v>579</v>
      </c>
      <c r="F23" s="2">
        <v>478039</v>
      </c>
      <c r="G23" s="2">
        <v>5913.34</v>
      </c>
      <c r="H23" s="2">
        <v>2.36</v>
      </c>
    </row>
    <row r="24" spans="2:8" x14ac:dyDescent="0.25">
      <c r="B24" s="1" t="s">
        <v>2574</v>
      </c>
      <c r="C24" s="17" t="s">
        <v>135</v>
      </c>
      <c r="D24" s="1" t="s">
        <v>211</v>
      </c>
      <c r="E24" s="1" t="s">
        <v>674</v>
      </c>
      <c r="F24" s="2">
        <v>753121</v>
      </c>
      <c r="G24" s="2">
        <v>5826.14</v>
      </c>
      <c r="H24" s="2">
        <v>2.3199999999999998</v>
      </c>
    </row>
    <row r="25" spans="2:8" x14ac:dyDescent="0.25">
      <c r="B25" s="1" t="s">
        <v>2523</v>
      </c>
      <c r="C25" s="17" t="s">
        <v>135</v>
      </c>
      <c r="D25" s="1" t="s">
        <v>211</v>
      </c>
      <c r="E25" s="1" t="s">
        <v>564</v>
      </c>
      <c r="F25" s="2">
        <v>1600000</v>
      </c>
      <c r="G25" s="2">
        <v>5358.4</v>
      </c>
      <c r="H25" s="2">
        <v>2.14</v>
      </c>
    </row>
    <row r="26" spans="2:8" x14ac:dyDescent="0.25">
      <c r="B26" s="1" t="s">
        <v>2371</v>
      </c>
      <c r="C26" s="17" t="s">
        <v>135</v>
      </c>
      <c r="D26" s="1" t="s">
        <v>200</v>
      </c>
      <c r="E26" s="1" t="s">
        <v>257</v>
      </c>
      <c r="F26" s="2">
        <v>60798</v>
      </c>
      <c r="G26" s="2">
        <v>5220.75</v>
      </c>
      <c r="H26" s="2">
        <v>2.08</v>
      </c>
    </row>
    <row r="27" spans="2:8" x14ac:dyDescent="0.25">
      <c r="B27" s="1" t="s">
        <v>2576</v>
      </c>
      <c r="C27" s="17" t="s">
        <v>135</v>
      </c>
      <c r="D27" s="1" t="s">
        <v>238</v>
      </c>
      <c r="E27" s="1" t="s">
        <v>678</v>
      </c>
      <c r="F27" s="2">
        <v>173000</v>
      </c>
      <c r="G27" s="2">
        <v>5137.32</v>
      </c>
      <c r="H27" s="2">
        <v>2.0499999999999998</v>
      </c>
    </row>
    <row r="28" spans="2:8" x14ac:dyDescent="0.25">
      <c r="B28" s="1" t="s">
        <v>2338</v>
      </c>
      <c r="C28" s="17" t="s">
        <v>135</v>
      </c>
      <c r="D28" s="1" t="s">
        <v>192</v>
      </c>
      <c r="E28" s="1" t="s">
        <v>204</v>
      </c>
      <c r="F28" s="2">
        <v>3300000</v>
      </c>
      <c r="G28" s="2">
        <v>5103.45</v>
      </c>
      <c r="H28" s="2">
        <v>2.04</v>
      </c>
    </row>
    <row r="29" spans="2:8" x14ac:dyDescent="0.25">
      <c r="B29" s="1" t="s">
        <v>2339</v>
      </c>
      <c r="C29" s="17" t="s">
        <v>135</v>
      </c>
      <c r="D29" s="1" t="s">
        <v>192</v>
      </c>
      <c r="E29" s="1" t="s">
        <v>205</v>
      </c>
      <c r="F29" s="2">
        <v>473000</v>
      </c>
      <c r="G29" s="2">
        <v>5081.2</v>
      </c>
      <c r="H29" s="2">
        <v>2.0299999999999998</v>
      </c>
    </row>
    <row r="30" spans="2:8" x14ac:dyDescent="0.25">
      <c r="B30" s="1" t="s">
        <v>2447</v>
      </c>
      <c r="C30" s="17" t="s">
        <v>135</v>
      </c>
      <c r="D30" s="1" t="s">
        <v>224</v>
      </c>
      <c r="E30" s="1" t="s">
        <v>412</v>
      </c>
      <c r="F30" s="2">
        <v>300000</v>
      </c>
      <c r="G30" s="2">
        <v>5062.95</v>
      </c>
      <c r="H30" s="2">
        <v>2.02</v>
      </c>
    </row>
    <row r="31" spans="2:8" x14ac:dyDescent="0.25">
      <c r="B31" s="1" t="s">
        <v>2341</v>
      </c>
      <c r="C31" s="17" t="s">
        <v>135</v>
      </c>
      <c r="D31" s="1" t="s">
        <v>207</v>
      </c>
      <c r="E31" s="1" t="s">
        <v>208</v>
      </c>
      <c r="F31" s="2">
        <v>160000</v>
      </c>
      <c r="G31" s="2">
        <v>4974.72</v>
      </c>
      <c r="H31" s="2">
        <v>1.98</v>
      </c>
    </row>
    <row r="32" spans="2:8" x14ac:dyDescent="0.25">
      <c r="B32" s="1" t="s">
        <v>2364</v>
      </c>
      <c r="C32" s="17" t="s">
        <v>135</v>
      </c>
      <c r="D32" s="1" t="s">
        <v>246</v>
      </c>
      <c r="E32" s="1" t="s">
        <v>247</v>
      </c>
      <c r="F32" s="2">
        <v>123000</v>
      </c>
      <c r="G32" s="2">
        <v>4858.1899999999996</v>
      </c>
      <c r="H32" s="2">
        <v>1.94</v>
      </c>
    </row>
    <row r="33" spans="2:8" x14ac:dyDescent="0.25">
      <c r="B33" s="1" t="s">
        <v>2344</v>
      </c>
      <c r="C33" s="17" t="s">
        <v>135</v>
      </c>
      <c r="D33" s="1" t="s">
        <v>197</v>
      </c>
      <c r="E33" s="1" t="s">
        <v>213</v>
      </c>
      <c r="F33" s="2">
        <v>75000</v>
      </c>
      <c r="G33" s="2">
        <v>4799.96</v>
      </c>
      <c r="H33" s="2">
        <v>1.91</v>
      </c>
    </row>
    <row r="34" spans="2:8" x14ac:dyDescent="0.25">
      <c r="B34" s="1" t="s">
        <v>2347</v>
      </c>
      <c r="C34" s="17" t="s">
        <v>135</v>
      </c>
      <c r="D34" s="1" t="s">
        <v>200</v>
      </c>
      <c r="E34" s="1" t="s">
        <v>217</v>
      </c>
      <c r="F34" s="2">
        <v>343100</v>
      </c>
      <c r="G34" s="2">
        <v>4700.6400000000003</v>
      </c>
      <c r="H34" s="2">
        <v>1.88</v>
      </c>
    </row>
    <row r="35" spans="2:8" x14ac:dyDescent="0.25">
      <c r="B35" s="1" t="s">
        <v>2511</v>
      </c>
      <c r="C35" s="17" t="s">
        <v>135</v>
      </c>
      <c r="D35" s="1" t="s">
        <v>384</v>
      </c>
      <c r="E35" s="1" t="s">
        <v>534</v>
      </c>
      <c r="F35" s="2">
        <v>120000</v>
      </c>
      <c r="G35" s="2">
        <v>4676.28</v>
      </c>
      <c r="H35" s="2">
        <v>1.87</v>
      </c>
    </row>
    <row r="36" spans="2:8" x14ac:dyDescent="0.25">
      <c r="B36" s="1" t="s">
        <v>876</v>
      </c>
      <c r="C36" s="17" t="s">
        <v>135</v>
      </c>
      <c r="D36" s="1" t="s">
        <v>311</v>
      </c>
      <c r="E36" s="1" t="s">
        <v>877</v>
      </c>
      <c r="F36" s="2">
        <v>800000</v>
      </c>
      <c r="G36" s="2">
        <v>4524.8</v>
      </c>
      <c r="H36" s="2">
        <v>1.8</v>
      </c>
    </row>
    <row r="37" spans="2:8" x14ac:dyDescent="0.25">
      <c r="B37" s="1" t="s">
        <v>2336</v>
      </c>
      <c r="C37" s="17" t="s">
        <v>135</v>
      </c>
      <c r="D37" s="1" t="s">
        <v>200</v>
      </c>
      <c r="E37" s="1" t="s">
        <v>201</v>
      </c>
      <c r="F37" s="2">
        <v>128000</v>
      </c>
      <c r="G37" s="2">
        <v>4467.97</v>
      </c>
      <c r="H37" s="2">
        <v>1.78</v>
      </c>
    </row>
    <row r="38" spans="2:8" x14ac:dyDescent="0.25">
      <c r="B38" s="1" t="s">
        <v>2374</v>
      </c>
      <c r="C38" s="17" t="s">
        <v>135</v>
      </c>
      <c r="D38" s="1" t="s">
        <v>222</v>
      </c>
      <c r="E38" s="1" t="s">
        <v>260</v>
      </c>
      <c r="F38" s="2">
        <v>238000</v>
      </c>
      <c r="G38" s="2">
        <v>4463.8100000000004</v>
      </c>
      <c r="H38" s="2">
        <v>1.78</v>
      </c>
    </row>
    <row r="39" spans="2:8" x14ac:dyDescent="0.25">
      <c r="B39" s="1" t="s">
        <v>2521</v>
      </c>
      <c r="C39" s="17" t="s">
        <v>135</v>
      </c>
      <c r="D39" s="1" t="s">
        <v>192</v>
      </c>
      <c r="E39" s="1" t="s">
        <v>557</v>
      </c>
      <c r="F39" s="2">
        <v>1900000</v>
      </c>
      <c r="G39" s="2">
        <v>4457.3999999999996</v>
      </c>
      <c r="H39" s="2">
        <v>1.78</v>
      </c>
    </row>
    <row r="40" spans="2:8" x14ac:dyDescent="0.25">
      <c r="B40" s="1" t="s">
        <v>2568</v>
      </c>
      <c r="C40" s="17" t="s">
        <v>135</v>
      </c>
      <c r="D40" s="1" t="s">
        <v>229</v>
      </c>
      <c r="E40" s="1" t="s">
        <v>656</v>
      </c>
      <c r="F40" s="2">
        <v>515000</v>
      </c>
      <c r="G40" s="2">
        <v>4251.33</v>
      </c>
      <c r="H40" s="2">
        <v>1.7</v>
      </c>
    </row>
    <row r="41" spans="2:8" x14ac:dyDescent="0.25">
      <c r="B41" s="1" t="s">
        <v>775</v>
      </c>
      <c r="C41" s="17" t="s">
        <v>135</v>
      </c>
      <c r="D41" s="1" t="s">
        <v>215</v>
      </c>
      <c r="E41" s="1" t="s">
        <v>776</v>
      </c>
      <c r="F41" s="2">
        <v>3000000</v>
      </c>
      <c r="G41" s="2">
        <v>3798</v>
      </c>
      <c r="H41" s="2">
        <v>1.51</v>
      </c>
    </row>
    <row r="42" spans="2:8" x14ac:dyDescent="0.25">
      <c r="B42" s="1" t="s">
        <v>2696</v>
      </c>
      <c r="C42" s="17" t="s">
        <v>135</v>
      </c>
      <c r="D42" s="1" t="s">
        <v>211</v>
      </c>
      <c r="E42" s="1" t="s">
        <v>990</v>
      </c>
      <c r="F42" s="2">
        <v>400000</v>
      </c>
      <c r="G42" s="2">
        <v>3593.8</v>
      </c>
      <c r="H42" s="2">
        <v>1.43</v>
      </c>
    </row>
    <row r="43" spans="2:8" x14ac:dyDescent="0.25">
      <c r="B43" s="1" t="s">
        <v>2462</v>
      </c>
      <c r="C43" s="17" t="s">
        <v>135</v>
      </c>
      <c r="D43" s="1" t="s">
        <v>218</v>
      </c>
      <c r="E43" s="1" t="s">
        <v>433</v>
      </c>
      <c r="F43" s="2">
        <v>2100000</v>
      </c>
      <c r="G43" s="2">
        <v>3579.45</v>
      </c>
      <c r="H43" s="2">
        <v>1.43</v>
      </c>
    </row>
    <row r="44" spans="2:8" x14ac:dyDescent="0.25">
      <c r="B44" s="1" t="s">
        <v>2548</v>
      </c>
      <c r="C44" s="17" t="s">
        <v>135</v>
      </c>
      <c r="D44" s="1" t="s">
        <v>413</v>
      </c>
      <c r="E44" s="1" t="s">
        <v>595</v>
      </c>
      <c r="F44" s="2">
        <v>110000</v>
      </c>
      <c r="G44" s="2">
        <v>3465.33</v>
      </c>
      <c r="H44" s="2">
        <v>1.38</v>
      </c>
    </row>
    <row r="45" spans="2:8" x14ac:dyDescent="0.25">
      <c r="B45" s="1" t="s">
        <v>2365</v>
      </c>
      <c r="C45" s="17" t="s">
        <v>135</v>
      </c>
      <c r="D45" s="1" t="s">
        <v>248</v>
      </c>
      <c r="E45" s="1" t="s">
        <v>249</v>
      </c>
      <c r="F45" s="2">
        <v>385000</v>
      </c>
      <c r="G45" s="2">
        <v>3464.23</v>
      </c>
      <c r="H45" s="2">
        <v>1.38</v>
      </c>
    </row>
    <row r="46" spans="2:8" x14ac:dyDescent="0.25">
      <c r="B46" s="1" t="s">
        <v>2520</v>
      </c>
      <c r="C46" s="17" t="s">
        <v>135</v>
      </c>
      <c r="D46" s="1" t="s">
        <v>192</v>
      </c>
      <c r="E46" s="1" t="s">
        <v>556</v>
      </c>
      <c r="F46" s="2">
        <v>1498800</v>
      </c>
      <c r="G46" s="2">
        <v>3388.79</v>
      </c>
      <c r="H46" s="2">
        <v>1.35</v>
      </c>
    </row>
    <row r="47" spans="2:8" x14ac:dyDescent="0.25">
      <c r="B47" s="1" t="s">
        <v>2461</v>
      </c>
      <c r="C47" s="17" t="s">
        <v>135</v>
      </c>
      <c r="D47" s="1" t="s">
        <v>209</v>
      </c>
      <c r="E47" s="1" t="s">
        <v>432</v>
      </c>
      <c r="F47" s="2">
        <v>66000</v>
      </c>
      <c r="G47" s="2">
        <v>3332.84</v>
      </c>
      <c r="H47" s="2">
        <v>1.33</v>
      </c>
    </row>
    <row r="48" spans="2:8" x14ac:dyDescent="0.25">
      <c r="B48" s="1" t="s">
        <v>2672</v>
      </c>
      <c r="C48" s="17" t="s">
        <v>135</v>
      </c>
      <c r="D48" s="1" t="s">
        <v>215</v>
      </c>
      <c r="E48" s="1" t="s">
        <v>854</v>
      </c>
      <c r="F48" s="2">
        <v>284700</v>
      </c>
      <c r="G48" s="2">
        <v>3225.51</v>
      </c>
      <c r="H48" s="2">
        <v>1.29</v>
      </c>
    </row>
    <row r="49" spans="2:8" x14ac:dyDescent="0.25">
      <c r="B49" s="1" t="s">
        <v>2532</v>
      </c>
      <c r="C49" s="17" t="s">
        <v>135</v>
      </c>
      <c r="D49" s="1" t="s">
        <v>224</v>
      </c>
      <c r="E49" s="1" t="s">
        <v>573</v>
      </c>
      <c r="F49" s="2">
        <v>160000</v>
      </c>
      <c r="G49" s="2">
        <v>3119.52</v>
      </c>
      <c r="H49" s="2">
        <v>1.24</v>
      </c>
    </row>
    <row r="50" spans="2:8" x14ac:dyDescent="0.25">
      <c r="B50" s="1" t="s">
        <v>2385</v>
      </c>
      <c r="C50" s="17" t="s">
        <v>135</v>
      </c>
      <c r="D50" s="1" t="s">
        <v>215</v>
      </c>
      <c r="E50" s="1" t="s">
        <v>299</v>
      </c>
      <c r="F50" s="2">
        <v>460000</v>
      </c>
      <c r="G50" s="2">
        <v>3034.62</v>
      </c>
      <c r="H50" s="2">
        <v>1.21</v>
      </c>
    </row>
    <row r="51" spans="2:8" x14ac:dyDescent="0.25">
      <c r="B51" s="1" t="s">
        <v>2460</v>
      </c>
      <c r="C51" s="17" t="s">
        <v>135</v>
      </c>
      <c r="D51" s="1" t="s">
        <v>211</v>
      </c>
      <c r="E51" s="1" t="s">
        <v>429</v>
      </c>
      <c r="F51" s="2">
        <v>199650</v>
      </c>
      <c r="G51" s="2">
        <v>2958.61</v>
      </c>
      <c r="H51" s="2">
        <v>1.18</v>
      </c>
    </row>
    <row r="52" spans="2:8" x14ac:dyDescent="0.25">
      <c r="B52" s="1" t="s">
        <v>2440</v>
      </c>
      <c r="C52" s="17" t="s">
        <v>135</v>
      </c>
      <c r="D52" s="1" t="s">
        <v>365</v>
      </c>
      <c r="E52" s="1" t="s">
        <v>394</v>
      </c>
      <c r="F52" s="2">
        <v>1400000</v>
      </c>
      <c r="G52" s="2">
        <v>2925.3</v>
      </c>
      <c r="H52" s="2">
        <v>1.17</v>
      </c>
    </row>
    <row r="53" spans="2:8" x14ac:dyDescent="0.25">
      <c r="B53" s="1" t="s">
        <v>2697</v>
      </c>
      <c r="C53" s="17" t="s">
        <v>135</v>
      </c>
      <c r="D53" s="1" t="s">
        <v>215</v>
      </c>
      <c r="E53" s="1" t="s">
        <v>991</v>
      </c>
      <c r="F53" s="2">
        <v>70000</v>
      </c>
      <c r="G53" s="2">
        <v>2859.36</v>
      </c>
      <c r="H53" s="2">
        <v>1.1399999999999999</v>
      </c>
    </row>
    <row r="54" spans="2:8" x14ac:dyDescent="0.25">
      <c r="B54" s="1" t="s">
        <v>2392</v>
      </c>
      <c r="C54" s="17" t="s">
        <v>135</v>
      </c>
      <c r="D54" s="1" t="s">
        <v>224</v>
      </c>
      <c r="E54" s="1" t="s">
        <v>308</v>
      </c>
      <c r="F54" s="2">
        <v>500000</v>
      </c>
      <c r="G54" s="2">
        <v>2842.75</v>
      </c>
      <c r="H54" s="2">
        <v>1.1299999999999999</v>
      </c>
    </row>
    <row r="55" spans="2:8" x14ac:dyDescent="0.25">
      <c r="B55" s="1" t="s">
        <v>2698</v>
      </c>
      <c r="C55" s="17" t="s">
        <v>135</v>
      </c>
      <c r="D55" s="1" t="s">
        <v>254</v>
      </c>
      <c r="E55" s="1" t="s">
        <v>992</v>
      </c>
      <c r="F55" s="2">
        <v>532774</v>
      </c>
      <c r="G55" s="2">
        <v>2814.38</v>
      </c>
      <c r="H55" s="2">
        <v>1.1200000000000001</v>
      </c>
    </row>
    <row r="56" spans="2:8" x14ac:dyDescent="0.25">
      <c r="B56" s="1" t="s">
        <v>2699</v>
      </c>
      <c r="C56" s="17" t="s">
        <v>135</v>
      </c>
      <c r="D56" s="1" t="s">
        <v>246</v>
      </c>
      <c r="E56" s="1" t="s">
        <v>993</v>
      </c>
      <c r="F56" s="2">
        <v>200000</v>
      </c>
      <c r="G56" s="2">
        <v>2740.9</v>
      </c>
      <c r="H56" s="2">
        <v>1.0900000000000001</v>
      </c>
    </row>
    <row r="57" spans="2:8" x14ac:dyDescent="0.25">
      <c r="B57" s="1" t="s">
        <v>2502</v>
      </c>
      <c r="C57" s="17" t="s">
        <v>135</v>
      </c>
      <c r="D57" s="1" t="s">
        <v>353</v>
      </c>
      <c r="E57" s="1" t="s">
        <v>513</v>
      </c>
      <c r="F57" s="2">
        <v>1997350</v>
      </c>
      <c r="G57" s="2">
        <v>2634.5</v>
      </c>
      <c r="H57" s="2">
        <v>1.05</v>
      </c>
    </row>
    <row r="58" spans="2:8" x14ac:dyDescent="0.25">
      <c r="B58" s="1" t="s">
        <v>2649</v>
      </c>
      <c r="C58" s="17" t="s">
        <v>135</v>
      </c>
      <c r="D58" s="1" t="s">
        <v>215</v>
      </c>
      <c r="E58" s="1" t="s">
        <v>771</v>
      </c>
      <c r="F58" s="2">
        <v>1100000</v>
      </c>
      <c r="G58" s="2">
        <v>2621.3000000000002</v>
      </c>
      <c r="H58" s="2">
        <v>1.05</v>
      </c>
    </row>
    <row r="59" spans="2:8" x14ac:dyDescent="0.25">
      <c r="B59" s="1" t="s">
        <v>2443</v>
      </c>
      <c r="C59" s="17" t="s">
        <v>135</v>
      </c>
      <c r="D59" s="1" t="s">
        <v>197</v>
      </c>
      <c r="E59" s="1" t="s">
        <v>398</v>
      </c>
      <c r="F59" s="2">
        <v>200000</v>
      </c>
      <c r="G59" s="2">
        <v>2441.9</v>
      </c>
      <c r="H59" s="2">
        <v>0.97</v>
      </c>
    </row>
    <row r="60" spans="2:8" x14ac:dyDescent="0.25">
      <c r="B60" s="1" t="s">
        <v>2465</v>
      </c>
      <c r="C60" s="17" t="s">
        <v>135</v>
      </c>
      <c r="D60" s="1" t="s">
        <v>197</v>
      </c>
      <c r="E60" s="1" t="s">
        <v>436</v>
      </c>
      <c r="F60" s="2">
        <v>44000</v>
      </c>
      <c r="G60" s="2">
        <v>2436.15</v>
      </c>
      <c r="H60" s="2">
        <v>0.97</v>
      </c>
    </row>
    <row r="61" spans="2:8" x14ac:dyDescent="0.25">
      <c r="B61" s="1" t="s">
        <v>2442</v>
      </c>
      <c r="C61" s="17" t="s">
        <v>135</v>
      </c>
      <c r="D61" s="1" t="s">
        <v>396</v>
      </c>
      <c r="E61" s="1" t="s">
        <v>397</v>
      </c>
      <c r="F61" s="2">
        <v>10000</v>
      </c>
      <c r="G61" s="2">
        <v>2423.62</v>
      </c>
      <c r="H61" s="2">
        <v>0.97</v>
      </c>
    </row>
    <row r="62" spans="2:8" x14ac:dyDescent="0.25">
      <c r="B62" s="1" t="s">
        <v>2416</v>
      </c>
      <c r="C62" s="17" t="s">
        <v>135</v>
      </c>
      <c r="D62" s="1" t="s">
        <v>222</v>
      </c>
      <c r="E62" s="1" t="s">
        <v>343</v>
      </c>
      <c r="F62" s="2">
        <v>236305</v>
      </c>
      <c r="G62" s="2">
        <v>2348.64</v>
      </c>
      <c r="H62" s="2">
        <v>0.94</v>
      </c>
    </row>
    <row r="63" spans="2:8" x14ac:dyDescent="0.25">
      <c r="B63" s="1" t="s">
        <v>2334</v>
      </c>
      <c r="C63" s="17" t="s">
        <v>135</v>
      </c>
      <c r="D63" s="1" t="s">
        <v>197</v>
      </c>
      <c r="E63" s="1" t="s">
        <v>198</v>
      </c>
      <c r="F63" s="2">
        <v>160000</v>
      </c>
      <c r="G63" s="2">
        <v>2328.2399999999998</v>
      </c>
      <c r="H63" s="2">
        <v>0.93</v>
      </c>
    </row>
    <row r="64" spans="2:8" x14ac:dyDescent="0.25">
      <c r="B64" s="1" t="s">
        <v>2662</v>
      </c>
      <c r="C64" s="17" t="s">
        <v>135</v>
      </c>
      <c r="D64" s="1" t="s">
        <v>396</v>
      </c>
      <c r="E64" s="1" t="s">
        <v>796</v>
      </c>
      <c r="F64" s="2">
        <v>140000</v>
      </c>
      <c r="G64" s="2">
        <v>2172.1</v>
      </c>
      <c r="H64" s="2">
        <v>0.87</v>
      </c>
    </row>
    <row r="65" spans="2:8" x14ac:dyDescent="0.25">
      <c r="B65" s="1" t="s">
        <v>2544</v>
      </c>
      <c r="C65" s="17" t="s">
        <v>135</v>
      </c>
      <c r="D65" s="1" t="s">
        <v>365</v>
      </c>
      <c r="E65" s="1" t="s">
        <v>589</v>
      </c>
      <c r="F65" s="2">
        <v>200000</v>
      </c>
      <c r="G65" s="2">
        <v>1928</v>
      </c>
      <c r="H65" s="2">
        <v>0.77</v>
      </c>
    </row>
    <row r="66" spans="2:8" x14ac:dyDescent="0.25">
      <c r="B66" s="1" t="s">
        <v>2557</v>
      </c>
      <c r="C66" s="17" t="s">
        <v>135</v>
      </c>
      <c r="D66" s="1" t="s">
        <v>197</v>
      </c>
      <c r="E66" s="1" t="s">
        <v>619</v>
      </c>
      <c r="F66" s="2">
        <v>39875</v>
      </c>
      <c r="G66" s="2">
        <v>938.92</v>
      </c>
      <c r="H66" s="2">
        <v>0.37</v>
      </c>
    </row>
    <row r="67" spans="2:8" x14ac:dyDescent="0.25">
      <c r="B67" s="14" t="s">
        <v>268</v>
      </c>
    </row>
    <row r="68" spans="2:8" x14ac:dyDescent="0.25">
      <c r="B68" s="1" t="s">
        <v>994</v>
      </c>
      <c r="C68" s="17" t="s">
        <v>135</v>
      </c>
      <c r="D68" s="1" t="s">
        <v>254</v>
      </c>
      <c r="E68" s="1" t="s">
        <v>995</v>
      </c>
      <c r="F68" s="2">
        <v>1126000</v>
      </c>
      <c r="G68" s="2">
        <v>3627.63</v>
      </c>
      <c r="H68" s="2">
        <v>1.45</v>
      </c>
    </row>
    <row r="69" spans="2:8" x14ac:dyDescent="0.25">
      <c r="B69" s="14" t="s">
        <v>271</v>
      </c>
      <c r="C69" s="21"/>
      <c r="D69" s="14"/>
      <c r="E69" s="14"/>
      <c r="F69" s="3"/>
      <c r="G69" s="3">
        <f>SUM(G12:G68)</f>
        <v>237329.10999999993</v>
      </c>
      <c r="H69" s="3">
        <f>SUM(H12:H68)</f>
        <v>94.66</v>
      </c>
    </row>
    <row r="70" spans="2:8" x14ac:dyDescent="0.25">
      <c r="B70" s="14" t="s">
        <v>272</v>
      </c>
      <c r="C70" s="21"/>
      <c r="D70" s="14"/>
      <c r="E70" s="14"/>
      <c r="F70" s="3"/>
      <c r="G70" s="3">
        <v>10579.01</v>
      </c>
      <c r="H70" s="3">
        <v>4.22</v>
      </c>
    </row>
    <row r="71" spans="2:8" x14ac:dyDescent="0.25">
      <c r="B71" s="14" t="s">
        <v>137</v>
      </c>
      <c r="C71" s="21"/>
      <c r="D71" s="14"/>
      <c r="E71" s="14"/>
      <c r="F71" s="3"/>
      <c r="G71" s="3">
        <v>247908.12</v>
      </c>
      <c r="H71" s="3">
        <v>98.88</v>
      </c>
    </row>
    <row r="72" spans="2:8" x14ac:dyDescent="0.25">
      <c r="B72" s="14" t="s">
        <v>138</v>
      </c>
      <c r="C72" s="21"/>
      <c r="D72" s="14"/>
      <c r="E72" s="14"/>
      <c r="F72" s="3"/>
      <c r="G72" s="3">
        <v>2790.4588098100012</v>
      </c>
      <c r="H72" s="3">
        <v>1.1200000000000045</v>
      </c>
    </row>
    <row r="73" spans="2:8" x14ac:dyDescent="0.25">
      <c r="B73" s="14" t="s">
        <v>139</v>
      </c>
      <c r="C73" s="21"/>
      <c r="D73" s="14"/>
      <c r="E73" s="14"/>
      <c r="F73" s="3"/>
      <c r="G73" s="3">
        <v>250698.57880980999</v>
      </c>
      <c r="H73" s="3">
        <v>100</v>
      </c>
    </row>
    <row r="74" spans="2:8" x14ac:dyDescent="0.25">
      <c r="B74" s="1" t="s">
        <v>140</v>
      </c>
    </row>
    <row r="75" spans="2:8" x14ac:dyDescent="0.25">
      <c r="B75" s="14" t="s">
        <v>141</v>
      </c>
    </row>
    <row r="76" spans="2:8" x14ac:dyDescent="0.25">
      <c r="B76" s="14" t="s">
        <v>142</v>
      </c>
      <c r="C76" s="17" t="s">
        <v>143</v>
      </c>
    </row>
    <row r="77" spans="2:8" x14ac:dyDescent="0.25">
      <c r="B77" s="14" t="s">
        <v>145</v>
      </c>
      <c r="C77" s="17" t="s">
        <v>144</v>
      </c>
    </row>
    <row r="78" spans="2:8" x14ac:dyDescent="0.25">
      <c r="B78" s="14" t="s">
        <v>273</v>
      </c>
      <c r="C78" s="17" t="s">
        <v>144</v>
      </c>
    </row>
    <row r="79" spans="2:8" x14ac:dyDescent="0.25">
      <c r="B79" s="14" t="s">
        <v>146</v>
      </c>
      <c r="C79" s="17" t="s">
        <v>147</v>
      </c>
    </row>
    <row r="80" spans="2:8" x14ac:dyDescent="0.25">
      <c r="B80" s="14" t="s">
        <v>996</v>
      </c>
      <c r="C80" s="21"/>
    </row>
    <row r="81" spans="2:3" x14ac:dyDescent="0.25">
      <c r="B81" s="14" t="s">
        <v>997</v>
      </c>
      <c r="C81" s="21"/>
    </row>
    <row r="82" spans="2:3" x14ac:dyDescent="0.25">
      <c r="B82" s="14" t="s">
        <v>998</v>
      </c>
      <c r="C82" s="21"/>
    </row>
    <row r="83" spans="2:3" x14ac:dyDescent="0.25">
      <c r="B83" s="14" t="s">
        <v>999</v>
      </c>
      <c r="C83" s="21"/>
    </row>
    <row r="84" spans="2:3" x14ac:dyDescent="0.25">
      <c r="B84" s="14" t="s">
        <v>1000</v>
      </c>
      <c r="C84" s="21"/>
    </row>
    <row r="85" spans="2:3" x14ac:dyDescent="0.25">
      <c r="B85" s="14" t="s">
        <v>1001</v>
      </c>
      <c r="C85" s="21"/>
    </row>
    <row r="86" spans="2:3" x14ac:dyDescent="0.25">
      <c r="B86" s="14" t="s">
        <v>1002</v>
      </c>
      <c r="C86" s="21"/>
    </row>
    <row r="87" spans="2:3" x14ac:dyDescent="0.25">
      <c r="B87" s="14" t="s">
        <v>1003</v>
      </c>
      <c r="C87" s="21"/>
    </row>
    <row r="88" spans="2:3" x14ac:dyDescent="0.25">
      <c r="B88" s="14" t="s">
        <v>1067</v>
      </c>
      <c r="C88" s="21"/>
    </row>
    <row r="89" spans="2:3" x14ac:dyDescent="0.25">
      <c r="B89" s="1" t="s">
        <v>148</v>
      </c>
    </row>
    <row r="90" spans="2:3" x14ac:dyDescent="0.25">
      <c r="B90" s="1" t="s">
        <v>278</v>
      </c>
    </row>
    <row r="93" spans="2:3" x14ac:dyDescent="0.25">
      <c r="B93" s="7" t="s">
        <v>2242</v>
      </c>
      <c r="C93" s="8"/>
    </row>
    <row r="94" spans="2:3" ht="30" x14ac:dyDescent="0.25">
      <c r="B94" s="7" t="s">
        <v>279</v>
      </c>
      <c r="C94" s="9" t="s">
        <v>280</v>
      </c>
    </row>
    <row r="95" spans="2:3" x14ac:dyDescent="0.25">
      <c r="B95" s="10" t="s">
        <v>281</v>
      </c>
      <c r="C95" s="128">
        <v>1000</v>
      </c>
    </row>
    <row r="96" spans="2:3" x14ac:dyDescent="0.25">
      <c r="B96" s="10" t="s">
        <v>282</v>
      </c>
      <c r="C96" s="128">
        <v>0</v>
      </c>
    </row>
    <row r="97" spans="2:7" x14ac:dyDescent="0.25">
      <c r="B97" s="10" t="s">
        <v>283</v>
      </c>
      <c r="C97" s="128">
        <v>0</v>
      </c>
    </row>
    <row r="98" spans="2:7" x14ac:dyDescent="0.25">
      <c r="B98" s="10" t="s">
        <v>284</v>
      </c>
      <c r="C98" s="128">
        <v>0</v>
      </c>
    </row>
    <row r="99" spans="2:7" x14ac:dyDescent="0.25">
      <c r="B99" s="10" t="s">
        <v>285</v>
      </c>
      <c r="C99" s="128">
        <v>0</v>
      </c>
    </row>
    <row r="100" spans="2:7" x14ac:dyDescent="0.25">
      <c r="B100" s="10" t="s">
        <v>286</v>
      </c>
      <c r="C100" s="128">
        <v>0</v>
      </c>
    </row>
    <row r="101" spans="2:7" x14ac:dyDescent="0.25">
      <c r="B101" s="7" t="s">
        <v>287</v>
      </c>
      <c r="C101" s="130">
        <v>1000</v>
      </c>
    </row>
    <row r="103" spans="2:7" x14ac:dyDescent="0.25">
      <c r="B103" s="10" t="s">
        <v>149</v>
      </c>
      <c r="C103" s="11"/>
      <c r="D103" s="10"/>
    </row>
    <row r="104" spans="2:7" ht="30" x14ac:dyDescent="0.25">
      <c r="B104" s="12" t="s">
        <v>150</v>
      </c>
      <c r="C104" s="13" t="s">
        <v>151</v>
      </c>
      <c r="D104" s="12" t="s">
        <v>152</v>
      </c>
    </row>
    <row r="105" spans="2:7" x14ac:dyDescent="0.25">
      <c r="B105" s="10" t="s">
        <v>144</v>
      </c>
      <c r="C105" s="11" t="s">
        <v>144</v>
      </c>
      <c r="D105" s="10" t="s">
        <v>144</v>
      </c>
    </row>
    <row r="107" spans="2:7" x14ac:dyDescent="0.25">
      <c r="B107" s="7" t="s">
        <v>153</v>
      </c>
      <c r="C107" s="29">
        <v>45260</v>
      </c>
      <c r="D107" s="10"/>
      <c r="E107" s="25"/>
      <c r="F107" s="26"/>
    </row>
    <row r="108" spans="2:7" x14ac:dyDescent="0.25">
      <c r="B108" s="7" t="s">
        <v>154</v>
      </c>
      <c r="C108" s="8" t="s">
        <v>155</v>
      </c>
      <c r="D108" s="7" t="s">
        <v>156</v>
      </c>
      <c r="E108" s="23" t="s">
        <v>157</v>
      </c>
      <c r="F108" s="30" t="s">
        <v>158</v>
      </c>
      <c r="G108" s="3"/>
    </row>
    <row r="109" spans="2:7" x14ac:dyDescent="0.25">
      <c r="B109" s="31" t="s">
        <v>144</v>
      </c>
      <c r="C109" s="32" t="s">
        <v>144</v>
      </c>
      <c r="D109" s="31" t="s">
        <v>144</v>
      </c>
      <c r="E109" s="33" t="s">
        <v>144</v>
      </c>
      <c r="F109" s="28">
        <f>C101</f>
        <v>1000</v>
      </c>
    </row>
    <row r="112" spans="2:7" x14ac:dyDescent="0.25">
      <c r="B112" s="14" t="s">
        <v>159</v>
      </c>
    </row>
    <row r="113" spans="2:4" x14ac:dyDescent="0.25">
      <c r="B113" s="14"/>
    </row>
    <row r="114" spans="2:4" x14ac:dyDescent="0.25">
      <c r="B114" s="14" t="s">
        <v>160</v>
      </c>
    </row>
    <row r="115" spans="2:4" x14ac:dyDescent="0.25">
      <c r="B115" s="7" t="s">
        <v>161</v>
      </c>
      <c r="C115" s="8" t="s">
        <v>162</v>
      </c>
      <c r="D115" s="14"/>
    </row>
    <row r="116" spans="2:4" x14ac:dyDescent="0.25">
      <c r="B116" s="10" t="s">
        <v>144</v>
      </c>
      <c r="C116" s="11" t="s">
        <v>144</v>
      </c>
    </row>
    <row r="118" spans="2:4" x14ac:dyDescent="0.25">
      <c r="B118" s="7" t="s">
        <v>163</v>
      </c>
      <c r="C118" s="8" t="s">
        <v>162</v>
      </c>
    </row>
    <row r="119" spans="2:4" x14ac:dyDescent="0.25">
      <c r="B119" s="10" t="s">
        <v>144</v>
      </c>
      <c r="C119" s="11" t="s">
        <v>144</v>
      </c>
    </row>
    <row r="121" spans="2:4" x14ac:dyDescent="0.25">
      <c r="B121" s="7" t="s">
        <v>144</v>
      </c>
      <c r="C121" s="8" t="s">
        <v>144</v>
      </c>
    </row>
    <row r="122" spans="2:4" x14ac:dyDescent="0.25">
      <c r="B122" s="10" t="s">
        <v>144</v>
      </c>
      <c r="C122" s="11" t="s">
        <v>144</v>
      </c>
    </row>
    <row r="124" spans="2:4" x14ac:dyDescent="0.25">
      <c r="B124" s="23" t="s">
        <v>164</v>
      </c>
      <c r="C124" s="8" t="s">
        <v>165</v>
      </c>
    </row>
    <row r="125" spans="2:4" x14ac:dyDescent="0.25">
      <c r="B125" s="25" t="s">
        <v>144</v>
      </c>
      <c r="C125" s="11" t="s">
        <v>144</v>
      </c>
    </row>
    <row r="127" spans="2:4" x14ac:dyDescent="0.25">
      <c r="B127" s="7" t="s">
        <v>166</v>
      </c>
      <c r="C127" s="8" t="s">
        <v>144</v>
      </c>
    </row>
    <row r="129" spans="2:7" x14ac:dyDescent="0.25">
      <c r="B129" s="7" t="s">
        <v>167</v>
      </c>
      <c r="C129" s="29">
        <v>45260</v>
      </c>
      <c r="D129" s="10"/>
      <c r="E129" s="25"/>
      <c r="F129" s="26"/>
    </row>
    <row r="130" spans="2:7" x14ac:dyDescent="0.25">
      <c r="B130" s="7" t="s">
        <v>154</v>
      </c>
      <c r="C130" s="8" t="s">
        <v>155</v>
      </c>
      <c r="D130" s="7" t="s">
        <v>156</v>
      </c>
      <c r="E130" s="23" t="s">
        <v>157</v>
      </c>
      <c r="F130" s="30" t="s">
        <v>158</v>
      </c>
      <c r="G130" s="3"/>
    </row>
    <row r="131" spans="2:7" x14ac:dyDescent="0.25">
      <c r="B131" s="31" t="s">
        <v>144</v>
      </c>
      <c r="C131" s="32" t="s">
        <v>144</v>
      </c>
      <c r="D131" s="31" t="s">
        <v>144</v>
      </c>
      <c r="E131" s="33" t="s">
        <v>144</v>
      </c>
      <c r="F131" s="28" t="s">
        <v>144</v>
      </c>
    </row>
    <row r="132" spans="2:7" x14ac:dyDescent="0.25">
      <c r="B132" s="14" t="s">
        <v>159</v>
      </c>
    </row>
    <row r="133" spans="2:7" x14ac:dyDescent="0.25">
      <c r="B133" s="14"/>
    </row>
    <row r="134" spans="2:7" x14ac:dyDescent="0.25">
      <c r="B134" s="14" t="s">
        <v>160</v>
      </c>
    </row>
    <row r="135" spans="2:7" x14ac:dyDescent="0.25">
      <c r="B135" s="7" t="s">
        <v>161</v>
      </c>
      <c r="C135" s="8" t="s">
        <v>162</v>
      </c>
      <c r="D135" s="14"/>
    </row>
    <row r="136" spans="2:7" x14ac:dyDescent="0.25">
      <c r="B136" s="10" t="s">
        <v>144</v>
      </c>
      <c r="C136" s="11" t="s">
        <v>144</v>
      </c>
    </row>
    <row r="138" spans="2:7" x14ac:dyDescent="0.25">
      <c r="B138" s="7" t="s">
        <v>163</v>
      </c>
      <c r="C138" s="8" t="s">
        <v>162</v>
      </c>
    </row>
    <row r="139" spans="2:7" x14ac:dyDescent="0.25">
      <c r="B139" s="10" t="s">
        <v>144</v>
      </c>
      <c r="C139" s="11" t="s">
        <v>144</v>
      </c>
    </row>
    <row r="141" spans="2:7" x14ac:dyDescent="0.25">
      <c r="B141" s="7" t="s">
        <v>144</v>
      </c>
      <c r="C141" s="8" t="s">
        <v>144</v>
      </c>
    </row>
    <row r="142" spans="2:7" x14ac:dyDescent="0.25">
      <c r="B142" s="10" t="s">
        <v>144</v>
      </c>
      <c r="C142" s="11" t="s">
        <v>144</v>
      </c>
    </row>
    <row r="144" spans="2:7" x14ac:dyDescent="0.25">
      <c r="B144" s="23" t="s">
        <v>164</v>
      </c>
      <c r="C144" s="8" t="s">
        <v>165</v>
      </c>
    </row>
    <row r="145" spans="2:80" x14ac:dyDescent="0.25">
      <c r="B145" s="25" t="s">
        <v>144</v>
      </c>
      <c r="C145" s="11" t="s">
        <v>144</v>
      </c>
    </row>
    <row r="147" spans="2:80" x14ac:dyDescent="0.25">
      <c r="B147" s="7" t="s">
        <v>166</v>
      </c>
      <c r="C147" s="8" t="s">
        <v>144</v>
      </c>
    </row>
    <row r="150" spans="2:80" x14ac:dyDescent="0.25">
      <c r="B150" s="14" t="s">
        <v>168</v>
      </c>
    </row>
    <row r="152" spans="2:80" x14ac:dyDescent="0.25">
      <c r="B152" s="7" t="s">
        <v>154</v>
      </c>
      <c r="C152" s="8" t="s">
        <v>169</v>
      </c>
      <c r="D152" s="7" t="s">
        <v>170</v>
      </c>
      <c r="E152" s="7" t="s">
        <v>171</v>
      </c>
      <c r="F152" s="3"/>
    </row>
    <row r="153" spans="2:80" x14ac:dyDescent="0.25">
      <c r="B153" s="10" t="s">
        <v>144</v>
      </c>
      <c r="C153" s="11" t="s">
        <v>144</v>
      </c>
      <c r="D153" s="10" t="s">
        <v>144</v>
      </c>
      <c r="E153" s="10" t="s">
        <v>144</v>
      </c>
    </row>
    <row r="156" spans="2:80" x14ac:dyDescent="0.25">
      <c r="B156" s="14" t="s">
        <v>172</v>
      </c>
      <c r="C156" s="21" t="s">
        <v>144</v>
      </c>
      <c r="D156" s="14"/>
      <c r="E156" s="14"/>
      <c r="F156" s="3"/>
      <c r="G156" s="3"/>
      <c r="H156" s="3"/>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c r="BS156" s="14"/>
      <c r="BT156" s="14"/>
      <c r="BU156" s="14"/>
      <c r="BV156" s="14"/>
      <c r="BW156" s="14"/>
      <c r="BX156" s="14"/>
      <c r="BY156" s="14"/>
      <c r="BZ156" s="14"/>
      <c r="CA156" s="14"/>
      <c r="CB156" s="14"/>
    </row>
    <row r="158" spans="2:80" x14ac:dyDescent="0.25">
      <c r="B158" s="14" t="s">
        <v>173</v>
      </c>
    </row>
    <row r="160" spans="2:80" x14ac:dyDescent="0.25">
      <c r="B160" s="7" t="s">
        <v>174</v>
      </c>
      <c r="C160" s="8" t="s">
        <v>162</v>
      </c>
      <c r="D160" s="14"/>
    </row>
    <row r="161" spans="2:7" x14ac:dyDescent="0.25">
      <c r="B161" s="10" t="s">
        <v>144</v>
      </c>
      <c r="C161" s="11" t="s">
        <v>144</v>
      </c>
    </row>
    <row r="164" spans="2:7" x14ac:dyDescent="0.25">
      <c r="B164" s="7" t="s">
        <v>175</v>
      </c>
      <c r="C164" s="8" t="s">
        <v>176</v>
      </c>
      <c r="D164" s="14"/>
    </row>
    <row r="165" spans="2:7" x14ac:dyDescent="0.25">
      <c r="B165" s="10" t="s">
        <v>144</v>
      </c>
      <c r="C165" s="11" t="s">
        <v>144</v>
      </c>
    </row>
    <row r="168" spans="2:7" x14ac:dyDescent="0.25">
      <c r="B168" s="14" t="s">
        <v>177</v>
      </c>
    </row>
    <row r="171" spans="2:7" x14ac:dyDescent="0.25">
      <c r="B171" s="14" t="s">
        <v>178</v>
      </c>
    </row>
    <row r="173" spans="2:7" x14ac:dyDescent="0.25">
      <c r="B173" s="7" t="s">
        <v>154</v>
      </c>
      <c r="C173" s="8" t="s">
        <v>179</v>
      </c>
      <c r="D173" s="7" t="s">
        <v>169</v>
      </c>
      <c r="E173" s="7" t="s">
        <v>170</v>
      </c>
      <c r="F173" s="30" t="s">
        <v>171</v>
      </c>
      <c r="G173" s="3"/>
    </row>
    <row r="174" spans="2:7" x14ac:dyDescent="0.25">
      <c r="B174" s="10" t="s">
        <v>144</v>
      </c>
      <c r="C174" s="11" t="s">
        <v>144</v>
      </c>
      <c r="D174" s="10" t="s">
        <v>144</v>
      </c>
      <c r="E174" s="10" t="s">
        <v>144</v>
      </c>
      <c r="F174" s="34" t="s">
        <v>144</v>
      </c>
    </row>
    <row r="177" spans="2:80" x14ac:dyDescent="0.25">
      <c r="B177" s="14" t="s">
        <v>172</v>
      </c>
      <c r="C177" s="21" t="s">
        <v>144</v>
      </c>
      <c r="D177" s="14"/>
      <c r="E177" s="14"/>
      <c r="F177" s="3"/>
      <c r="G177" s="3"/>
      <c r="H177" s="3"/>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row>
    <row r="179" spans="2:80" x14ac:dyDescent="0.25">
      <c r="B179" s="14" t="s">
        <v>173</v>
      </c>
    </row>
    <row r="181" spans="2:80" x14ac:dyDescent="0.25">
      <c r="B181" s="7" t="s">
        <v>174</v>
      </c>
      <c r="C181" s="8" t="s">
        <v>162</v>
      </c>
      <c r="D181" s="14"/>
    </row>
    <row r="182" spans="2:80" x14ac:dyDescent="0.25">
      <c r="B182" s="10" t="s">
        <v>144</v>
      </c>
      <c r="C182" s="11" t="s">
        <v>144</v>
      </c>
    </row>
    <row r="185" spans="2:80" x14ac:dyDescent="0.25">
      <c r="B185" s="7" t="s">
        <v>175</v>
      </c>
      <c r="C185" s="8" t="s">
        <v>176</v>
      </c>
      <c r="D185" s="14"/>
    </row>
    <row r="186" spans="2:80" x14ac:dyDescent="0.25">
      <c r="B186" s="10" t="s">
        <v>144</v>
      </c>
      <c r="C186" s="11" t="s">
        <v>144</v>
      </c>
    </row>
    <row r="189" spans="2:80" x14ac:dyDescent="0.25">
      <c r="B189" s="14" t="s">
        <v>177</v>
      </c>
    </row>
    <row r="192" spans="2:80" x14ac:dyDescent="0.25">
      <c r="B192" s="14" t="s">
        <v>180</v>
      </c>
    </row>
    <row r="193" spans="2:7" x14ac:dyDescent="0.25">
      <c r="B193" s="7" t="s">
        <v>154</v>
      </c>
      <c r="C193" s="8" t="s">
        <v>181</v>
      </c>
      <c r="D193" s="7" t="s">
        <v>182</v>
      </c>
      <c r="E193" s="7" t="s">
        <v>183</v>
      </c>
      <c r="F193" s="30" t="s">
        <v>184</v>
      </c>
      <c r="G193" s="3"/>
    </row>
    <row r="194" spans="2:7" x14ac:dyDescent="0.25">
      <c r="B194" s="10" t="s">
        <v>144</v>
      </c>
      <c r="C194" s="11" t="s">
        <v>144</v>
      </c>
      <c r="D194" s="10" t="s">
        <v>144</v>
      </c>
      <c r="E194" s="10" t="s">
        <v>144</v>
      </c>
      <c r="F194" s="34" t="s">
        <v>144</v>
      </c>
    </row>
    <row r="195" spans="2:7" x14ac:dyDescent="0.25">
      <c r="B195" s="1" t="s">
        <v>185</v>
      </c>
    </row>
  </sheetData>
  <mergeCells count="3">
    <mergeCell ref="B1:E1"/>
    <mergeCell ref="C3:C7"/>
    <mergeCell ref="D3:D7"/>
  </mergeCells>
  <hyperlinks>
    <hyperlink ref="A1" location="Index!A1" display="Index" xr:uid="{4C8BC27E-3509-4AFC-920F-3604692BF81A}"/>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D9FDA-5EBD-48BC-963D-89660282F328}">
  <dimension ref="A1:CB196"/>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53</v>
      </c>
      <c r="C1" s="226"/>
      <c r="D1" s="226"/>
      <c r="E1" s="226"/>
    </row>
    <row r="3" spans="1:9" ht="15" customHeight="1" x14ac:dyDescent="0.25">
      <c r="B3" s="4" t="s">
        <v>1005</v>
      </c>
      <c r="C3" s="227"/>
      <c r="D3" s="228"/>
    </row>
    <row r="4" spans="1:9" ht="15" customHeight="1" x14ac:dyDescent="0.25">
      <c r="B4" s="6" t="s">
        <v>1006</v>
      </c>
      <c r="C4" s="227"/>
      <c r="D4" s="228"/>
    </row>
    <row r="5" spans="1:9" ht="15" customHeight="1" x14ac:dyDescent="0.25">
      <c r="B5" s="6" t="s">
        <v>107</v>
      </c>
      <c r="C5" s="227"/>
      <c r="D5" s="228"/>
    </row>
    <row r="6" spans="1:9" ht="15" customHeight="1" x14ac:dyDescent="0.25">
      <c r="B6" s="6" t="s">
        <v>490</v>
      </c>
      <c r="C6" s="227"/>
      <c r="D6" s="228"/>
    </row>
    <row r="7" spans="1:9" ht="30" customHeight="1" x14ac:dyDescent="0.25">
      <c r="B7" s="6" t="s">
        <v>1007</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2334</v>
      </c>
      <c r="C15" s="17" t="s">
        <v>135</v>
      </c>
      <c r="D15" s="1" t="s">
        <v>197</v>
      </c>
      <c r="E15" s="1" t="s">
        <v>198</v>
      </c>
      <c r="F15" s="2">
        <v>955000</v>
      </c>
      <c r="G15" s="2">
        <v>13896.68</v>
      </c>
      <c r="H15" s="2">
        <v>6.82</v>
      </c>
    </row>
    <row r="16" spans="1:9" x14ac:dyDescent="0.25">
      <c r="B16" s="1" t="s">
        <v>2335</v>
      </c>
      <c r="C16" s="17" t="s">
        <v>135</v>
      </c>
      <c r="D16" s="1" t="s">
        <v>197</v>
      </c>
      <c r="E16" s="1" t="s">
        <v>199</v>
      </c>
      <c r="F16" s="2">
        <v>371483</v>
      </c>
      <c r="G16" s="2">
        <v>12955.84</v>
      </c>
      <c r="H16" s="2">
        <v>6.36</v>
      </c>
    </row>
    <row r="17" spans="2:8" x14ac:dyDescent="0.25">
      <c r="B17" s="1" t="s">
        <v>2345</v>
      </c>
      <c r="C17" s="17" t="s">
        <v>135</v>
      </c>
      <c r="D17" s="1" t="s">
        <v>202</v>
      </c>
      <c r="E17" s="1" t="s">
        <v>214</v>
      </c>
      <c r="F17" s="2">
        <v>382000</v>
      </c>
      <c r="G17" s="2">
        <v>9724</v>
      </c>
      <c r="H17" s="2">
        <v>4.7699999999999996</v>
      </c>
    </row>
    <row r="18" spans="2:8" x14ac:dyDescent="0.25">
      <c r="B18" s="1" t="s">
        <v>2432</v>
      </c>
      <c r="C18" s="17" t="s">
        <v>135</v>
      </c>
      <c r="D18" s="1" t="s">
        <v>197</v>
      </c>
      <c r="E18" s="1" t="s">
        <v>386</v>
      </c>
      <c r="F18" s="2">
        <v>602000</v>
      </c>
      <c r="G18" s="2">
        <v>8072.22</v>
      </c>
      <c r="H18" s="2">
        <v>3.96</v>
      </c>
    </row>
    <row r="19" spans="2:8" x14ac:dyDescent="0.25">
      <c r="B19" s="1" t="s">
        <v>2658</v>
      </c>
      <c r="C19" s="17" t="s">
        <v>135</v>
      </c>
      <c r="D19" s="1" t="s">
        <v>218</v>
      </c>
      <c r="E19" s="1" t="s">
        <v>792</v>
      </c>
      <c r="F19" s="2">
        <v>141000</v>
      </c>
      <c r="G19" s="2">
        <v>5157.22</v>
      </c>
      <c r="H19" s="2">
        <v>2.5299999999999998</v>
      </c>
    </row>
    <row r="20" spans="2:8" x14ac:dyDescent="0.25">
      <c r="B20" s="1" t="s">
        <v>2515</v>
      </c>
      <c r="C20" s="17" t="s">
        <v>135</v>
      </c>
      <c r="D20" s="1" t="s">
        <v>224</v>
      </c>
      <c r="E20" s="1" t="s">
        <v>538</v>
      </c>
      <c r="F20" s="2">
        <v>262000</v>
      </c>
      <c r="G20" s="2">
        <v>5001.84</v>
      </c>
      <c r="H20" s="2">
        <v>2.46</v>
      </c>
    </row>
    <row r="21" spans="2:8" x14ac:dyDescent="0.25">
      <c r="B21" s="1" t="s">
        <v>2486</v>
      </c>
      <c r="C21" s="17" t="s">
        <v>135</v>
      </c>
      <c r="D21" s="1" t="s">
        <v>222</v>
      </c>
      <c r="E21" s="1" t="s">
        <v>492</v>
      </c>
      <c r="F21" s="2">
        <v>1080000</v>
      </c>
      <c r="G21" s="2">
        <v>4743.8999999999996</v>
      </c>
      <c r="H21" s="2">
        <v>2.33</v>
      </c>
    </row>
    <row r="22" spans="2:8" x14ac:dyDescent="0.25">
      <c r="B22" s="1" t="s">
        <v>2443</v>
      </c>
      <c r="C22" s="17" t="s">
        <v>135</v>
      </c>
      <c r="D22" s="1" t="s">
        <v>197</v>
      </c>
      <c r="E22" s="1" t="s">
        <v>398</v>
      </c>
      <c r="F22" s="2">
        <v>385000</v>
      </c>
      <c r="G22" s="2">
        <v>4700.66</v>
      </c>
      <c r="H22" s="2">
        <v>2.31</v>
      </c>
    </row>
    <row r="23" spans="2:8" x14ac:dyDescent="0.25">
      <c r="B23" s="1" t="s">
        <v>2402</v>
      </c>
      <c r="C23" s="17" t="s">
        <v>135</v>
      </c>
      <c r="D23" s="1" t="s">
        <v>224</v>
      </c>
      <c r="E23" s="1" t="s">
        <v>324</v>
      </c>
      <c r="F23" s="2">
        <v>388000</v>
      </c>
      <c r="G23" s="2">
        <v>4617.59</v>
      </c>
      <c r="H23" s="2">
        <v>2.27</v>
      </c>
    </row>
    <row r="24" spans="2:8" x14ac:dyDescent="0.25">
      <c r="B24" s="1" t="s">
        <v>2591</v>
      </c>
      <c r="C24" s="17" t="s">
        <v>135</v>
      </c>
      <c r="D24" s="1" t="s">
        <v>200</v>
      </c>
      <c r="E24" s="1" t="s">
        <v>696</v>
      </c>
      <c r="F24" s="2">
        <v>331672</v>
      </c>
      <c r="G24" s="2">
        <v>4320.53</v>
      </c>
      <c r="H24" s="2">
        <v>2.12</v>
      </c>
    </row>
    <row r="25" spans="2:8" x14ac:dyDescent="0.25">
      <c r="B25" s="1" t="s">
        <v>2350</v>
      </c>
      <c r="C25" s="17" t="s">
        <v>135</v>
      </c>
      <c r="D25" s="1" t="s">
        <v>222</v>
      </c>
      <c r="E25" s="1" t="s">
        <v>223</v>
      </c>
      <c r="F25" s="2">
        <v>46100</v>
      </c>
      <c r="G25" s="2">
        <v>4150.68</v>
      </c>
      <c r="H25" s="2">
        <v>2.04</v>
      </c>
    </row>
    <row r="26" spans="2:8" x14ac:dyDescent="0.25">
      <c r="B26" s="1" t="s">
        <v>2462</v>
      </c>
      <c r="C26" s="17" t="s">
        <v>135</v>
      </c>
      <c r="D26" s="1" t="s">
        <v>218</v>
      </c>
      <c r="E26" s="1" t="s">
        <v>433</v>
      </c>
      <c r="F26" s="2">
        <v>2350000</v>
      </c>
      <c r="G26" s="2">
        <v>4005.58</v>
      </c>
      <c r="H26" s="2">
        <v>1.97</v>
      </c>
    </row>
    <row r="27" spans="2:8" x14ac:dyDescent="0.25">
      <c r="B27" s="1" t="s">
        <v>2516</v>
      </c>
      <c r="C27" s="17" t="s">
        <v>135</v>
      </c>
      <c r="D27" s="1" t="s">
        <v>197</v>
      </c>
      <c r="E27" s="1" t="s">
        <v>539</v>
      </c>
      <c r="F27" s="2">
        <v>48000</v>
      </c>
      <c r="G27" s="2">
        <v>3961.34</v>
      </c>
      <c r="H27" s="2">
        <v>1.94</v>
      </c>
    </row>
    <row r="28" spans="2:8" x14ac:dyDescent="0.25">
      <c r="B28" s="1" t="s">
        <v>2490</v>
      </c>
      <c r="C28" s="17" t="s">
        <v>135</v>
      </c>
      <c r="D28" s="1" t="s">
        <v>337</v>
      </c>
      <c r="E28" s="1" t="s">
        <v>496</v>
      </c>
      <c r="F28" s="2">
        <v>105000</v>
      </c>
      <c r="G28" s="2">
        <v>3959.45</v>
      </c>
      <c r="H28" s="2">
        <v>1.94</v>
      </c>
    </row>
    <row r="29" spans="2:8" x14ac:dyDescent="0.25">
      <c r="B29" s="1" t="s">
        <v>2367</v>
      </c>
      <c r="C29" s="17" t="s">
        <v>135</v>
      </c>
      <c r="D29" s="1" t="s">
        <v>197</v>
      </c>
      <c r="E29" s="1" t="s">
        <v>251</v>
      </c>
      <c r="F29" s="2">
        <v>244034</v>
      </c>
      <c r="G29" s="2">
        <v>3658.8</v>
      </c>
      <c r="H29" s="2">
        <v>1.8</v>
      </c>
    </row>
    <row r="30" spans="2:8" x14ac:dyDescent="0.25">
      <c r="B30" s="1" t="s">
        <v>2346</v>
      </c>
      <c r="C30" s="17" t="s">
        <v>135</v>
      </c>
      <c r="D30" s="1" t="s">
        <v>215</v>
      </c>
      <c r="E30" s="1" t="s">
        <v>216</v>
      </c>
      <c r="F30" s="2">
        <v>63000</v>
      </c>
      <c r="G30" s="2">
        <v>3646.53</v>
      </c>
      <c r="H30" s="2">
        <v>1.79</v>
      </c>
    </row>
    <row r="31" spans="2:8" x14ac:dyDescent="0.25">
      <c r="B31" s="1" t="s">
        <v>2459</v>
      </c>
      <c r="C31" s="17" t="s">
        <v>135</v>
      </c>
      <c r="D31" s="1" t="s">
        <v>427</v>
      </c>
      <c r="E31" s="1" t="s">
        <v>428</v>
      </c>
      <c r="F31" s="2">
        <v>175635</v>
      </c>
      <c r="G31" s="2">
        <v>3398.89</v>
      </c>
      <c r="H31" s="2">
        <v>1.67</v>
      </c>
    </row>
    <row r="32" spans="2:8" x14ac:dyDescent="0.25">
      <c r="B32" s="1" t="s">
        <v>2649</v>
      </c>
      <c r="C32" s="17" t="s">
        <v>135</v>
      </c>
      <c r="D32" s="1" t="s">
        <v>215</v>
      </c>
      <c r="E32" s="1" t="s">
        <v>771</v>
      </c>
      <c r="F32" s="2">
        <v>1400000</v>
      </c>
      <c r="G32" s="2">
        <v>3336.2</v>
      </c>
      <c r="H32" s="2">
        <v>1.64</v>
      </c>
    </row>
    <row r="33" spans="2:8" x14ac:dyDescent="0.25">
      <c r="B33" s="1" t="s">
        <v>2501</v>
      </c>
      <c r="C33" s="17" t="s">
        <v>135</v>
      </c>
      <c r="D33" s="1" t="s">
        <v>337</v>
      </c>
      <c r="E33" s="1" t="s">
        <v>512</v>
      </c>
      <c r="F33" s="2">
        <v>797200</v>
      </c>
      <c r="G33" s="2">
        <v>3244.21</v>
      </c>
      <c r="H33" s="2">
        <v>1.59</v>
      </c>
    </row>
    <row r="34" spans="2:8" x14ac:dyDescent="0.25">
      <c r="B34" s="1" t="s">
        <v>2372</v>
      </c>
      <c r="C34" s="17" t="s">
        <v>135</v>
      </c>
      <c r="D34" s="1" t="s">
        <v>215</v>
      </c>
      <c r="E34" s="1" t="s">
        <v>258</v>
      </c>
      <c r="F34" s="2">
        <v>85000</v>
      </c>
      <c r="G34" s="2">
        <v>3220.4</v>
      </c>
      <c r="H34" s="2">
        <v>1.58</v>
      </c>
    </row>
    <row r="35" spans="2:8" x14ac:dyDescent="0.25">
      <c r="B35" s="1" t="s">
        <v>2651</v>
      </c>
      <c r="C35" s="17" t="s">
        <v>135</v>
      </c>
      <c r="D35" s="1" t="s">
        <v>356</v>
      </c>
      <c r="E35" s="1" t="s">
        <v>773</v>
      </c>
      <c r="F35" s="2">
        <v>305000</v>
      </c>
      <c r="G35" s="2">
        <v>3075.01</v>
      </c>
      <c r="H35" s="2">
        <v>1.51</v>
      </c>
    </row>
    <row r="36" spans="2:8" x14ac:dyDescent="0.25">
      <c r="B36" s="1" t="s">
        <v>2352</v>
      </c>
      <c r="C36" s="17" t="s">
        <v>135</v>
      </c>
      <c r="D36" s="1" t="s">
        <v>215</v>
      </c>
      <c r="E36" s="1" t="s">
        <v>226</v>
      </c>
      <c r="F36" s="2">
        <v>64273</v>
      </c>
      <c r="G36" s="2">
        <v>3035.97</v>
      </c>
      <c r="H36" s="2">
        <v>1.49</v>
      </c>
    </row>
    <row r="37" spans="2:8" x14ac:dyDescent="0.25">
      <c r="B37" s="1" t="s">
        <v>2505</v>
      </c>
      <c r="C37" s="17" t="s">
        <v>135</v>
      </c>
      <c r="D37" s="1" t="s">
        <v>227</v>
      </c>
      <c r="E37" s="1" t="s">
        <v>516</v>
      </c>
      <c r="F37" s="2">
        <v>81000</v>
      </c>
      <c r="G37" s="2">
        <v>2997.89</v>
      </c>
      <c r="H37" s="2">
        <v>1.47</v>
      </c>
    </row>
    <row r="38" spans="2:8" x14ac:dyDescent="0.25">
      <c r="B38" s="1" t="s">
        <v>2583</v>
      </c>
      <c r="C38" s="17" t="s">
        <v>135</v>
      </c>
      <c r="D38" s="1" t="s">
        <v>200</v>
      </c>
      <c r="E38" s="1" t="s">
        <v>685</v>
      </c>
      <c r="F38" s="2">
        <v>360000</v>
      </c>
      <c r="G38" s="2">
        <v>2980.62</v>
      </c>
      <c r="H38" s="2">
        <v>1.46</v>
      </c>
    </row>
    <row r="39" spans="2:8" x14ac:dyDescent="0.25">
      <c r="B39" s="1" t="s">
        <v>2503</v>
      </c>
      <c r="C39" s="17" t="s">
        <v>135</v>
      </c>
      <c r="D39" s="1" t="s">
        <v>227</v>
      </c>
      <c r="E39" s="1" t="s">
        <v>514</v>
      </c>
      <c r="F39" s="2">
        <v>124174</v>
      </c>
      <c r="G39" s="2">
        <v>2939.7</v>
      </c>
      <c r="H39" s="2">
        <v>1.44</v>
      </c>
    </row>
    <row r="40" spans="2:8" x14ac:dyDescent="0.25">
      <c r="B40" s="1" t="s">
        <v>2700</v>
      </c>
      <c r="C40" s="17" t="s">
        <v>135</v>
      </c>
      <c r="D40" s="1" t="s">
        <v>209</v>
      </c>
      <c r="E40" s="1" t="s">
        <v>1008</v>
      </c>
      <c r="F40" s="2">
        <v>4740000</v>
      </c>
      <c r="G40" s="2">
        <v>2919.84</v>
      </c>
      <c r="H40" s="2">
        <v>1.43</v>
      </c>
    </row>
    <row r="41" spans="2:8" x14ac:dyDescent="0.25">
      <c r="B41" s="1" t="s">
        <v>2659</v>
      </c>
      <c r="C41" s="17" t="s">
        <v>135</v>
      </c>
      <c r="D41" s="1" t="s">
        <v>356</v>
      </c>
      <c r="E41" s="1" t="s">
        <v>793</v>
      </c>
      <c r="F41" s="2">
        <v>132020</v>
      </c>
      <c r="G41" s="2">
        <v>2899.42</v>
      </c>
      <c r="H41" s="2">
        <v>1.42</v>
      </c>
    </row>
    <row r="42" spans="2:8" x14ac:dyDescent="0.25">
      <c r="B42" s="1" t="s">
        <v>2364</v>
      </c>
      <c r="C42" s="17" t="s">
        <v>135</v>
      </c>
      <c r="D42" s="1" t="s">
        <v>246</v>
      </c>
      <c r="E42" s="1" t="s">
        <v>247</v>
      </c>
      <c r="F42" s="2">
        <v>73000</v>
      </c>
      <c r="G42" s="2">
        <v>2883.32</v>
      </c>
      <c r="H42" s="2">
        <v>1.42</v>
      </c>
    </row>
    <row r="43" spans="2:8" x14ac:dyDescent="0.25">
      <c r="B43" s="1" t="s">
        <v>2557</v>
      </c>
      <c r="C43" s="17" t="s">
        <v>135</v>
      </c>
      <c r="D43" s="1" t="s">
        <v>197</v>
      </c>
      <c r="E43" s="1" t="s">
        <v>619</v>
      </c>
      <c r="F43" s="2">
        <v>120000</v>
      </c>
      <c r="G43" s="2">
        <v>2825.58</v>
      </c>
      <c r="H43" s="2">
        <v>1.39</v>
      </c>
    </row>
    <row r="44" spans="2:8" x14ac:dyDescent="0.25">
      <c r="B44" s="1" t="s">
        <v>2530</v>
      </c>
      <c r="C44" s="17" t="s">
        <v>135</v>
      </c>
      <c r="D44" s="1" t="s">
        <v>224</v>
      </c>
      <c r="E44" s="1" t="s">
        <v>571</v>
      </c>
      <c r="F44" s="2">
        <v>63000</v>
      </c>
      <c r="G44" s="2">
        <v>2791.62</v>
      </c>
      <c r="H44" s="2">
        <v>1.37</v>
      </c>
    </row>
    <row r="45" spans="2:8" x14ac:dyDescent="0.25">
      <c r="B45" s="1" t="s">
        <v>2442</v>
      </c>
      <c r="C45" s="17" t="s">
        <v>135</v>
      </c>
      <c r="D45" s="1" t="s">
        <v>396</v>
      </c>
      <c r="E45" s="1" t="s">
        <v>397</v>
      </c>
      <c r="F45" s="2">
        <v>11500</v>
      </c>
      <c r="G45" s="2">
        <v>2787.16</v>
      </c>
      <c r="H45" s="2">
        <v>1.37</v>
      </c>
    </row>
    <row r="46" spans="2:8" x14ac:dyDescent="0.25">
      <c r="B46" s="1" t="s">
        <v>2353</v>
      </c>
      <c r="C46" s="17" t="s">
        <v>135</v>
      </c>
      <c r="D46" s="1" t="s">
        <v>227</v>
      </c>
      <c r="E46" s="1" t="s">
        <v>228</v>
      </c>
      <c r="F46" s="2">
        <v>47000</v>
      </c>
      <c r="G46" s="2">
        <v>2699</v>
      </c>
      <c r="H46" s="2">
        <v>1.32</v>
      </c>
    </row>
    <row r="47" spans="2:8" x14ac:dyDescent="0.25">
      <c r="B47" s="1" t="s">
        <v>2587</v>
      </c>
      <c r="C47" s="17" t="s">
        <v>135</v>
      </c>
      <c r="D47" s="1" t="s">
        <v>300</v>
      </c>
      <c r="E47" s="1" t="s">
        <v>692</v>
      </c>
      <c r="F47" s="2">
        <v>310882</v>
      </c>
      <c r="G47" s="2">
        <v>2686.64</v>
      </c>
      <c r="H47" s="2">
        <v>1.32</v>
      </c>
    </row>
    <row r="48" spans="2:8" x14ac:dyDescent="0.25">
      <c r="B48" s="1" t="s">
        <v>2656</v>
      </c>
      <c r="C48" s="17" t="s">
        <v>135</v>
      </c>
      <c r="D48" s="1" t="s">
        <v>300</v>
      </c>
      <c r="E48" s="1" t="s">
        <v>780</v>
      </c>
      <c r="F48" s="2">
        <v>7000</v>
      </c>
      <c r="G48" s="2">
        <v>2608.16</v>
      </c>
      <c r="H48" s="2">
        <v>1.28</v>
      </c>
    </row>
    <row r="49" spans="2:8" x14ac:dyDescent="0.25">
      <c r="B49" s="1" t="s">
        <v>2371</v>
      </c>
      <c r="C49" s="17" t="s">
        <v>135</v>
      </c>
      <c r="D49" s="1" t="s">
        <v>200</v>
      </c>
      <c r="E49" s="1" t="s">
        <v>257</v>
      </c>
      <c r="F49" s="2">
        <v>30200</v>
      </c>
      <c r="G49" s="2">
        <v>2593.29</v>
      </c>
      <c r="H49" s="2">
        <v>1.27</v>
      </c>
    </row>
    <row r="50" spans="2:8" x14ac:dyDescent="0.25">
      <c r="B50" s="1" t="s">
        <v>2434</v>
      </c>
      <c r="C50" s="17" t="s">
        <v>135</v>
      </c>
      <c r="D50" s="1" t="s">
        <v>200</v>
      </c>
      <c r="E50" s="1" t="s">
        <v>388</v>
      </c>
      <c r="F50" s="2">
        <v>82000</v>
      </c>
      <c r="G50" s="2">
        <v>2558.3200000000002</v>
      </c>
      <c r="H50" s="2">
        <v>1.26</v>
      </c>
    </row>
    <row r="51" spans="2:8" x14ac:dyDescent="0.25">
      <c r="B51" s="1" t="s">
        <v>2570</v>
      </c>
      <c r="C51" s="17" t="s">
        <v>135</v>
      </c>
      <c r="D51" s="1" t="s">
        <v>215</v>
      </c>
      <c r="E51" s="1" t="s">
        <v>658</v>
      </c>
      <c r="F51" s="2">
        <v>210000</v>
      </c>
      <c r="G51" s="2">
        <v>2545.83</v>
      </c>
      <c r="H51" s="2">
        <v>1.25</v>
      </c>
    </row>
    <row r="52" spans="2:8" x14ac:dyDescent="0.25">
      <c r="B52" s="1" t="s">
        <v>2506</v>
      </c>
      <c r="C52" s="17" t="s">
        <v>135</v>
      </c>
      <c r="D52" s="1" t="s">
        <v>353</v>
      </c>
      <c r="E52" s="1" t="s">
        <v>517</v>
      </c>
      <c r="F52" s="2">
        <v>580000</v>
      </c>
      <c r="G52" s="2">
        <v>2512.27</v>
      </c>
      <c r="H52" s="2">
        <v>1.23</v>
      </c>
    </row>
    <row r="53" spans="2:8" x14ac:dyDescent="0.25">
      <c r="B53" s="1" t="s">
        <v>2465</v>
      </c>
      <c r="C53" s="17" t="s">
        <v>135</v>
      </c>
      <c r="D53" s="1" t="s">
        <v>197</v>
      </c>
      <c r="E53" s="1" t="s">
        <v>436</v>
      </c>
      <c r="F53" s="2">
        <v>45004</v>
      </c>
      <c r="G53" s="2">
        <v>2491.7399999999998</v>
      </c>
      <c r="H53" s="2">
        <v>1.22</v>
      </c>
    </row>
    <row r="54" spans="2:8" x14ac:dyDescent="0.25">
      <c r="B54" s="1" t="s">
        <v>2538</v>
      </c>
      <c r="C54" s="17" t="s">
        <v>135</v>
      </c>
      <c r="D54" s="1" t="s">
        <v>224</v>
      </c>
      <c r="E54" s="1" t="s">
        <v>581</v>
      </c>
      <c r="F54" s="2">
        <v>69050</v>
      </c>
      <c r="G54" s="2">
        <v>2480.0300000000002</v>
      </c>
      <c r="H54" s="2">
        <v>1.22</v>
      </c>
    </row>
    <row r="55" spans="2:8" x14ac:dyDescent="0.25">
      <c r="B55" s="1" t="s">
        <v>2355</v>
      </c>
      <c r="C55" s="17" t="s">
        <v>135</v>
      </c>
      <c r="D55" s="1" t="s">
        <v>231</v>
      </c>
      <c r="E55" s="1" t="s">
        <v>232</v>
      </c>
      <c r="F55" s="2">
        <v>250000</v>
      </c>
      <c r="G55" s="2">
        <v>2351.88</v>
      </c>
      <c r="H55" s="2">
        <v>1.1499999999999999</v>
      </c>
    </row>
    <row r="56" spans="2:8" x14ac:dyDescent="0.25">
      <c r="B56" s="1" t="s">
        <v>2660</v>
      </c>
      <c r="C56" s="17" t="s">
        <v>135</v>
      </c>
      <c r="D56" s="1" t="s">
        <v>311</v>
      </c>
      <c r="E56" s="1" t="s">
        <v>794</v>
      </c>
      <c r="F56" s="2">
        <v>6208</v>
      </c>
      <c r="G56" s="2">
        <v>2275.4499999999998</v>
      </c>
      <c r="H56" s="2">
        <v>1.1200000000000001</v>
      </c>
    </row>
    <row r="57" spans="2:8" x14ac:dyDescent="0.25">
      <c r="B57" s="1" t="s">
        <v>2532</v>
      </c>
      <c r="C57" s="17" t="s">
        <v>135</v>
      </c>
      <c r="D57" s="1" t="s">
        <v>224</v>
      </c>
      <c r="E57" s="1" t="s">
        <v>573</v>
      </c>
      <c r="F57" s="2">
        <v>113777</v>
      </c>
      <c r="G57" s="2">
        <v>2218.31</v>
      </c>
      <c r="H57" s="2">
        <v>1.0900000000000001</v>
      </c>
    </row>
    <row r="58" spans="2:8" x14ac:dyDescent="0.25">
      <c r="B58" s="1" t="s">
        <v>1009</v>
      </c>
      <c r="C58" s="17" t="s">
        <v>135</v>
      </c>
      <c r="D58" s="1" t="s">
        <v>200</v>
      </c>
      <c r="E58" s="1" t="s">
        <v>1010</v>
      </c>
      <c r="F58" s="2">
        <v>240000</v>
      </c>
      <c r="G58" s="2">
        <v>2184.12</v>
      </c>
      <c r="H58" s="2">
        <v>1.07</v>
      </c>
    </row>
    <row r="59" spans="2:8" x14ac:dyDescent="0.25">
      <c r="B59" s="1" t="s">
        <v>2342</v>
      </c>
      <c r="C59" s="17" t="s">
        <v>135</v>
      </c>
      <c r="D59" s="1" t="s">
        <v>209</v>
      </c>
      <c r="E59" s="1" t="s">
        <v>210</v>
      </c>
      <c r="F59" s="2">
        <v>1950</v>
      </c>
      <c r="G59" s="2">
        <v>2177.8200000000002</v>
      </c>
      <c r="H59" s="2">
        <v>1.07</v>
      </c>
    </row>
    <row r="60" spans="2:8" x14ac:dyDescent="0.25">
      <c r="B60" s="1" t="s">
        <v>2701</v>
      </c>
      <c r="C60" s="17" t="s">
        <v>135</v>
      </c>
      <c r="D60" s="1" t="s">
        <v>215</v>
      </c>
      <c r="E60" s="1" t="s">
        <v>1011</v>
      </c>
      <c r="F60" s="2">
        <v>147000</v>
      </c>
      <c r="G60" s="2">
        <v>2132.8200000000002</v>
      </c>
      <c r="H60" s="2">
        <v>1.05</v>
      </c>
    </row>
    <row r="61" spans="2:8" x14ac:dyDescent="0.25">
      <c r="B61" s="1" t="s">
        <v>2680</v>
      </c>
      <c r="C61" s="17" t="s">
        <v>135</v>
      </c>
      <c r="D61" s="1" t="s">
        <v>200</v>
      </c>
      <c r="E61" s="1" t="s">
        <v>878</v>
      </c>
      <c r="F61" s="2">
        <v>320000</v>
      </c>
      <c r="G61" s="2">
        <v>2063.6799999999998</v>
      </c>
      <c r="H61" s="2">
        <v>1.01</v>
      </c>
    </row>
    <row r="62" spans="2:8" x14ac:dyDescent="0.25">
      <c r="B62" s="1" t="s">
        <v>2368</v>
      </c>
      <c r="C62" s="17" t="s">
        <v>135</v>
      </c>
      <c r="D62" s="1" t="s">
        <v>252</v>
      </c>
      <c r="E62" s="1" t="s">
        <v>253</v>
      </c>
      <c r="F62" s="2">
        <v>6500</v>
      </c>
      <c r="G62" s="2">
        <v>2017.46</v>
      </c>
      <c r="H62" s="2">
        <v>0.99</v>
      </c>
    </row>
    <row r="63" spans="2:8" x14ac:dyDescent="0.25">
      <c r="B63" s="1" t="s">
        <v>2536</v>
      </c>
      <c r="C63" s="17" t="s">
        <v>135</v>
      </c>
      <c r="D63" s="1" t="s">
        <v>209</v>
      </c>
      <c r="E63" s="1" t="s">
        <v>579</v>
      </c>
      <c r="F63" s="2">
        <v>162000</v>
      </c>
      <c r="G63" s="2">
        <v>2003.94</v>
      </c>
      <c r="H63" s="2">
        <v>0.98</v>
      </c>
    </row>
    <row r="64" spans="2:8" x14ac:dyDescent="0.25">
      <c r="B64" s="1" t="s">
        <v>2549</v>
      </c>
      <c r="C64" s="17" t="s">
        <v>135</v>
      </c>
      <c r="D64" s="1" t="s">
        <v>209</v>
      </c>
      <c r="E64" s="1" t="s">
        <v>596</v>
      </c>
      <c r="F64" s="2">
        <v>292100</v>
      </c>
      <c r="G64" s="2">
        <v>1966.56</v>
      </c>
      <c r="H64" s="2">
        <v>0.97</v>
      </c>
    </row>
    <row r="65" spans="2:8" x14ac:dyDescent="0.25">
      <c r="B65" s="1" t="s">
        <v>2373</v>
      </c>
      <c r="C65" s="17" t="s">
        <v>135</v>
      </c>
      <c r="D65" s="1" t="s">
        <v>215</v>
      </c>
      <c r="E65" s="1" t="s">
        <v>259</v>
      </c>
      <c r="F65" s="2">
        <v>22295</v>
      </c>
      <c r="G65" s="2">
        <v>1793.34</v>
      </c>
      <c r="H65" s="2">
        <v>0.88</v>
      </c>
    </row>
    <row r="66" spans="2:8" x14ac:dyDescent="0.25">
      <c r="B66" s="1" t="s">
        <v>2545</v>
      </c>
      <c r="C66" s="17" t="s">
        <v>135</v>
      </c>
      <c r="D66" s="1" t="s">
        <v>209</v>
      </c>
      <c r="E66" s="1" t="s">
        <v>592</v>
      </c>
      <c r="F66" s="2">
        <v>61000</v>
      </c>
      <c r="G66" s="2">
        <v>1731.24</v>
      </c>
      <c r="H66" s="2">
        <v>0.85</v>
      </c>
    </row>
    <row r="67" spans="2:8" x14ac:dyDescent="0.25">
      <c r="B67" s="1" t="s">
        <v>2702</v>
      </c>
      <c r="C67" s="17" t="s">
        <v>135</v>
      </c>
      <c r="D67" s="1" t="s">
        <v>353</v>
      </c>
      <c r="E67" s="1" t="s">
        <v>1012</v>
      </c>
      <c r="F67" s="2">
        <v>793000</v>
      </c>
      <c r="G67" s="2">
        <v>1608.2</v>
      </c>
      <c r="H67" s="2">
        <v>0.79</v>
      </c>
    </row>
    <row r="68" spans="2:8" x14ac:dyDescent="0.25">
      <c r="B68" s="1" t="s">
        <v>2605</v>
      </c>
      <c r="C68" s="17" t="s">
        <v>135</v>
      </c>
      <c r="D68" s="1" t="s">
        <v>218</v>
      </c>
      <c r="E68" s="1" t="s">
        <v>727</v>
      </c>
      <c r="F68" s="2">
        <v>35000</v>
      </c>
      <c r="G68" s="2">
        <v>1546.91</v>
      </c>
      <c r="H68" s="2">
        <v>0.76</v>
      </c>
    </row>
    <row r="69" spans="2:8" x14ac:dyDescent="0.25">
      <c r="B69" s="1" t="s">
        <v>2471</v>
      </c>
      <c r="C69" s="17" t="s">
        <v>135</v>
      </c>
      <c r="D69" s="1" t="s">
        <v>356</v>
      </c>
      <c r="E69" s="1" t="s">
        <v>444</v>
      </c>
      <c r="F69" s="2">
        <v>300000</v>
      </c>
      <c r="G69" s="2">
        <v>1518.45</v>
      </c>
      <c r="H69" s="2">
        <v>0.75</v>
      </c>
    </row>
    <row r="70" spans="2:8" x14ac:dyDescent="0.25">
      <c r="B70" s="1" t="s">
        <v>2703</v>
      </c>
      <c r="C70" s="17" t="s">
        <v>135</v>
      </c>
      <c r="D70" s="1" t="s">
        <v>509</v>
      </c>
      <c r="E70" s="1" t="s">
        <v>1013</v>
      </c>
      <c r="F70" s="2">
        <v>1550000</v>
      </c>
      <c r="G70" s="2">
        <v>1426</v>
      </c>
      <c r="H70" s="2">
        <v>0.7</v>
      </c>
    </row>
    <row r="71" spans="2:8" x14ac:dyDescent="0.25">
      <c r="B71" s="14" t="s">
        <v>271</v>
      </c>
      <c r="C71" s="21"/>
      <c r="D71" s="14"/>
      <c r="E71" s="14"/>
      <c r="F71" s="3"/>
      <c r="G71" s="3">
        <f>SUM(G12:G70)</f>
        <v>196100.15</v>
      </c>
      <c r="H71" s="3">
        <f>SUM(H12:H70)</f>
        <v>96.259999999999991</v>
      </c>
    </row>
    <row r="72" spans="2:8" x14ac:dyDescent="0.25">
      <c r="B72" s="14" t="s">
        <v>137</v>
      </c>
      <c r="C72" s="21"/>
      <c r="D72" s="14"/>
      <c r="E72" s="14"/>
      <c r="F72" s="3"/>
      <c r="G72" s="3">
        <v>196100.15</v>
      </c>
      <c r="H72" s="3">
        <v>96.26</v>
      </c>
    </row>
    <row r="73" spans="2:8" x14ac:dyDescent="0.25">
      <c r="B73" s="14" t="s">
        <v>138</v>
      </c>
      <c r="C73" s="21"/>
      <c r="D73" s="14"/>
      <c r="E73" s="14"/>
      <c r="F73" s="3"/>
      <c r="G73" s="3">
        <v>7626.7850960899959</v>
      </c>
      <c r="H73" s="3">
        <v>3.7399999999999949</v>
      </c>
    </row>
    <row r="74" spans="2:8" x14ac:dyDescent="0.25">
      <c r="B74" s="14" t="s">
        <v>139</v>
      </c>
      <c r="C74" s="21"/>
      <c r="D74" s="14"/>
      <c r="E74" s="14"/>
      <c r="F74" s="3"/>
      <c r="G74" s="3">
        <v>203726.93509608999</v>
      </c>
      <c r="H74" s="3">
        <v>100</v>
      </c>
    </row>
    <row r="75" spans="2:8" x14ac:dyDescent="0.25">
      <c r="B75" s="1" t="s">
        <v>140</v>
      </c>
    </row>
    <row r="76" spans="2:8" x14ac:dyDescent="0.25">
      <c r="B76" s="14" t="s">
        <v>141</v>
      </c>
    </row>
    <row r="77" spans="2:8" x14ac:dyDescent="0.25">
      <c r="B77" s="14" t="s">
        <v>142</v>
      </c>
      <c r="C77" s="17" t="s">
        <v>143</v>
      </c>
    </row>
    <row r="78" spans="2:8" x14ac:dyDescent="0.25">
      <c r="B78" s="14" t="s">
        <v>145</v>
      </c>
      <c r="C78" s="17" t="s">
        <v>144</v>
      </c>
    </row>
    <row r="79" spans="2:8" x14ac:dyDescent="0.25">
      <c r="B79" s="14" t="s">
        <v>273</v>
      </c>
      <c r="C79" s="17" t="s">
        <v>144</v>
      </c>
    </row>
    <row r="80" spans="2:8" x14ac:dyDescent="0.25">
      <c r="B80" s="14" t="s">
        <v>146</v>
      </c>
      <c r="C80" s="17" t="s">
        <v>147</v>
      </c>
    </row>
    <row r="81" spans="2:3" x14ac:dyDescent="0.25">
      <c r="B81" s="14" t="s">
        <v>1014</v>
      </c>
      <c r="C81" s="21"/>
    </row>
    <row r="82" spans="2:3" x14ac:dyDescent="0.25">
      <c r="B82" s="14" t="s">
        <v>1015</v>
      </c>
      <c r="C82" s="21"/>
    </row>
    <row r="83" spans="2:3" x14ac:dyDescent="0.25">
      <c r="B83" s="14" t="s">
        <v>1016</v>
      </c>
      <c r="C83" s="21"/>
    </row>
    <row r="84" spans="2:3" x14ac:dyDescent="0.25">
      <c r="B84" s="14" t="s">
        <v>1017</v>
      </c>
      <c r="C84" s="21"/>
    </row>
    <row r="85" spans="2:3" x14ac:dyDescent="0.25">
      <c r="B85" s="14" t="s">
        <v>1018</v>
      </c>
      <c r="C85" s="21"/>
    </row>
    <row r="86" spans="2:3" x14ac:dyDescent="0.25">
      <c r="B86" s="14" t="s">
        <v>1019</v>
      </c>
      <c r="C86" s="21"/>
    </row>
    <row r="87" spans="2:3" x14ac:dyDescent="0.25">
      <c r="B87" s="14" t="s">
        <v>1020</v>
      </c>
      <c r="C87" s="21"/>
    </row>
    <row r="88" spans="2:3" x14ac:dyDescent="0.25">
      <c r="B88" s="14" t="s">
        <v>1021</v>
      </c>
      <c r="C88" s="21"/>
    </row>
    <row r="89" spans="2:3" x14ac:dyDescent="0.25">
      <c r="B89" s="14" t="s">
        <v>707</v>
      </c>
      <c r="C89" s="21"/>
    </row>
    <row r="90" spans="2:3" x14ac:dyDescent="0.25">
      <c r="B90" s="1" t="s">
        <v>148</v>
      </c>
    </row>
    <row r="91" spans="2:3" x14ac:dyDescent="0.25">
      <c r="B91" s="1" t="s">
        <v>278</v>
      </c>
    </row>
    <row r="94" spans="2:3" x14ac:dyDescent="0.25">
      <c r="B94" s="7" t="s">
        <v>2242</v>
      </c>
      <c r="C94" s="8"/>
    </row>
    <row r="95" spans="2:3" ht="30" x14ac:dyDescent="0.25">
      <c r="B95" s="7" t="s">
        <v>279</v>
      </c>
      <c r="C95" s="9" t="s">
        <v>280</v>
      </c>
    </row>
    <row r="96" spans="2:3" x14ac:dyDescent="0.25">
      <c r="B96" s="10" t="s">
        <v>281</v>
      </c>
      <c r="C96" s="132" t="s">
        <v>3390</v>
      </c>
    </row>
    <row r="97" spans="2:7" x14ac:dyDescent="0.25">
      <c r="B97" s="10" t="s">
        <v>282</v>
      </c>
      <c r="C97" s="132" t="s">
        <v>3390</v>
      </c>
    </row>
    <row r="98" spans="2:7" x14ac:dyDescent="0.25">
      <c r="B98" s="10" t="s">
        <v>283</v>
      </c>
      <c r="C98" s="132" t="s">
        <v>3390</v>
      </c>
    </row>
    <row r="99" spans="2:7" x14ac:dyDescent="0.25">
      <c r="B99" s="10" t="s">
        <v>284</v>
      </c>
      <c r="C99" s="132" t="s">
        <v>3390</v>
      </c>
    </row>
    <row r="100" spans="2:7" x14ac:dyDescent="0.25">
      <c r="B100" s="10" t="s">
        <v>285</v>
      </c>
      <c r="C100" s="132" t="s">
        <v>3390</v>
      </c>
    </row>
    <row r="101" spans="2:7" x14ac:dyDescent="0.25">
      <c r="B101" s="10" t="s">
        <v>286</v>
      </c>
      <c r="C101" s="132" t="s">
        <v>3390</v>
      </c>
    </row>
    <row r="102" spans="2:7" x14ac:dyDescent="0.25">
      <c r="B102" s="7" t="s">
        <v>287</v>
      </c>
      <c r="C102" s="132" t="s">
        <v>3390</v>
      </c>
    </row>
    <row r="104" spans="2:7" x14ac:dyDescent="0.25">
      <c r="B104" s="10" t="s">
        <v>149</v>
      </c>
      <c r="C104" s="11"/>
      <c r="D104" s="10"/>
    </row>
    <row r="105" spans="2:7" ht="30" x14ac:dyDescent="0.25">
      <c r="B105" s="12" t="s">
        <v>150</v>
      </c>
      <c r="C105" s="13" t="s">
        <v>151</v>
      </c>
      <c r="D105" s="12" t="s">
        <v>152</v>
      </c>
    </row>
    <row r="106" spans="2:7" x14ac:dyDescent="0.25">
      <c r="B106" s="10" t="s">
        <v>144</v>
      </c>
      <c r="C106" s="11" t="s">
        <v>144</v>
      </c>
      <c r="D106" s="10" t="s">
        <v>144</v>
      </c>
    </row>
    <row r="108" spans="2:7" x14ac:dyDescent="0.25">
      <c r="B108" s="7" t="s">
        <v>153</v>
      </c>
      <c r="C108" s="29">
        <v>45260</v>
      </c>
      <c r="D108" s="10"/>
      <c r="E108" s="25"/>
      <c r="F108" s="26"/>
    </row>
    <row r="109" spans="2:7" x14ac:dyDescent="0.25">
      <c r="B109" s="7" t="s">
        <v>154</v>
      </c>
      <c r="C109" s="8" t="s">
        <v>155</v>
      </c>
      <c r="D109" s="7" t="s">
        <v>156</v>
      </c>
      <c r="E109" s="23" t="s">
        <v>157</v>
      </c>
      <c r="F109" s="30" t="s">
        <v>158</v>
      </c>
      <c r="G109" s="3"/>
    </row>
    <row r="110" spans="2:7" x14ac:dyDescent="0.25">
      <c r="B110" s="31" t="s">
        <v>144</v>
      </c>
      <c r="C110" s="32" t="s">
        <v>144</v>
      </c>
      <c r="D110" s="31" t="s">
        <v>144</v>
      </c>
      <c r="E110" s="33" t="s">
        <v>144</v>
      </c>
      <c r="F110" s="28" t="s">
        <v>144</v>
      </c>
    </row>
    <row r="113" spans="2:4" x14ac:dyDescent="0.25">
      <c r="B113" s="14" t="s">
        <v>159</v>
      </c>
    </row>
    <row r="114" spans="2:4" x14ac:dyDescent="0.25">
      <c r="B114" s="14"/>
    </row>
    <row r="115" spans="2:4" x14ac:dyDescent="0.25">
      <c r="B115" s="14" t="s">
        <v>160</v>
      </c>
    </row>
    <row r="116" spans="2:4" x14ac:dyDescent="0.25">
      <c r="B116" s="7" t="s">
        <v>161</v>
      </c>
      <c r="C116" s="8" t="s">
        <v>162</v>
      </c>
      <c r="D116" s="14"/>
    </row>
    <row r="117" spans="2:4" x14ac:dyDescent="0.25">
      <c r="B117" s="10" t="s">
        <v>144</v>
      </c>
      <c r="C117" s="11" t="s">
        <v>144</v>
      </c>
    </row>
    <row r="119" spans="2:4" x14ac:dyDescent="0.25">
      <c r="B119" s="7" t="s">
        <v>163</v>
      </c>
      <c r="C119" s="8" t="s">
        <v>162</v>
      </c>
    </row>
    <row r="120" spans="2:4" x14ac:dyDescent="0.25">
      <c r="B120" s="10" t="s">
        <v>144</v>
      </c>
      <c r="C120" s="11" t="s">
        <v>144</v>
      </c>
    </row>
    <row r="122" spans="2:4" x14ac:dyDescent="0.25">
      <c r="B122" s="7" t="s">
        <v>144</v>
      </c>
      <c r="C122" s="8" t="s">
        <v>144</v>
      </c>
    </row>
    <row r="123" spans="2:4" x14ac:dyDescent="0.25">
      <c r="B123" s="10" t="s">
        <v>144</v>
      </c>
      <c r="C123" s="11" t="s">
        <v>144</v>
      </c>
    </row>
    <row r="125" spans="2:4" x14ac:dyDescent="0.25">
      <c r="B125" s="23" t="s">
        <v>164</v>
      </c>
      <c r="C125" s="8" t="s">
        <v>165</v>
      </c>
    </row>
    <row r="126" spans="2:4" x14ac:dyDescent="0.25">
      <c r="B126" s="25" t="s">
        <v>144</v>
      </c>
      <c r="C126" s="11" t="s">
        <v>144</v>
      </c>
    </row>
    <row r="128" spans="2:4" x14ac:dyDescent="0.25">
      <c r="B128" s="7" t="s">
        <v>166</v>
      </c>
      <c r="C128" s="8" t="s">
        <v>144</v>
      </c>
    </row>
    <row r="130" spans="2:7" x14ac:dyDescent="0.25">
      <c r="B130" s="7" t="s">
        <v>167</v>
      </c>
      <c r="C130" s="29">
        <v>45260</v>
      </c>
      <c r="D130" s="10"/>
      <c r="E130" s="25"/>
      <c r="F130" s="26"/>
    </row>
    <row r="131" spans="2:7" x14ac:dyDescent="0.25">
      <c r="B131" s="7" t="s">
        <v>154</v>
      </c>
      <c r="C131" s="8" t="s">
        <v>155</v>
      </c>
      <c r="D131" s="7" t="s">
        <v>156</v>
      </c>
      <c r="E131" s="23" t="s">
        <v>157</v>
      </c>
      <c r="F131" s="30" t="s">
        <v>158</v>
      </c>
      <c r="G131" s="3"/>
    </row>
    <row r="132" spans="2:7" x14ac:dyDescent="0.25">
      <c r="B132" s="31" t="s">
        <v>144</v>
      </c>
      <c r="C132" s="32" t="s">
        <v>144</v>
      </c>
      <c r="D132" s="31" t="s">
        <v>144</v>
      </c>
      <c r="E132" s="33" t="s">
        <v>144</v>
      </c>
      <c r="F132" s="28" t="s">
        <v>144</v>
      </c>
    </row>
    <row r="133" spans="2:7" x14ac:dyDescent="0.25">
      <c r="B133" s="14" t="s">
        <v>159</v>
      </c>
    </row>
    <row r="134" spans="2:7" x14ac:dyDescent="0.25">
      <c r="B134" s="14"/>
    </row>
    <row r="135" spans="2:7" x14ac:dyDescent="0.25">
      <c r="B135" s="14" t="s">
        <v>160</v>
      </c>
    </row>
    <row r="136" spans="2:7" x14ac:dyDescent="0.25">
      <c r="B136" s="7" t="s">
        <v>161</v>
      </c>
      <c r="C136" s="8" t="s">
        <v>162</v>
      </c>
      <c r="D136" s="14"/>
    </row>
    <row r="137" spans="2:7" x14ac:dyDescent="0.25">
      <c r="B137" s="10" t="s">
        <v>144</v>
      </c>
      <c r="C137" s="11" t="s">
        <v>144</v>
      </c>
    </row>
    <row r="139" spans="2:7" x14ac:dyDescent="0.25">
      <c r="B139" s="7" t="s">
        <v>163</v>
      </c>
      <c r="C139" s="8" t="s">
        <v>162</v>
      </c>
    </row>
    <row r="140" spans="2:7" x14ac:dyDescent="0.25">
      <c r="B140" s="10" t="s">
        <v>144</v>
      </c>
      <c r="C140" s="11" t="s">
        <v>144</v>
      </c>
    </row>
    <row r="142" spans="2:7" x14ac:dyDescent="0.25">
      <c r="B142" s="7" t="s">
        <v>144</v>
      </c>
      <c r="C142" s="8" t="s">
        <v>144</v>
      </c>
    </row>
    <row r="143" spans="2:7" x14ac:dyDescent="0.25">
      <c r="B143" s="10" t="s">
        <v>144</v>
      </c>
      <c r="C143" s="11" t="s">
        <v>144</v>
      </c>
    </row>
    <row r="145" spans="2:80" x14ac:dyDescent="0.25">
      <c r="B145" s="23" t="s">
        <v>164</v>
      </c>
      <c r="C145" s="8" t="s">
        <v>165</v>
      </c>
    </row>
    <row r="146" spans="2:80" x14ac:dyDescent="0.25">
      <c r="B146" s="25" t="s">
        <v>144</v>
      </c>
      <c r="C146" s="11" t="s">
        <v>144</v>
      </c>
    </row>
    <row r="148" spans="2:80" x14ac:dyDescent="0.25">
      <c r="B148" s="7" t="s">
        <v>166</v>
      </c>
      <c r="C148" s="8" t="s">
        <v>144</v>
      </c>
    </row>
    <row r="151" spans="2:80" x14ac:dyDescent="0.25">
      <c r="B151" s="14" t="s">
        <v>168</v>
      </c>
    </row>
    <row r="153" spans="2:80" x14ac:dyDescent="0.25">
      <c r="B153" s="7" t="s">
        <v>154</v>
      </c>
      <c r="C153" s="8" t="s">
        <v>169</v>
      </c>
      <c r="D153" s="7" t="s">
        <v>170</v>
      </c>
      <c r="E153" s="7" t="s">
        <v>171</v>
      </c>
      <c r="F153" s="3"/>
    </row>
    <row r="154" spans="2:80" x14ac:dyDescent="0.25">
      <c r="B154" s="10" t="s">
        <v>144</v>
      </c>
      <c r="C154" s="11" t="s">
        <v>144</v>
      </c>
      <c r="D154" s="10" t="s">
        <v>144</v>
      </c>
      <c r="E154" s="10" t="s">
        <v>144</v>
      </c>
    </row>
    <row r="157" spans="2:80" x14ac:dyDescent="0.25">
      <c r="B157" s="14" t="s">
        <v>172</v>
      </c>
      <c r="C157" s="21" t="s">
        <v>144</v>
      </c>
      <c r="D157" s="14"/>
      <c r="E157" s="14"/>
      <c r="F157" s="3"/>
      <c r="G157" s="3"/>
      <c r="H157" s="3"/>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c r="BS157" s="14"/>
      <c r="BT157" s="14"/>
      <c r="BU157" s="14"/>
      <c r="BV157" s="14"/>
      <c r="BW157" s="14"/>
      <c r="BX157" s="14"/>
      <c r="BY157" s="14"/>
      <c r="BZ157" s="14"/>
      <c r="CA157" s="14"/>
      <c r="CB157" s="14"/>
    </row>
    <row r="159" spans="2:80" x14ac:dyDescent="0.25">
      <c r="B159" s="14" t="s">
        <v>173</v>
      </c>
    </row>
    <row r="161" spans="2:7" x14ac:dyDescent="0.25">
      <c r="B161" s="7" t="s">
        <v>174</v>
      </c>
      <c r="C161" s="8" t="s">
        <v>162</v>
      </c>
      <c r="D161" s="14"/>
    </row>
    <row r="162" spans="2:7" x14ac:dyDescent="0.25">
      <c r="B162" s="10" t="s">
        <v>144</v>
      </c>
      <c r="C162" s="11" t="s">
        <v>144</v>
      </c>
    </row>
    <row r="165" spans="2:7" x14ac:dyDescent="0.25">
      <c r="B165" s="7" t="s">
        <v>175</v>
      </c>
      <c r="C165" s="8" t="s">
        <v>176</v>
      </c>
      <c r="D165" s="14"/>
    </row>
    <row r="166" spans="2:7" x14ac:dyDescent="0.25">
      <c r="B166" s="10" t="s">
        <v>144</v>
      </c>
      <c r="C166" s="11" t="s">
        <v>144</v>
      </c>
    </row>
    <row r="169" spans="2:7" x14ac:dyDescent="0.25">
      <c r="B169" s="14" t="s">
        <v>177</v>
      </c>
    </row>
    <row r="172" spans="2:7" x14ac:dyDescent="0.25">
      <c r="B172" s="14" t="s">
        <v>178</v>
      </c>
    </row>
    <row r="174" spans="2:7" x14ac:dyDescent="0.25">
      <c r="B174" s="7" t="s">
        <v>154</v>
      </c>
      <c r="C174" s="8" t="s">
        <v>179</v>
      </c>
      <c r="D174" s="7" t="s">
        <v>169</v>
      </c>
      <c r="E174" s="7" t="s">
        <v>170</v>
      </c>
      <c r="F174" s="30" t="s">
        <v>171</v>
      </c>
      <c r="G174" s="3"/>
    </row>
    <row r="175" spans="2:7" x14ac:dyDescent="0.25">
      <c r="B175" s="10" t="s">
        <v>144</v>
      </c>
      <c r="C175" s="11" t="s">
        <v>144</v>
      </c>
      <c r="D175" s="10" t="s">
        <v>144</v>
      </c>
      <c r="E175" s="10" t="s">
        <v>144</v>
      </c>
      <c r="F175" s="34" t="s">
        <v>144</v>
      </c>
    </row>
    <row r="178" spans="2:80" x14ac:dyDescent="0.25">
      <c r="B178" s="14" t="s">
        <v>172</v>
      </c>
      <c r="C178" s="21" t="s">
        <v>144</v>
      </c>
      <c r="D178" s="14"/>
      <c r="E178" s="14"/>
      <c r="F178" s="3"/>
      <c r="G178" s="3"/>
      <c r="H178" s="3"/>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c r="BY178" s="14"/>
      <c r="BZ178" s="14"/>
      <c r="CA178" s="14"/>
      <c r="CB178" s="14"/>
    </row>
    <row r="180" spans="2:80" x14ac:dyDescent="0.25">
      <c r="B180" s="14" t="s">
        <v>173</v>
      </c>
    </row>
    <row r="182" spans="2:80" x14ac:dyDescent="0.25">
      <c r="B182" s="7" t="s">
        <v>174</v>
      </c>
      <c r="C182" s="8" t="s">
        <v>162</v>
      </c>
      <c r="D182" s="14"/>
    </row>
    <row r="183" spans="2:80" x14ac:dyDescent="0.25">
      <c r="B183" s="10" t="s">
        <v>144</v>
      </c>
      <c r="C183" s="11" t="s">
        <v>144</v>
      </c>
    </row>
    <row r="186" spans="2:80" x14ac:dyDescent="0.25">
      <c r="B186" s="7" t="s">
        <v>175</v>
      </c>
      <c r="C186" s="8" t="s">
        <v>176</v>
      </c>
      <c r="D186" s="14"/>
    </row>
    <row r="187" spans="2:80" x14ac:dyDescent="0.25">
      <c r="B187" s="10" t="s">
        <v>144</v>
      </c>
      <c r="C187" s="11" t="s">
        <v>144</v>
      </c>
    </row>
    <row r="190" spans="2:80" x14ac:dyDescent="0.25">
      <c r="B190" s="14" t="s">
        <v>177</v>
      </c>
    </row>
    <row r="193" spans="2:7" x14ac:dyDescent="0.25">
      <c r="B193" s="14" t="s">
        <v>180</v>
      </c>
    </row>
    <row r="194" spans="2:7" x14ac:dyDescent="0.25">
      <c r="B194" s="7" t="s">
        <v>154</v>
      </c>
      <c r="C194" s="8" t="s">
        <v>181</v>
      </c>
      <c r="D194" s="7" t="s">
        <v>182</v>
      </c>
      <c r="E194" s="7" t="s">
        <v>183</v>
      </c>
      <c r="F194" s="30" t="s">
        <v>184</v>
      </c>
      <c r="G194" s="3"/>
    </row>
    <row r="195" spans="2:7" x14ac:dyDescent="0.25">
      <c r="B195" s="10" t="s">
        <v>144</v>
      </c>
      <c r="C195" s="11" t="s">
        <v>144</v>
      </c>
      <c r="D195" s="10" t="s">
        <v>144</v>
      </c>
      <c r="E195" s="10" t="s">
        <v>144</v>
      </c>
      <c r="F195" s="34" t="s">
        <v>144</v>
      </c>
    </row>
    <row r="196" spans="2:7" x14ac:dyDescent="0.25">
      <c r="B196" s="1" t="s">
        <v>185</v>
      </c>
    </row>
  </sheetData>
  <mergeCells count="3">
    <mergeCell ref="B1:E1"/>
    <mergeCell ref="C3:C7"/>
    <mergeCell ref="D3:D7"/>
  </mergeCells>
  <hyperlinks>
    <hyperlink ref="A1" location="Index!A1" display="Index" xr:uid="{A3AB07A9-061C-4965-92D7-EBA2AD4A9426}"/>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1382E-E682-47EE-92DD-E21274212FF1}">
  <dimension ref="A1:CB294"/>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51</v>
      </c>
      <c r="C1" s="226"/>
      <c r="D1" s="226"/>
      <c r="E1" s="226"/>
    </row>
    <row r="3" spans="1:9" ht="15" customHeight="1" x14ac:dyDescent="0.25">
      <c r="B3" s="4" t="s">
        <v>1022</v>
      </c>
      <c r="C3" s="227"/>
      <c r="D3" s="228"/>
    </row>
    <row r="4" spans="1:9" ht="15" customHeight="1" x14ac:dyDescent="0.25">
      <c r="B4" s="6" t="s">
        <v>1023</v>
      </c>
      <c r="C4" s="227"/>
      <c r="D4" s="228"/>
    </row>
    <row r="5" spans="1:9" ht="15" customHeight="1" x14ac:dyDescent="0.25">
      <c r="B5" s="6" t="s">
        <v>107</v>
      </c>
      <c r="C5" s="227"/>
      <c r="D5" s="228"/>
    </row>
    <row r="6" spans="1:9" ht="15" customHeight="1" x14ac:dyDescent="0.25">
      <c r="B6" s="6" t="s">
        <v>1024</v>
      </c>
      <c r="C6" s="227"/>
      <c r="D6" s="228"/>
    </row>
    <row r="7" spans="1:9" ht="15" customHeight="1" x14ac:dyDescent="0.25">
      <c r="B7" s="6" t="s">
        <v>1025</v>
      </c>
      <c r="C7" s="227"/>
      <c r="D7" s="228"/>
    </row>
    <row r="8" spans="1:9" ht="15"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2341</v>
      </c>
      <c r="C15" s="17" t="s">
        <v>135</v>
      </c>
      <c r="D15" s="1" t="s">
        <v>207</v>
      </c>
      <c r="E15" s="1" t="s">
        <v>208</v>
      </c>
      <c r="F15" s="2">
        <v>23400</v>
      </c>
      <c r="G15" s="2">
        <v>727.55</v>
      </c>
      <c r="H15" s="2">
        <v>5.78</v>
      </c>
    </row>
    <row r="16" spans="1:9" x14ac:dyDescent="0.25">
      <c r="B16" s="1" t="s">
        <v>2337</v>
      </c>
      <c r="C16" s="17" t="s">
        <v>135</v>
      </c>
      <c r="D16" s="1" t="s">
        <v>202</v>
      </c>
      <c r="E16" s="1" t="s">
        <v>203</v>
      </c>
      <c r="F16" s="2">
        <v>161100</v>
      </c>
      <c r="G16" s="2">
        <v>702.07</v>
      </c>
      <c r="H16" s="2">
        <v>5.57</v>
      </c>
    </row>
    <row r="17" spans="2:8" x14ac:dyDescent="0.25">
      <c r="B17" s="1" t="s">
        <v>2333</v>
      </c>
      <c r="C17" s="17" t="s">
        <v>135</v>
      </c>
      <c r="D17" s="1" t="s">
        <v>192</v>
      </c>
      <c r="E17" s="1" t="s">
        <v>196</v>
      </c>
      <c r="F17" s="2">
        <v>73525</v>
      </c>
      <c r="G17" s="2">
        <v>687.42</v>
      </c>
      <c r="H17" s="2">
        <v>5.46</v>
      </c>
    </row>
    <row r="18" spans="2:8" x14ac:dyDescent="0.25">
      <c r="B18" s="1" t="s">
        <v>2486</v>
      </c>
      <c r="C18" s="17" t="s">
        <v>135</v>
      </c>
      <c r="D18" s="1" t="s">
        <v>222</v>
      </c>
      <c r="E18" s="1" t="s">
        <v>492</v>
      </c>
      <c r="F18" s="2">
        <v>149530</v>
      </c>
      <c r="G18" s="2">
        <v>656.81</v>
      </c>
      <c r="H18" s="2">
        <v>5.21</v>
      </c>
    </row>
    <row r="19" spans="2:8" x14ac:dyDescent="0.25">
      <c r="B19" s="1" t="s">
        <v>2456</v>
      </c>
      <c r="C19" s="17" t="s">
        <v>135</v>
      </c>
      <c r="D19" s="1" t="s">
        <v>215</v>
      </c>
      <c r="E19" s="1" t="s">
        <v>424</v>
      </c>
      <c r="F19" s="2">
        <v>60500</v>
      </c>
      <c r="G19" s="2">
        <v>630.14</v>
      </c>
      <c r="H19" s="2">
        <v>5</v>
      </c>
    </row>
    <row r="20" spans="2:8" x14ac:dyDescent="0.25">
      <c r="B20" s="1" t="s">
        <v>2331</v>
      </c>
      <c r="C20" s="17" t="s">
        <v>135</v>
      </c>
      <c r="D20" s="1" t="s">
        <v>192</v>
      </c>
      <c r="E20" s="1" t="s">
        <v>193</v>
      </c>
      <c r="F20" s="2">
        <v>31116</v>
      </c>
      <c r="G20" s="2">
        <v>485.04</v>
      </c>
      <c r="H20" s="2">
        <v>3.85</v>
      </c>
    </row>
    <row r="21" spans="2:8" x14ac:dyDescent="0.25">
      <c r="B21" s="1" t="s">
        <v>2355</v>
      </c>
      <c r="C21" s="17" t="s">
        <v>135</v>
      </c>
      <c r="D21" s="1" t="s">
        <v>231</v>
      </c>
      <c r="E21" s="1" t="s">
        <v>232</v>
      </c>
      <c r="F21" s="2">
        <v>48400</v>
      </c>
      <c r="G21" s="2">
        <v>455.32</v>
      </c>
      <c r="H21" s="2">
        <v>3.61</v>
      </c>
    </row>
    <row r="22" spans="2:8" x14ac:dyDescent="0.25">
      <c r="B22" s="1" t="s">
        <v>2568</v>
      </c>
      <c r="C22" s="17" t="s">
        <v>135</v>
      </c>
      <c r="D22" s="1" t="s">
        <v>229</v>
      </c>
      <c r="E22" s="1" t="s">
        <v>656</v>
      </c>
      <c r="F22" s="2">
        <v>46400</v>
      </c>
      <c r="G22" s="2">
        <v>383.03</v>
      </c>
      <c r="H22" s="2">
        <v>3.04</v>
      </c>
    </row>
    <row r="23" spans="2:8" x14ac:dyDescent="0.25">
      <c r="B23" s="1" t="s">
        <v>2335</v>
      </c>
      <c r="C23" s="17" t="s">
        <v>135</v>
      </c>
      <c r="D23" s="1" t="s">
        <v>197</v>
      </c>
      <c r="E23" s="1" t="s">
        <v>199</v>
      </c>
      <c r="F23" s="2">
        <v>10880</v>
      </c>
      <c r="G23" s="2">
        <v>379.45</v>
      </c>
      <c r="H23" s="2">
        <v>3.01</v>
      </c>
    </row>
    <row r="24" spans="2:8" x14ac:dyDescent="0.25">
      <c r="B24" s="1" t="s">
        <v>2345</v>
      </c>
      <c r="C24" s="17" t="s">
        <v>135</v>
      </c>
      <c r="D24" s="1" t="s">
        <v>202</v>
      </c>
      <c r="E24" s="1" t="s">
        <v>214</v>
      </c>
      <c r="F24" s="2">
        <v>13040</v>
      </c>
      <c r="G24" s="2">
        <v>331.94</v>
      </c>
      <c r="H24" s="2">
        <v>2.64</v>
      </c>
    </row>
    <row r="25" spans="2:8" x14ac:dyDescent="0.25">
      <c r="B25" s="1" t="s">
        <v>2332</v>
      </c>
      <c r="C25" s="17" t="s">
        <v>135</v>
      </c>
      <c r="D25" s="1" t="s">
        <v>194</v>
      </c>
      <c r="E25" s="1" t="s">
        <v>195</v>
      </c>
      <c r="F25" s="2">
        <v>11965</v>
      </c>
      <c r="G25" s="2">
        <v>284.45999999999998</v>
      </c>
      <c r="H25" s="2">
        <v>2.2599999999999998</v>
      </c>
    </row>
    <row r="26" spans="2:8" x14ac:dyDescent="0.25">
      <c r="B26" s="1" t="s">
        <v>2374</v>
      </c>
      <c r="C26" s="17" t="s">
        <v>135</v>
      </c>
      <c r="D26" s="1" t="s">
        <v>222</v>
      </c>
      <c r="E26" s="1" t="s">
        <v>260</v>
      </c>
      <c r="F26" s="2">
        <v>14220</v>
      </c>
      <c r="G26" s="2">
        <v>266.7</v>
      </c>
      <c r="H26" s="2">
        <v>2.12</v>
      </c>
    </row>
    <row r="27" spans="2:8" x14ac:dyDescent="0.25">
      <c r="B27" s="1" t="s">
        <v>2346</v>
      </c>
      <c r="C27" s="17" t="s">
        <v>135</v>
      </c>
      <c r="D27" s="1" t="s">
        <v>215</v>
      </c>
      <c r="E27" s="1" t="s">
        <v>216</v>
      </c>
      <c r="F27" s="2">
        <v>3750</v>
      </c>
      <c r="G27" s="2">
        <v>217.06</v>
      </c>
      <c r="H27" s="2">
        <v>1.72</v>
      </c>
    </row>
    <row r="28" spans="2:8" x14ac:dyDescent="0.25">
      <c r="B28" s="1" t="s">
        <v>2437</v>
      </c>
      <c r="C28" s="17" t="s">
        <v>135</v>
      </c>
      <c r="D28" s="1" t="s">
        <v>365</v>
      </c>
      <c r="E28" s="1" t="s">
        <v>391</v>
      </c>
      <c r="F28" s="2">
        <v>82500</v>
      </c>
      <c r="G28" s="2">
        <v>215.57</v>
      </c>
      <c r="H28" s="2">
        <v>1.71</v>
      </c>
    </row>
    <row r="29" spans="2:8" x14ac:dyDescent="0.25">
      <c r="B29" s="1" t="s">
        <v>2344</v>
      </c>
      <c r="C29" s="17" t="s">
        <v>135</v>
      </c>
      <c r="D29" s="1" t="s">
        <v>197</v>
      </c>
      <c r="E29" s="1" t="s">
        <v>213</v>
      </c>
      <c r="F29" s="2">
        <v>3170</v>
      </c>
      <c r="G29" s="2">
        <v>202.88</v>
      </c>
      <c r="H29" s="2">
        <v>1.61</v>
      </c>
    </row>
    <row r="30" spans="2:8" x14ac:dyDescent="0.25">
      <c r="B30" s="1" t="s">
        <v>2429</v>
      </c>
      <c r="C30" s="17" t="s">
        <v>135</v>
      </c>
      <c r="D30" s="1" t="s">
        <v>379</v>
      </c>
      <c r="E30" s="1" t="s">
        <v>380</v>
      </c>
      <c r="F30" s="2">
        <v>19800</v>
      </c>
      <c r="G30" s="2">
        <v>200.91</v>
      </c>
      <c r="H30" s="2">
        <v>1.59</v>
      </c>
    </row>
    <row r="31" spans="2:8" x14ac:dyDescent="0.25">
      <c r="B31" s="1" t="s">
        <v>381</v>
      </c>
      <c r="C31" s="17" t="s">
        <v>135</v>
      </c>
      <c r="D31" s="1" t="s">
        <v>192</v>
      </c>
      <c r="E31" s="1" t="s">
        <v>382</v>
      </c>
      <c r="F31" s="2">
        <v>32900</v>
      </c>
      <c r="G31" s="2">
        <v>185.8</v>
      </c>
      <c r="H31" s="2">
        <v>1.48</v>
      </c>
    </row>
    <row r="32" spans="2:8" x14ac:dyDescent="0.25">
      <c r="B32" s="1" t="s">
        <v>2569</v>
      </c>
      <c r="C32" s="17" t="s">
        <v>135</v>
      </c>
      <c r="D32" s="1" t="s">
        <v>240</v>
      </c>
      <c r="E32" s="1" t="s">
        <v>657</v>
      </c>
      <c r="F32" s="2">
        <v>12500</v>
      </c>
      <c r="G32" s="2">
        <v>179.41</v>
      </c>
      <c r="H32" s="2">
        <v>1.42</v>
      </c>
    </row>
    <row r="33" spans="2:8" x14ac:dyDescent="0.25">
      <c r="B33" s="1" t="s">
        <v>2339</v>
      </c>
      <c r="C33" s="17" t="s">
        <v>135</v>
      </c>
      <c r="D33" s="1" t="s">
        <v>192</v>
      </c>
      <c r="E33" s="1" t="s">
        <v>205</v>
      </c>
      <c r="F33" s="2">
        <v>16700</v>
      </c>
      <c r="G33" s="2">
        <v>179.4</v>
      </c>
      <c r="H33" s="2">
        <v>1.42</v>
      </c>
    </row>
    <row r="34" spans="2:8" x14ac:dyDescent="0.25">
      <c r="B34" s="1" t="s">
        <v>675</v>
      </c>
      <c r="C34" s="17" t="s">
        <v>135</v>
      </c>
      <c r="D34" s="1" t="s">
        <v>248</v>
      </c>
      <c r="E34" s="1" t="s">
        <v>676</v>
      </c>
      <c r="F34" s="2">
        <v>100800</v>
      </c>
      <c r="G34" s="2">
        <v>136.22999999999999</v>
      </c>
      <c r="H34" s="2">
        <v>1.08</v>
      </c>
    </row>
    <row r="35" spans="2:8" x14ac:dyDescent="0.25">
      <c r="B35" s="1" t="s">
        <v>2340</v>
      </c>
      <c r="C35" s="17" t="s">
        <v>135</v>
      </c>
      <c r="D35" s="1" t="s">
        <v>192</v>
      </c>
      <c r="E35" s="1" t="s">
        <v>206</v>
      </c>
      <c r="F35" s="2">
        <v>6603</v>
      </c>
      <c r="G35" s="2">
        <v>115.91</v>
      </c>
      <c r="H35" s="2">
        <v>0.92</v>
      </c>
    </row>
    <row r="36" spans="2:8" x14ac:dyDescent="0.25">
      <c r="B36" s="1" t="s">
        <v>2515</v>
      </c>
      <c r="C36" s="17" t="s">
        <v>135</v>
      </c>
      <c r="D36" s="1" t="s">
        <v>224</v>
      </c>
      <c r="E36" s="1" t="s">
        <v>538</v>
      </c>
      <c r="F36" s="2">
        <v>5256</v>
      </c>
      <c r="G36" s="2">
        <v>100.34</v>
      </c>
      <c r="H36" s="2">
        <v>0.8</v>
      </c>
    </row>
    <row r="37" spans="2:8" x14ac:dyDescent="0.25">
      <c r="B37" s="1" t="s">
        <v>2397</v>
      </c>
      <c r="C37" s="17" t="s">
        <v>135</v>
      </c>
      <c r="D37" s="1" t="s">
        <v>302</v>
      </c>
      <c r="E37" s="1" t="s">
        <v>314</v>
      </c>
      <c r="F37" s="2">
        <v>26400</v>
      </c>
      <c r="G37" s="2">
        <v>97.6</v>
      </c>
      <c r="H37" s="2">
        <v>0.77</v>
      </c>
    </row>
    <row r="38" spans="2:8" x14ac:dyDescent="0.25">
      <c r="B38" s="1" t="s">
        <v>2464</v>
      </c>
      <c r="C38" s="17" t="s">
        <v>135</v>
      </c>
      <c r="D38" s="1" t="s">
        <v>200</v>
      </c>
      <c r="E38" s="1" t="s">
        <v>435</v>
      </c>
      <c r="F38" s="2">
        <v>1700</v>
      </c>
      <c r="G38" s="2">
        <v>93.68</v>
      </c>
      <c r="H38" s="2">
        <v>0.74</v>
      </c>
    </row>
    <row r="39" spans="2:8" x14ac:dyDescent="0.25">
      <c r="B39" s="1" t="s">
        <v>2548</v>
      </c>
      <c r="C39" s="17" t="s">
        <v>135</v>
      </c>
      <c r="D39" s="1" t="s">
        <v>413</v>
      </c>
      <c r="E39" s="1" t="s">
        <v>595</v>
      </c>
      <c r="F39" s="2">
        <v>2900</v>
      </c>
      <c r="G39" s="2">
        <v>91.36</v>
      </c>
      <c r="H39" s="2">
        <v>0.73</v>
      </c>
    </row>
    <row r="40" spans="2:8" x14ac:dyDescent="0.25">
      <c r="B40" s="1" t="s">
        <v>2704</v>
      </c>
      <c r="C40" s="17" t="s">
        <v>135</v>
      </c>
      <c r="D40" s="1" t="s">
        <v>266</v>
      </c>
      <c r="E40" s="1" t="s">
        <v>1026</v>
      </c>
      <c r="F40" s="2">
        <v>3222</v>
      </c>
      <c r="G40" s="2">
        <v>87.17</v>
      </c>
      <c r="H40" s="2">
        <v>0.69</v>
      </c>
    </row>
    <row r="41" spans="2:8" x14ac:dyDescent="0.25">
      <c r="B41" s="1" t="s">
        <v>2440</v>
      </c>
      <c r="C41" s="17" t="s">
        <v>135</v>
      </c>
      <c r="D41" s="1" t="s">
        <v>365</v>
      </c>
      <c r="E41" s="1" t="s">
        <v>394</v>
      </c>
      <c r="F41" s="2">
        <v>41417</v>
      </c>
      <c r="G41" s="2">
        <v>86.54</v>
      </c>
      <c r="H41" s="2">
        <v>0.69</v>
      </c>
    </row>
    <row r="42" spans="2:8" x14ac:dyDescent="0.25">
      <c r="B42" s="1" t="s">
        <v>2435</v>
      </c>
      <c r="C42" s="17" t="s">
        <v>135</v>
      </c>
      <c r="D42" s="1" t="s">
        <v>215</v>
      </c>
      <c r="E42" s="1" t="s">
        <v>389</v>
      </c>
      <c r="F42" s="2">
        <v>6550</v>
      </c>
      <c r="G42" s="2">
        <v>80.290000000000006</v>
      </c>
      <c r="H42" s="2">
        <v>0.64</v>
      </c>
    </row>
    <row r="43" spans="2:8" x14ac:dyDescent="0.25">
      <c r="B43" s="1" t="s">
        <v>2439</v>
      </c>
      <c r="C43" s="17" t="s">
        <v>135</v>
      </c>
      <c r="D43" s="1" t="s">
        <v>192</v>
      </c>
      <c r="E43" s="1" t="s">
        <v>393</v>
      </c>
      <c r="F43" s="2">
        <v>4800</v>
      </c>
      <c r="G43" s="2">
        <v>70.37</v>
      </c>
      <c r="H43" s="2">
        <v>0.56000000000000005</v>
      </c>
    </row>
    <row r="44" spans="2:8" x14ac:dyDescent="0.25">
      <c r="B44" s="1" t="s">
        <v>1027</v>
      </c>
      <c r="C44" s="17" t="s">
        <v>135</v>
      </c>
      <c r="D44" s="1" t="s">
        <v>311</v>
      </c>
      <c r="E44" s="1" t="s">
        <v>1028</v>
      </c>
      <c r="F44" s="2">
        <v>6730</v>
      </c>
      <c r="G44" s="2">
        <v>65.42</v>
      </c>
      <c r="H44" s="2">
        <v>0.52</v>
      </c>
    </row>
    <row r="45" spans="2:8" x14ac:dyDescent="0.25">
      <c r="B45" s="1" t="s">
        <v>2334</v>
      </c>
      <c r="C45" s="17" t="s">
        <v>135</v>
      </c>
      <c r="D45" s="1" t="s">
        <v>197</v>
      </c>
      <c r="E45" s="1" t="s">
        <v>198</v>
      </c>
      <c r="F45" s="2">
        <v>4350</v>
      </c>
      <c r="G45" s="2">
        <v>63.3</v>
      </c>
      <c r="H45" s="2">
        <v>0.5</v>
      </c>
    </row>
    <row r="46" spans="2:8" x14ac:dyDescent="0.25">
      <c r="B46" s="1" t="s">
        <v>2658</v>
      </c>
      <c r="C46" s="17" t="s">
        <v>135</v>
      </c>
      <c r="D46" s="1" t="s">
        <v>218</v>
      </c>
      <c r="E46" s="1" t="s">
        <v>792</v>
      </c>
      <c r="F46" s="2">
        <v>1720</v>
      </c>
      <c r="G46" s="2">
        <v>62.91</v>
      </c>
      <c r="H46" s="2">
        <v>0.5</v>
      </c>
    </row>
    <row r="47" spans="2:8" x14ac:dyDescent="0.25">
      <c r="B47" s="1" t="s">
        <v>2465</v>
      </c>
      <c r="C47" s="17" t="s">
        <v>135</v>
      </c>
      <c r="D47" s="1" t="s">
        <v>197</v>
      </c>
      <c r="E47" s="1" t="s">
        <v>436</v>
      </c>
      <c r="F47" s="2">
        <v>1100</v>
      </c>
      <c r="G47" s="2">
        <v>60.9</v>
      </c>
      <c r="H47" s="2">
        <v>0.48</v>
      </c>
    </row>
    <row r="48" spans="2:8" x14ac:dyDescent="0.25">
      <c r="B48" s="1" t="s">
        <v>876</v>
      </c>
      <c r="C48" s="17" t="s">
        <v>135</v>
      </c>
      <c r="D48" s="1" t="s">
        <v>311</v>
      </c>
      <c r="E48" s="1" t="s">
        <v>877</v>
      </c>
      <c r="F48" s="2">
        <v>10000</v>
      </c>
      <c r="G48" s="2">
        <v>56.56</v>
      </c>
      <c r="H48" s="2">
        <v>0.45</v>
      </c>
    </row>
    <row r="49" spans="2:8" x14ac:dyDescent="0.25">
      <c r="B49" s="1" t="s">
        <v>2535</v>
      </c>
      <c r="C49" s="17" t="s">
        <v>135</v>
      </c>
      <c r="D49" s="1" t="s">
        <v>215</v>
      </c>
      <c r="E49" s="1" t="s">
        <v>578</v>
      </c>
      <c r="F49" s="2">
        <v>8600</v>
      </c>
      <c r="G49" s="2">
        <v>54.83</v>
      </c>
      <c r="H49" s="2">
        <v>0.44</v>
      </c>
    </row>
    <row r="50" spans="2:8" x14ac:dyDescent="0.25">
      <c r="B50" s="1" t="s">
        <v>2507</v>
      </c>
      <c r="C50" s="17" t="s">
        <v>135</v>
      </c>
      <c r="D50" s="1" t="s">
        <v>337</v>
      </c>
      <c r="E50" s="1" t="s">
        <v>518</v>
      </c>
      <c r="F50" s="2">
        <v>7800</v>
      </c>
      <c r="G50" s="2">
        <v>44.51</v>
      </c>
      <c r="H50" s="2">
        <v>0.35</v>
      </c>
    </row>
    <row r="51" spans="2:8" x14ac:dyDescent="0.25">
      <c r="B51" s="1" t="s">
        <v>2524</v>
      </c>
      <c r="C51" s="17" t="s">
        <v>135</v>
      </c>
      <c r="D51" s="1" t="s">
        <v>211</v>
      </c>
      <c r="E51" s="1" t="s">
        <v>565</v>
      </c>
      <c r="F51" s="2">
        <v>9100</v>
      </c>
      <c r="G51" s="2">
        <v>31.73</v>
      </c>
      <c r="H51" s="2">
        <v>0.25</v>
      </c>
    </row>
    <row r="52" spans="2:8" x14ac:dyDescent="0.25">
      <c r="B52" s="1" t="s">
        <v>2549</v>
      </c>
      <c r="C52" s="17" t="s">
        <v>135</v>
      </c>
      <c r="D52" s="1" t="s">
        <v>209</v>
      </c>
      <c r="E52" s="1" t="s">
        <v>596</v>
      </c>
      <c r="F52" s="2">
        <v>4300</v>
      </c>
      <c r="G52" s="2">
        <v>28.95</v>
      </c>
      <c r="H52" s="2">
        <v>0.23</v>
      </c>
    </row>
    <row r="53" spans="2:8" x14ac:dyDescent="0.25">
      <c r="B53" s="1" t="s">
        <v>2566</v>
      </c>
      <c r="C53" s="17" t="s">
        <v>135</v>
      </c>
      <c r="D53" s="1" t="s">
        <v>650</v>
      </c>
      <c r="E53" s="1" t="s">
        <v>651</v>
      </c>
      <c r="F53" s="2">
        <v>1200</v>
      </c>
      <c r="G53" s="2">
        <v>28.3</v>
      </c>
      <c r="H53" s="2">
        <v>0.22</v>
      </c>
    </row>
    <row r="54" spans="2:8" x14ac:dyDescent="0.25">
      <c r="B54" s="1" t="s">
        <v>2350</v>
      </c>
      <c r="C54" s="17" t="s">
        <v>135</v>
      </c>
      <c r="D54" s="1" t="s">
        <v>222</v>
      </c>
      <c r="E54" s="1" t="s">
        <v>223</v>
      </c>
      <c r="F54" s="2">
        <v>300</v>
      </c>
      <c r="G54" s="2">
        <v>27.01</v>
      </c>
      <c r="H54" s="2">
        <v>0.21</v>
      </c>
    </row>
    <row r="55" spans="2:8" x14ac:dyDescent="0.25">
      <c r="B55" s="1" t="s">
        <v>2518</v>
      </c>
      <c r="C55" s="17" t="s">
        <v>135</v>
      </c>
      <c r="D55" s="1" t="s">
        <v>192</v>
      </c>
      <c r="E55" s="1" t="s">
        <v>554</v>
      </c>
      <c r="F55" s="2">
        <v>18000</v>
      </c>
      <c r="G55" s="2">
        <v>26.52</v>
      </c>
      <c r="H55" s="2">
        <v>0.21</v>
      </c>
    </row>
    <row r="56" spans="2:8" x14ac:dyDescent="0.25">
      <c r="B56" s="1" t="s">
        <v>882</v>
      </c>
      <c r="C56" s="17" t="s">
        <v>135</v>
      </c>
      <c r="D56" s="1" t="s">
        <v>234</v>
      </c>
      <c r="E56" s="1" t="s">
        <v>883</v>
      </c>
      <c r="F56" s="2">
        <v>3175</v>
      </c>
      <c r="G56" s="2">
        <v>9.65</v>
      </c>
      <c r="H56" s="2">
        <v>0.08</v>
      </c>
    </row>
    <row r="57" spans="2:8" x14ac:dyDescent="0.25">
      <c r="B57" s="1" t="s">
        <v>2606</v>
      </c>
      <c r="C57" s="17" t="s">
        <v>135</v>
      </c>
      <c r="D57" s="1" t="s">
        <v>379</v>
      </c>
      <c r="E57" s="1" t="s">
        <v>728</v>
      </c>
      <c r="F57" s="2">
        <v>1285</v>
      </c>
      <c r="G57" s="2">
        <v>7.91</v>
      </c>
      <c r="H57" s="2">
        <v>0.06</v>
      </c>
    </row>
    <row r="58" spans="2:8" x14ac:dyDescent="0.25">
      <c r="B58" s="14" t="s">
        <v>2705</v>
      </c>
      <c r="C58" s="17" t="s">
        <v>135</v>
      </c>
      <c r="D58" s="1" t="s">
        <v>650</v>
      </c>
      <c r="E58" s="1" t="s">
        <v>651</v>
      </c>
      <c r="F58" s="2">
        <v>-1200</v>
      </c>
      <c r="G58" s="2">
        <v>-28.56</v>
      </c>
      <c r="H58" s="2">
        <v>-0.23</v>
      </c>
    </row>
    <row r="59" spans="2:8" x14ac:dyDescent="0.25">
      <c r="B59" s="1" t="s">
        <v>2706</v>
      </c>
      <c r="C59" s="17" t="s">
        <v>135</v>
      </c>
      <c r="D59" s="1" t="s">
        <v>337</v>
      </c>
      <c r="E59" s="1" t="s">
        <v>518</v>
      </c>
      <c r="F59" s="2">
        <v>-7800</v>
      </c>
      <c r="G59" s="2">
        <v>-44.72</v>
      </c>
      <c r="H59" s="2">
        <v>-0.36</v>
      </c>
    </row>
    <row r="60" spans="2:8" x14ac:dyDescent="0.25">
      <c r="B60" s="1" t="s">
        <v>737</v>
      </c>
      <c r="C60" s="17" t="s">
        <v>135</v>
      </c>
      <c r="D60" s="1" t="s">
        <v>192</v>
      </c>
      <c r="E60" s="1" t="s">
        <v>382</v>
      </c>
      <c r="F60" s="2">
        <v>-9000</v>
      </c>
      <c r="G60" s="2">
        <v>-51.09</v>
      </c>
      <c r="H60" s="2">
        <v>-0.41</v>
      </c>
    </row>
    <row r="61" spans="2:8" x14ac:dyDescent="0.25">
      <c r="B61" s="1" t="s">
        <v>2615</v>
      </c>
      <c r="C61" s="17" t="s">
        <v>135</v>
      </c>
      <c r="D61" s="1" t="s">
        <v>192</v>
      </c>
      <c r="E61" s="1" t="s">
        <v>193</v>
      </c>
      <c r="F61" s="2">
        <v>-4950</v>
      </c>
      <c r="G61" s="2">
        <v>-77.48</v>
      </c>
      <c r="H61" s="2">
        <v>-0.62</v>
      </c>
    </row>
    <row r="62" spans="2:8" x14ac:dyDescent="0.25">
      <c r="B62" s="1" t="s">
        <v>2618</v>
      </c>
      <c r="C62" s="17" t="s">
        <v>135</v>
      </c>
      <c r="D62" s="1" t="s">
        <v>192</v>
      </c>
      <c r="E62" s="1" t="s">
        <v>205</v>
      </c>
      <c r="F62" s="2">
        <v>-7500</v>
      </c>
      <c r="G62" s="2">
        <v>-80.87</v>
      </c>
      <c r="H62" s="2">
        <v>-0.64</v>
      </c>
    </row>
    <row r="63" spans="2:8" x14ac:dyDescent="0.25">
      <c r="B63" s="1" t="s">
        <v>2609</v>
      </c>
      <c r="C63" s="17" t="s">
        <v>135</v>
      </c>
      <c r="D63" s="1" t="s">
        <v>202</v>
      </c>
      <c r="E63" s="1" t="s">
        <v>214</v>
      </c>
      <c r="F63" s="2">
        <v>-8400</v>
      </c>
      <c r="G63" s="2">
        <v>-215.08</v>
      </c>
      <c r="H63" s="2">
        <v>-1.71</v>
      </c>
    </row>
    <row r="64" spans="2:8" x14ac:dyDescent="0.25">
      <c r="B64" s="1" t="s">
        <v>2707</v>
      </c>
      <c r="C64" s="17" t="s">
        <v>135</v>
      </c>
      <c r="D64" s="1" t="s">
        <v>197</v>
      </c>
      <c r="E64" s="1" t="s">
        <v>199</v>
      </c>
      <c r="F64" s="2">
        <v>-6125</v>
      </c>
      <c r="G64" s="2">
        <v>-215.25</v>
      </c>
      <c r="H64" s="2">
        <v>-1.71</v>
      </c>
    </row>
    <row r="65" spans="2:8" x14ac:dyDescent="0.25">
      <c r="B65" s="1" t="s">
        <v>2708</v>
      </c>
      <c r="C65" s="17" t="s">
        <v>135</v>
      </c>
      <c r="D65" s="1" t="s">
        <v>215</v>
      </c>
      <c r="E65" s="1" t="s">
        <v>216</v>
      </c>
      <c r="F65" s="2">
        <v>-3750</v>
      </c>
      <c r="G65" s="2">
        <v>-218.21</v>
      </c>
      <c r="H65" s="2">
        <v>-1.73</v>
      </c>
    </row>
    <row r="66" spans="2:8" x14ac:dyDescent="0.25">
      <c r="B66" s="1" t="s">
        <v>2709</v>
      </c>
      <c r="C66" s="17" t="s">
        <v>135</v>
      </c>
      <c r="D66" s="1" t="s">
        <v>222</v>
      </c>
      <c r="E66" s="1" t="s">
        <v>260</v>
      </c>
      <c r="F66" s="2">
        <v>-12300</v>
      </c>
      <c r="G66" s="2">
        <v>-232.78</v>
      </c>
      <c r="H66" s="2">
        <v>-1.85</v>
      </c>
    </row>
    <row r="67" spans="2:8" x14ac:dyDescent="0.25">
      <c r="B67" s="1" t="s">
        <v>2617</v>
      </c>
      <c r="C67" s="17" t="s">
        <v>135</v>
      </c>
      <c r="D67" s="1" t="s">
        <v>192</v>
      </c>
      <c r="E67" s="1" t="s">
        <v>196</v>
      </c>
      <c r="F67" s="2">
        <v>-35000</v>
      </c>
      <c r="G67" s="2">
        <v>-328.63</v>
      </c>
      <c r="H67" s="2">
        <v>-2.61</v>
      </c>
    </row>
    <row r="68" spans="2:8" x14ac:dyDescent="0.25">
      <c r="B68" s="1" t="s">
        <v>2608</v>
      </c>
      <c r="C68" s="17" t="s">
        <v>135</v>
      </c>
      <c r="D68" s="1" t="s">
        <v>229</v>
      </c>
      <c r="E68" s="1" t="s">
        <v>656</v>
      </c>
      <c r="F68" s="2">
        <v>-46400</v>
      </c>
      <c r="G68" s="2">
        <v>-386.28</v>
      </c>
      <c r="H68" s="2">
        <v>-3.07</v>
      </c>
    </row>
    <row r="69" spans="2:8" x14ac:dyDescent="0.25">
      <c r="B69" s="1" t="s">
        <v>2710</v>
      </c>
      <c r="C69" s="17" t="s">
        <v>135</v>
      </c>
      <c r="D69" s="1" t="s">
        <v>231</v>
      </c>
      <c r="E69" s="1" t="s">
        <v>232</v>
      </c>
      <c r="F69" s="2">
        <v>-45000</v>
      </c>
      <c r="G69" s="2">
        <v>-426.06</v>
      </c>
      <c r="H69" s="2">
        <v>-3.38</v>
      </c>
    </row>
    <row r="70" spans="2:8" x14ac:dyDescent="0.25">
      <c r="B70" s="1" t="s">
        <v>2616</v>
      </c>
      <c r="C70" s="17" t="s">
        <v>135</v>
      </c>
      <c r="D70" s="1" t="s">
        <v>207</v>
      </c>
      <c r="E70" s="1" t="s">
        <v>208</v>
      </c>
      <c r="F70" s="2">
        <v>-15000</v>
      </c>
      <c r="G70" s="2">
        <v>-469.09</v>
      </c>
      <c r="H70" s="2">
        <v>-3.72</v>
      </c>
    </row>
    <row r="71" spans="2:8" x14ac:dyDescent="0.25">
      <c r="B71" s="1" t="s">
        <v>2711</v>
      </c>
      <c r="C71" s="17" t="s">
        <v>135</v>
      </c>
      <c r="D71" s="1" t="s">
        <v>202</v>
      </c>
      <c r="E71" s="1" t="s">
        <v>203</v>
      </c>
      <c r="F71" s="2">
        <v>-113600</v>
      </c>
      <c r="G71" s="2">
        <v>-498.42</v>
      </c>
      <c r="H71" s="2">
        <v>-3.96</v>
      </c>
    </row>
    <row r="72" spans="2:8" x14ac:dyDescent="0.25">
      <c r="B72" s="1" t="s">
        <v>2712</v>
      </c>
      <c r="C72" s="17" t="s">
        <v>135</v>
      </c>
      <c r="D72" s="1" t="s">
        <v>215</v>
      </c>
      <c r="E72" s="1" t="s">
        <v>424</v>
      </c>
      <c r="F72" s="2">
        <v>-60500</v>
      </c>
      <c r="G72" s="2">
        <v>-636.37</v>
      </c>
      <c r="H72" s="2">
        <v>-5.05</v>
      </c>
    </row>
    <row r="73" spans="2:8" x14ac:dyDescent="0.25">
      <c r="B73" s="1" t="s">
        <v>2713</v>
      </c>
      <c r="C73" s="17" t="s">
        <v>135</v>
      </c>
      <c r="D73" s="1" t="s">
        <v>222</v>
      </c>
      <c r="E73" s="1" t="s">
        <v>492</v>
      </c>
      <c r="F73" s="2">
        <v>-145800</v>
      </c>
      <c r="G73" s="2">
        <v>-645.24</v>
      </c>
      <c r="H73" s="2">
        <v>-5.12</v>
      </c>
    </row>
    <row r="74" spans="2:8" x14ac:dyDescent="0.25">
      <c r="B74" s="14" t="s">
        <v>271</v>
      </c>
      <c r="C74" s="21"/>
      <c r="D74" s="14"/>
      <c r="E74" s="14"/>
      <c r="F74" s="3"/>
      <c r="G74" s="3">
        <f>SUM(G12:G57)</f>
        <v>8898.9499999999971</v>
      </c>
      <c r="H74" s="3">
        <f>SUM(H12:H57)</f>
        <v>70.61999999999999</v>
      </c>
    </row>
    <row r="75" spans="2:8" x14ac:dyDescent="0.25">
      <c r="B75" s="14" t="s">
        <v>634</v>
      </c>
    </row>
    <row r="76" spans="2:8" x14ac:dyDescent="0.25">
      <c r="B76" s="1" t="s">
        <v>16</v>
      </c>
      <c r="C76" s="17" t="s">
        <v>135</v>
      </c>
      <c r="D76" s="1" t="s">
        <v>635</v>
      </c>
      <c r="E76" s="1" t="s">
        <v>1029</v>
      </c>
      <c r="F76" s="2">
        <v>16590.731</v>
      </c>
      <c r="G76" s="2">
        <v>705.38</v>
      </c>
      <c r="H76" s="2">
        <v>5.6</v>
      </c>
    </row>
    <row r="77" spans="2:8" x14ac:dyDescent="0.25">
      <c r="B77" s="14" t="s">
        <v>271</v>
      </c>
      <c r="C77" s="21"/>
      <c r="D77" s="14"/>
      <c r="E77" s="14"/>
      <c r="F77" s="3"/>
      <c r="G77" s="3">
        <f>SUM(G75:G76)</f>
        <v>705.38</v>
      </c>
      <c r="H77" s="3">
        <f>SUM(H75:H76)</f>
        <v>5.6</v>
      </c>
    </row>
    <row r="78" spans="2:8" x14ac:dyDescent="0.25">
      <c r="B78" s="18" t="s">
        <v>112</v>
      </c>
      <c r="C78" s="19" t="s">
        <v>113</v>
      </c>
      <c r="D78" s="18" t="s">
        <v>114</v>
      </c>
      <c r="E78" s="18" t="s">
        <v>115</v>
      </c>
      <c r="F78" s="20" t="s">
        <v>116</v>
      </c>
      <c r="G78" s="20" t="s">
        <v>117</v>
      </c>
      <c r="H78" s="20" t="s">
        <v>118</v>
      </c>
    </row>
    <row r="79" spans="2:8" x14ac:dyDescent="0.25">
      <c r="B79" s="14" t="s">
        <v>119</v>
      </c>
    </row>
    <row r="80" spans="2:8" x14ac:dyDescent="0.25">
      <c r="B80" s="14" t="s">
        <v>120</v>
      </c>
    </row>
    <row r="81" spans="2:8" x14ac:dyDescent="0.25">
      <c r="B81" s="14" t="s">
        <v>121</v>
      </c>
    </row>
    <row r="82" spans="2:8" x14ac:dyDescent="0.25">
      <c r="B82" s="1" t="s">
        <v>2252</v>
      </c>
      <c r="C82" s="17">
        <v>7.26</v>
      </c>
      <c r="D82" s="1" t="s">
        <v>122</v>
      </c>
      <c r="E82" s="1" t="s">
        <v>455</v>
      </c>
      <c r="F82" s="2">
        <v>500000</v>
      </c>
      <c r="G82" s="2">
        <v>501.75</v>
      </c>
      <c r="H82" s="2">
        <v>3.98</v>
      </c>
    </row>
    <row r="83" spans="2:8" x14ac:dyDescent="0.25">
      <c r="B83" s="1" t="s">
        <v>2249</v>
      </c>
      <c r="C83" s="17">
        <v>7.25</v>
      </c>
      <c r="D83" s="1" t="s">
        <v>122</v>
      </c>
      <c r="E83" s="1" t="s">
        <v>1031</v>
      </c>
      <c r="F83" s="2">
        <v>500000</v>
      </c>
      <c r="G83" s="2">
        <v>480.16</v>
      </c>
      <c r="H83" s="2">
        <v>3.81</v>
      </c>
    </row>
    <row r="84" spans="2:8" x14ac:dyDescent="0.25">
      <c r="B84" s="1" t="s">
        <v>2244</v>
      </c>
      <c r="C84" s="17">
        <v>6.89</v>
      </c>
      <c r="D84" s="1" t="s">
        <v>122</v>
      </c>
      <c r="E84" s="1" t="s">
        <v>747</v>
      </c>
      <c r="F84" s="2">
        <v>200000</v>
      </c>
      <c r="G84" s="2">
        <v>200.07</v>
      </c>
      <c r="H84" s="2">
        <v>1.59</v>
      </c>
    </row>
    <row r="85" spans="2:8" x14ac:dyDescent="0.25">
      <c r="B85" s="14" t="s">
        <v>125</v>
      </c>
      <c r="C85" s="21"/>
      <c r="D85" s="14"/>
      <c r="E85" s="14"/>
      <c r="F85" s="3"/>
      <c r="G85" s="3">
        <f>SUM(G78:G84)</f>
        <v>1181.98</v>
      </c>
      <c r="H85" s="3">
        <f>SUM(H78:H84)</f>
        <v>9.3800000000000008</v>
      </c>
    </row>
    <row r="86" spans="2:8" x14ac:dyDescent="0.25">
      <c r="B86" s="14" t="s">
        <v>126</v>
      </c>
    </row>
    <row r="87" spans="2:8" x14ac:dyDescent="0.25">
      <c r="B87" s="1" t="s">
        <v>2683</v>
      </c>
      <c r="C87" s="17">
        <v>7.7</v>
      </c>
      <c r="D87" s="1" t="s">
        <v>127</v>
      </c>
      <c r="E87" s="1" t="s">
        <v>928</v>
      </c>
      <c r="F87" s="2">
        <v>50</v>
      </c>
      <c r="G87" s="2">
        <v>505.77</v>
      </c>
      <c r="H87" s="2">
        <v>4.0199999999999996</v>
      </c>
    </row>
    <row r="88" spans="2:8" x14ac:dyDescent="0.25">
      <c r="B88" s="14" t="s">
        <v>129</v>
      </c>
      <c r="C88" s="21"/>
      <c r="D88" s="14"/>
      <c r="E88" s="14"/>
      <c r="F88" s="3"/>
      <c r="G88" s="3">
        <f>SUM(G86:G87)</f>
        <v>505.77</v>
      </c>
      <c r="H88" s="3">
        <f>SUM(H86:H87)</f>
        <v>4.0199999999999996</v>
      </c>
    </row>
    <row r="89" spans="2:8" x14ac:dyDescent="0.25">
      <c r="B89" s="14" t="s">
        <v>483</v>
      </c>
      <c r="C89" s="21"/>
      <c r="D89" s="14"/>
      <c r="E89" s="14"/>
      <c r="F89" s="3"/>
      <c r="G89" s="3">
        <v>1127.5899999999999</v>
      </c>
      <c r="H89" s="3">
        <v>8.9499999999999993</v>
      </c>
    </row>
    <row r="90" spans="2:8" x14ac:dyDescent="0.25">
      <c r="B90" s="14" t="s">
        <v>137</v>
      </c>
      <c r="C90" s="21"/>
      <c r="D90" s="14"/>
      <c r="E90" s="14"/>
      <c r="F90" s="3"/>
      <c r="G90" s="3">
        <f>G89+G88+G85+G77+G74</f>
        <v>12419.669999999998</v>
      </c>
      <c r="H90" s="3">
        <f>H89+H88+H85+H77+H74</f>
        <v>98.57</v>
      </c>
    </row>
    <row r="91" spans="2:8" x14ac:dyDescent="0.25">
      <c r="B91" s="14" t="s">
        <v>138</v>
      </c>
      <c r="C91" s="21"/>
      <c r="D91" s="14"/>
      <c r="E91" s="14"/>
      <c r="F91" s="3"/>
      <c r="G91" s="3">
        <f>G92-G90</f>
        <v>177.10971078000148</v>
      </c>
      <c r="H91" s="3">
        <f>H92-H90</f>
        <v>1.4300000000000068</v>
      </c>
    </row>
    <row r="92" spans="2:8" x14ac:dyDescent="0.25">
      <c r="B92" s="14" t="s">
        <v>139</v>
      </c>
      <c r="C92" s="21"/>
      <c r="D92" s="14"/>
      <c r="E92" s="14"/>
      <c r="F92" s="3"/>
      <c r="G92" s="3">
        <v>12596.77971078</v>
      </c>
      <c r="H92" s="3">
        <v>100</v>
      </c>
    </row>
    <row r="93" spans="2:8" x14ac:dyDescent="0.25">
      <c r="B93" s="14" t="s">
        <v>2243</v>
      </c>
    </row>
    <row r="94" spans="2:8" x14ac:dyDescent="0.25">
      <c r="B94" s="1" t="s">
        <v>140</v>
      </c>
    </row>
    <row r="95" spans="2:8" x14ac:dyDescent="0.25">
      <c r="B95" s="14" t="s">
        <v>141</v>
      </c>
    </row>
    <row r="96" spans="2:8" x14ac:dyDescent="0.25">
      <c r="B96" s="14" t="s">
        <v>142</v>
      </c>
      <c r="C96" s="17" t="s">
        <v>143</v>
      </c>
    </row>
    <row r="97" spans="2:3" x14ac:dyDescent="0.25">
      <c r="B97" s="14" t="s">
        <v>145</v>
      </c>
      <c r="C97" s="17" t="s">
        <v>144</v>
      </c>
    </row>
    <row r="98" spans="2:3" x14ac:dyDescent="0.25">
      <c r="B98" s="14" t="s">
        <v>273</v>
      </c>
      <c r="C98" s="17" t="s">
        <v>144</v>
      </c>
    </row>
    <row r="99" spans="2:3" x14ac:dyDescent="0.25">
      <c r="B99" s="14" t="s">
        <v>146</v>
      </c>
      <c r="C99" s="17" t="s">
        <v>147</v>
      </c>
    </row>
    <row r="100" spans="2:3" x14ac:dyDescent="0.25">
      <c r="B100" s="14" t="s">
        <v>1032</v>
      </c>
      <c r="C100" s="21"/>
    </row>
    <row r="101" spans="2:3" x14ac:dyDescent="0.25">
      <c r="B101" s="14" t="s">
        <v>1033</v>
      </c>
      <c r="C101" s="21"/>
    </row>
    <row r="102" spans="2:3" x14ac:dyDescent="0.25">
      <c r="B102" s="14" t="s">
        <v>1034</v>
      </c>
      <c r="C102" s="21"/>
    </row>
    <row r="103" spans="2:3" x14ac:dyDescent="0.25">
      <c r="B103" s="14" t="s">
        <v>1035</v>
      </c>
      <c r="C103" s="21"/>
    </row>
    <row r="104" spans="2:3" x14ac:dyDescent="0.25">
      <c r="B104" s="14" t="s">
        <v>1036</v>
      </c>
      <c r="C104" s="21"/>
    </row>
    <row r="105" spans="2:3" x14ac:dyDescent="0.25">
      <c r="B105" s="14" t="s">
        <v>1037</v>
      </c>
      <c r="C105" s="21"/>
    </row>
    <row r="106" spans="2:3" x14ac:dyDescent="0.25">
      <c r="B106" s="14" t="s">
        <v>1038</v>
      </c>
      <c r="C106" s="21"/>
    </row>
    <row r="107" spans="2:3" x14ac:dyDescent="0.25">
      <c r="B107" s="14" t="s">
        <v>1039</v>
      </c>
      <c r="C107" s="21"/>
    </row>
    <row r="108" spans="2:3" x14ac:dyDescent="0.25">
      <c r="B108" s="14" t="s">
        <v>1040</v>
      </c>
      <c r="C108" s="21"/>
    </row>
    <row r="109" spans="2:3" x14ac:dyDescent="0.25">
      <c r="B109" s="14" t="s">
        <v>1041</v>
      </c>
      <c r="C109" s="21"/>
    </row>
    <row r="110" spans="2:3" x14ac:dyDescent="0.25">
      <c r="B110" s="14" t="s">
        <v>1042</v>
      </c>
      <c r="C110" s="21"/>
    </row>
    <row r="111" spans="2:3" x14ac:dyDescent="0.25">
      <c r="B111" s="14" t="s">
        <v>1043</v>
      </c>
      <c r="C111" s="21"/>
    </row>
    <row r="112" spans="2:3" x14ac:dyDescent="0.25">
      <c r="B112" s="14" t="s">
        <v>3328</v>
      </c>
      <c r="C112" s="21"/>
    </row>
    <row r="113" spans="2:4" x14ac:dyDescent="0.25">
      <c r="B113" s="1" t="s">
        <v>1333</v>
      </c>
    </row>
    <row r="114" spans="2:4" x14ac:dyDescent="0.25">
      <c r="B114" s="1" t="s">
        <v>278</v>
      </c>
    </row>
    <row r="115" spans="2:4" x14ac:dyDescent="0.25">
      <c r="B115" s="14" t="s">
        <v>3385</v>
      </c>
      <c r="C115" s="21"/>
    </row>
    <row r="117" spans="2:4" x14ac:dyDescent="0.25">
      <c r="B117" s="7" t="s">
        <v>2242</v>
      </c>
      <c r="C117" s="8"/>
    </row>
    <row r="118" spans="2:4" ht="30" x14ac:dyDescent="0.25">
      <c r="B118" s="7" t="s">
        <v>279</v>
      </c>
      <c r="C118" s="9" t="s">
        <v>280</v>
      </c>
    </row>
    <row r="119" spans="2:4" x14ac:dyDescent="0.25">
      <c r="B119" s="10" t="s">
        <v>281</v>
      </c>
      <c r="C119" s="128">
        <v>0</v>
      </c>
    </row>
    <row r="120" spans="2:4" x14ac:dyDescent="0.25">
      <c r="B120" s="10" t="s">
        <v>282</v>
      </c>
      <c r="C120" s="128">
        <v>0</v>
      </c>
    </row>
    <row r="121" spans="2:4" x14ac:dyDescent="0.25">
      <c r="B121" s="10" t="s">
        <v>283</v>
      </c>
      <c r="C121" s="128">
        <v>1200</v>
      </c>
    </row>
    <row r="122" spans="2:4" x14ac:dyDescent="0.25">
      <c r="B122" s="10" t="s">
        <v>284</v>
      </c>
      <c r="C122" s="128">
        <v>0</v>
      </c>
    </row>
    <row r="123" spans="2:4" x14ac:dyDescent="0.25">
      <c r="B123" s="10" t="s">
        <v>285</v>
      </c>
      <c r="C123" s="128">
        <v>705.16852979999999</v>
      </c>
    </row>
    <row r="124" spans="2:4" x14ac:dyDescent="0.25">
      <c r="B124" s="10" t="s">
        <v>286</v>
      </c>
      <c r="C124" s="128">
        <v>0</v>
      </c>
    </row>
    <row r="125" spans="2:4" x14ac:dyDescent="0.25">
      <c r="B125" s="7" t="s">
        <v>287</v>
      </c>
      <c r="C125" s="130">
        <v>1905.1685298</v>
      </c>
    </row>
    <row r="127" spans="2:4" x14ac:dyDescent="0.25">
      <c r="B127" s="10" t="s">
        <v>149</v>
      </c>
      <c r="C127" s="11"/>
      <c r="D127" s="10"/>
    </row>
    <row r="128" spans="2:4" ht="30" x14ac:dyDescent="0.25">
      <c r="B128" s="12" t="s">
        <v>150</v>
      </c>
      <c r="C128" s="13" t="s">
        <v>151</v>
      </c>
      <c r="D128" s="12" t="s">
        <v>152</v>
      </c>
    </row>
    <row r="129" spans="2:7" x14ac:dyDescent="0.25">
      <c r="B129" s="10" t="s">
        <v>144</v>
      </c>
      <c r="C129" s="11" t="s">
        <v>144</v>
      </c>
      <c r="D129" s="10" t="s">
        <v>144</v>
      </c>
    </row>
    <row r="131" spans="2:7" x14ac:dyDescent="0.25">
      <c r="B131" s="14" t="s">
        <v>153</v>
      </c>
      <c r="C131" s="22">
        <v>45260</v>
      </c>
    </row>
    <row r="132" spans="2:7" x14ac:dyDescent="0.25">
      <c r="B132" s="7" t="s">
        <v>154</v>
      </c>
      <c r="C132" s="8" t="s">
        <v>155</v>
      </c>
      <c r="D132" s="7" t="s">
        <v>156</v>
      </c>
      <c r="E132" s="23" t="s">
        <v>157</v>
      </c>
      <c r="F132" s="24" t="s">
        <v>158</v>
      </c>
      <c r="G132" s="3"/>
    </row>
    <row r="133" spans="2:7" x14ac:dyDescent="0.25">
      <c r="B133" s="10" t="s">
        <v>2714</v>
      </c>
      <c r="C133" s="11">
        <v>-12300</v>
      </c>
      <c r="D133" s="10">
        <v>1831.29</v>
      </c>
      <c r="E133" s="25">
        <v>1892.5</v>
      </c>
      <c r="F133" s="26">
        <f>C125</f>
        <v>1905.1685298</v>
      </c>
    </row>
    <row r="134" spans="2:7" x14ac:dyDescent="0.25">
      <c r="B134" s="10" t="s">
        <v>2715</v>
      </c>
      <c r="C134" s="11">
        <v>-113600</v>
      </c>
      <c r="D134" s="10">
        <v>439.15</v>
      </c>
      <c r="E134" s="25">
        <v>438.75</v>
      </c>
      <c r="F134" s="27"/>
    </row>
    <row r="135" spans="2:7" x14ac:dyDescent="0.25">
      <c r="B135" s="10" t="s">
        <v>2716</v>
      </c>
      <c r="C135" s="11">
        <v>-7800</v>
      </c>
      <c r="D135" s="10">
        <v>568.91999999999996</v>
      </c>
      <c r="E135" s="25">
        <v>573.35</v>
      </c>
      <c r="F135" s="27"/>
    </row>
    <row r="136" spans="2:7" x14ac:dyDescent="0.25">
      <c r="B136" s="10" t="s">
        <v>2621</v>
      </c>
      <c r="C136" s="11">
        <v>-7500</v>
      </c>
      <c r="D136" s="10">
        <v>1016.76</v>
      </c>
      <c r="E136" s="25">
        <v>1078.25</v>
      </c>
      <c r="F136" s="27"/>
    </row>
    <row r="137" spans="2:7" x14ac:dyDescent="0.25">
      <c r="B137" s="10" t="s">
        <v>2622</v>
      </c>
      <c r="C137" s="11">
        <v>-4950</v>
      </c>
      <c r="D137" s="10">
        <v>1533.72</v>
      </c>
      <c r="E137" s="25">
        <v>1565.35</v>
      </c>
      <c r="F137" s="27"/>
    </row>
    <row r="138" spans="2:7" x14ac:dyDescent="0.25">
      <c r="B138" s="10" t="s">
        <v>2623</v>
      </c>
      <c r="C138" s="11">
        <v>-35000</v>
      </c>
      <c r="D138" s="10">
        <v>929.31</v>
      </c>
      <c r="E138" s="25">
        <v>938.95</v>
      </c>
      <c r="F138" s="27"/>
    </row>
    <row r="139" spans="2:7" x14ac:dyDescent="0.25">
      <c r="B139" s="10" t="s">
        <v>2717</v>
      </c>
      <c r="C139" s="11">
        <v>-145800</v>
      </c>
      <c r="D139" s="10">
        <v>423.87</v>
      </c>
      <c r="E139" s="25">
        <v>442.55</v>
      </c>
      <c r="F139" s="27"/>
    </row>
    <row r="140" spans="2:7" x14ac:dyDescent="0.25">
      <c r="B140" s="10" t="s">
        <v>763</v>
      </c>
      <c r="C140" s="11">
        <v>-9000</v>
      </c>
      <c r="D140" s="10">
        <v>565.35</v>
      </c>
      <c r="E140" s="25">
        <v>567.70000000000005</v>
      </c>
      <c r="F140" s="27"/>
    </row>
    <row r="141" spans="2:7" x14ac:dyDescent="0.25">
      <c r="B141" s="10" t="s">
        <v>2624</v>
      </c>
      <c r="C141" s="11">
        <v>-15000</v>
      </c>
      <c r="D141" s="10">
        <v>3079.64</v>
      </c>
      <c r="E141" s="25">
        <v>3127.25</v>
      </c>
      <c r="F141" s="27"/>
    </row>
    <row r="142" spans="2:7" x14ac:dyDescent="0.25">
      <c r="B142" s="10" t="s">
        <v>2718</v>
      </c>
      <c r="C142" s="11">
        <v>-60500</v>
      </c>
      <c r="D142" s="10">
        <v>1046.92</v>
      </c>
      <c r="E142" s="25">
        <v>1051.8499999999999</v>
      </c>
      <c r="F142" s="27"/>
    </row>
    <row r="143" spans="2:7" x14ac:dyDescent="0.25">
      <c r="B143" s="10" t="s">
        <v>2719</v>
      </c>
      <c r="C143" s="11">
        <v>-1200</v>
      </c>
      <c r="D143" s="10">
        <v>2349.73</v>
      </c>
      <c r="E143" s="25">
        <v>2380</v>
      </c>
      <c r="F143" s="27"/>
    </row>
    <row r="144" spans="2:7" x14ac:dyDescent="0.25">
      <c r="B144" s="10" t="s">
        <v>2628</v>
      </c>
      <c r="C144" s="11">
        <v>-8400</v>
      </c>
      <c r="D144" s="10">
        <v>2534.83</v>
      </c>
      <c r="E144" s="25">
        <v>2560.4499999999998</v>
      </c>
      <c r="F144" s="27"/>
    </row>
    <row r="145" spans="2:6" x14ac:dyDescent="0.25">
      <c r="B145" s="10" t="s">
        <v>2720</v>
      </c>
      <c r="C145" s="11">
        <v>-3750</v>
      </c>
      <c r="D145" s="10">
        <v>5772.88</v>
      </c>
      <c r="E145" s="25">
        <v>5818.85</v>
      </c>
      <c r="F145" s="27"/>
    </row>
    <row r="146" spans="2:6" x14ac:dyDescent="0.25">
      <c r="B146" s="10" t="s">
        <v>2721</v>
      </c>
      <c r="C146" s="11">
        <v>-45000</v>
      </c>
      <c r="D146" s="10">
        <v>939.24</v>
      </c>
      <c r="E146" s="25">
        <v>946.8</v>
      </c>
      <c r="F146" s="27"/>
    </row>
    <row r="147" spans="2:6" x14ac:dyDescent="0.25">
      <c r="B147" s="10" t="s">
        <v>2722</v>
      </c>
      <c r="C147" s="11">
        <v>-6125</v>
      </c>
      <c r="D147" s="10">
        <v>3458.83</v>
      </c>
      <c r="E147" s="25">
        <v>3514.25</v>
      </c>
      <c r="F147" s="27"/>
    </row>
    <row r="148" spans="2:6" x14ac:dyDescent="0.25">
      <c r="B148" s="10" t="s">
        <v>2633</v>
      </c>
      <c r="C148" s="11">
        <v>-46400</v>
      </c>
      <c r="D148" s="10">
        <v>795.41</v>
      </c>
      <c r="E148" s="25">
        <v>832.5</v>
      </c>
      <c r="F148" s="28"/>
    </row>
    <row r="151" spans="2:6" x14ac:dyDescent="0.25">
      <c r="B151" s="14" t="s">
        <v>159</v>
      </c>
      <c r="C151" s="133">
        <v>0.36170000000000002</v>
      </c>
    </row>
    <row r="152" spans="2:6" x14ac:dyDescent="0.25">
      <c r="B152" s="14"/>
    </row>
    <row r="153" spans="2:6" x14ac:dyDescent="0.25">
      <c r="B153" s="14" t="s">
        <v>160</v>
      </c>
    </row>
    <row r="154" spans="2:6" x14ac:dyDescent="0.25">
      <c r="B154" s="23" t="s">
        <v>161</v>
      </c>
      <c r="C154" s="8" t="s">
        <v>162</v>
      </c>
      <c r="D154" s="14"/>
    </row>
    <row r="155" spans="2:6" x14ac:dyDescent="0.25">
      <c r="B155" s="25" t="s">
        <v>2723</v>
      </c>
      <c r="C155" s="11">
        <v>25</v>
      </c>
    </row>
    <row r="156" spans="2:6" x14ac:dyDescent="0.25">
      <c r="B156" s="25" t="s">
        <v>2724</v>
      </c>
      <c r="C156" s="11">
        <v>0</v>
      </c>
    </row>
    <row r="157" spans="2:6" x14ac:dyDescent="0.25">
      <c r="B157" s="25" t="s">
        <v>2634</v>
      </c>
      <c r="C157" s="11">
        <v>19</v>
      </c>
    </row>
    <row r="158" spans="2:6" x14ac:dyDescent="0.25">
      <c r="B158" s="25" t="s">
        <v>2725</v>
      </c>
      <c r="C158" s="11">
        <v>81</v>
      </c>
    </row>
    <row r="159" spans="2:6" x14ac:dyDescent="0.25">
      <c r="B159" s="25" t="s">
        <v>2726</v>
      </c>
      <c r="C159" s="11">
        <v>93</v>
      </c>
    </row>
    <row r="160" spans="2:6" x14ac:dyDescent="0.25">
      <c r="B160" s="25" t="s">
        <v>2727</v>
      </c>
      <c r="C160" s="11">
        <v>30</v>
      </c>
    </row>
    <row r="161" spans="2:3" x14ac:dyDescent="0.25">
      <c r="B161" s="25" t="s">
        <v>2638</v>
      </c>
      <c r="C161" s="11">
        <v>9</v>
      </c>
    </row>
    <row r="162" spans="2:3" x14ac:dyDescent="0.25">
      <c r="B162" s="25" t="s">
        <v>2640</v>
      </c>
      <c r="C162" s="11">
        <v>47</v>
      </c>
    </row>
    <row r="163" spans="2:3" x14ac:dyDescent="0.25">
      <c r="B163" s="25" t="s">
        <v>2641</v>
      </c>
      <c r="C163" s="11">
        <v>25</v>
      </c>
    </row>
    <row r="164" spans="2:3" x14ac:dyDescent="0.25">
      <c r="B164" s="25" t="s">
        <v>2728</v>
      </c>
      <c r="C164" s="11">
        <v>64</v>
      </c>
    </row>
    <row r="165" spans="2:3" x14ac:dyDescent="0.25">
      <c r="B165" s="25" t="s">
        <v>2642</v>
      </c>
      <c r="C165" s="11">
        <v>17</v>
      </c>
    </row>
    <row r="166" spans="2:3" x14ac:dyDescent="0.25">
      <c r="B166" s="25" t="s">
        <v>764</v>
      </c>
      <c r="C166" s="11">
        <v>3</v>
      </c>
    </row>
    <row r="167" spans="2:3" x14ac:dyDescent="0.25">
      <c r="B167" s="25" t="s">
        <v>2729</v>
      </c>
      <c r="C167" s="11">
        <v>20</v>
      </c>
    </row>
    <row r="168" spans="2:3" x14ac:dyDescent="0.25">
      <c r="B168" s="25" t="s">
        <v>2730</v>
      </c>
      <c r="C168" s="11">
        <v>36</v>
      </c>
    </row>
    <row r="169" spans="2:3" x14ac:dyDescent="0.25">
      <c r="B169" s="25" t="s">
        <v>2731</v>
      </c>
      <c r="C169" s="11">
        <v>6</v>
      </c>
    </row>
    <row r="171" spans="2:3" x14ac:dyDescent="0.25">
      <c r="B171" s="23" t="s">
        <v>163</v>
      </c>
      <c r="C171" s="8" t="s">
        <v>162</v>
      </c>
    </row>
    <row r="172" spans="2:3" x14ac:dyDescent="0.25">
      <c r="B172" s="25" t="s">
        <v>2723</v>
      </c>
      <c r="C172" s="11">
        <v>25</v>
      </c>
    </row>
    <row r="173" spans="2:3" x14ac:dyDescent="0.25">
      <c r="B173" s="25" t="s">
        <v>2724</v>
      </c>
      <c r="C173" s="11">
        <v>0</v>
      </c>
    </row>
    <row r="174" spans="2:3" x14ac:dyDescent="0.25">
      <c r="B174" s="25" t="s">
        <v>2634</v>
      </c>
      <c r="C174" s="11">
        <v>19</v>
      </c>
    </row>
    <row r="175" spans="2:3" x14ac:dyDescent="0.25">
      <c r="B175" s="25" t="s">
        <v>2725</v>
      </c>
      <c r="C175" s="11">
        <v>81</v>
      </c>
    </row>
    <row r="176" spans="2:3" x14ac:dyDescent="0.25">
      <c r="B176" s="25" t="s">
        <v>2726</v>
      </c>
      <c r="C176" s="11">
        <v>93</v>
      </c>
    </row>
    <row r="177" spans="2:3" x14ac:dyDescent="0.25">
      <c r="B177" s="25" t="s">
        <v>2727</v>
      </c>
      <c r="C177" s="11">
        <v>30</v>
      </c>
    </row>
    <row r="178" spans="2:3" x14ac:dyDescent="0.25">
      <c r="B178" s="25" t="s">
        <v>2638</v>
      </c>
      <c r="C178" s="11">
        <v>9</v>
      </c>
    </row>
    <row r="179" spans="2:3" x14ac:dyDescent="0.25">
      <c r="B179" s="25" t="s">
        <v>2640</v>
      </c>
      <c r="C179" s="11">
        <v>47</v>
      </c>
    </row>
    <row r="180" spans="2:3" x14ac:dyDescent="0.25">
      <c r="B180" s="25" t="s">
        <v>2641</v>
      </c>
      <c r="C180" s="11">
        <v>25</v>
      </c>
    </row>
    <row r="181" spans="2:3" x14ac:dyDescent="0.25">
      <c r="B181" s="25" t="s">
        <v>2728</v>
      </c>
      <c r="C181" s="11">
        <v>64</v>
      </c>
    </row>
    <row r="182" spans="2:3" x14ac:dyDescent="0.25">
      <c r="B182" s="25" t="s">
        <v>2642</v>
      </c>
      <c r="C182" s="11">
        <v>17</v>
      </c>
    </row>
    <row r="183" spans="2:3" x14ac:dyDescent="0.25">
      <c r="B183" s="25" t="s">
        <v>764</v>
      </c>
      <c r="C183" s="11">
        <v>3</v>
      </c>
    </row>
    <row r="184" spans="2:3" x14ac:dyDescent="0.25">
      <c r="B184" s="25" t="s">
        <v>2729</v>
      </c>
      <c r="C184" s="11">
        <v>20</v>
      </c>
    </row>
    <row r="185" spans="2:3" x14ac:dyDescent="0.25">
      <c r="B185" s="25" t="s">
        <v>2730</v>
      </c>
      <c r="C185" s="11">
        <v>36</v>
      </c>
    </row>
    <row r="186" spans="2:3" x14ac:dyDescent="0.25">
      <c r="B186" s="25" t="s">
        <v>2731</v>
      </c>
      <c r="C186" s="11">
        <v>6</v>
      </c>
    </row>
    <row r="189" spans="2:3" x14ac:dyDescent="0.25">
      <c r="B189" s="23" t="s">
        <v>708</v>
      </c>
      <c r="C189" s="8" t="s">
        <v>165</v>
      </c>
    </row>
    <row r="190" spans="2:3" x14ac:dyDescent="0.25">
      <c r="B190" s="25" t="s">
        <v>2723</v>
      </c>
      <c r="C190" s="134">
        <v>22388280.420000002</v>
      </c>
    </row>
    <row r="191" spans="2:3" x14ac:dyDescent="0.25">
      <c r="B191" s="25" t="s">
        <v>2724</v>
      </c>
      <c r="C191" s="134">
        <v>2802389.97</v>
      </c>
    </row>
    <row r="192" spans="2:3" x14ac:dyDescent="0.25">
      <c r="B192" s="25" t="s">
        <v>2634</v>
      </c>
      <c r="C192" s="134">
        <v>36674801.119999997</v>
      </c>
    </row>
    <row r="193" spans="2:3" x14ac:dyDescent="0.25">
      <c r="B193" s="25" t="s">
        <v>2725</v>
      </c>
      <c r="C193" s="134">
        <v>61422663.240000002</v>
      </c>
    </row>
    <row r="194" spans="2:3" x14ac:dyDescent="0.25">
      <c r="B194" s="25" t="s">
        <v>2726</v>
      </c>
      <c r="C194" s="134">
        <v>62954757.25</v>
      </c>
    </row>
    <row r="195" spans="2:3" x14ac:dyDescent="0.25">
      <c r="B195" s="25" t="s">
        <v>2727</v>
      </c>
      <c r="C195" s="134">
        <v>21514968.75</v>
      </c>
    </row>
    <row r="196" spans="2:3" x14ac:dyDescent="0.25">
      <c r="B196" s="25" t="s">
        <v>2638</v>
      </c>
      <c r="C196" s="134">
        <v>7544322.7199999997</v>
      </c>
    </row>
    <row r="197" spans="2:3" x14ac:dyDescent="0.25">
      <c r="B197" s="25" t="s">
        <v>2640</v>
      </c>
      <c r="C197" s="134">
        <v>35487689.909999996</v>
      </c>
    </row>
    <row r="198" spans="2:3" x14ac:dyDescent="0.25">
      <c r="B198" s="25" t="s">
        <v>2641</v>
      </c>
      <c r="C198" s="134">
        <v>32326350</v>
      </c>
    </row>
    <row r="199" spans="2:3" x14ac:dyDescent="0.25">
      <c r="B199" s="25" t="s">
        <v>2728</v>
      </c>
      <c r="C199" s="134">
        <v>85697225.25</v>
      </c>
    </row>
    <row r="200" spans="2:3" x14ac:dyDescent="0.25">
      <c r="B200" s="25" t="s">
        <v>2642</v>
      </c>
      <c r="C200" s="134">
        <v>30227130.120000001</v>
      </c>
    </row>
    <row r="201" spans="2:3" x14ac:dyDescent="0.25">
      <c r="B201" s="25" t="s">
        <v>764</v>
      </c>
      <c r="C201" s="134">
        <v>5057100</v>
      </c>
    </row>
    <row r="202" spans="2:3" x14ac:dyDescent="0.25">
      <c r="B202" s="25" t="s">
        <v>2729</v>
      </c>
      <c r="C202" s="134">
        <v>21064767.41</v>
      </c>
    </row>
    <row r="203" spans="2:3" x14ac:dyDescent="0.25">
      <c r="B203" s="25" t="s">
        <v>2730</v>
      </c>
      <c r="C203" s="134">
        <v>45303210</v>
      </c>
    </row>
    <row r="204" spans="2:3" x14ac:dyDescent="0.25">
      <c r="B204" s="25" t="s">
        <v>2731</v>
      </c>
      <c r="C204" s="134">
        <v>4410965</v>
      </c>
    </row>
    <row r="205" spans="2:3" x14ac:dyDescent="0.25">
      <c r="C205" s="135">
        <f>SUM(C189:C204)</f>
        <v>474876621.16000003</v>
      </c>
    </row>
    <row r="206" spans="2:3" x14ac:dyDescent="0.25">
      <c r="C206" s="35"/>
    </row>
    <row r="207" spans="2:3" x14ac:dyDescent="0.25">
      <c r="B207" s="23" t="s">
        <v>164</v>
      </c>
      <c r="C207" s="135" t="s">
        <v>165</v>
      </c>
    </row>
    <row r="208" spans="2:3" x14ac:dyDescent="0.25">
      <c r="B208" s="25" t="s">
        <v>2723</v>
      </c>
      <c r="C208" s="134">
        <v>24362295.120000001</v>
      </c>
    </row>
    <row r="209" spans="2:3" x14ac:dyDescent="0.25">
      <c r="B209" s="25" t="s">
        <v>2724</v>
      </c>
      <c r="C209" s="134">
        <v>2671800</v>
      </c>
    </row>
    <row r="210" spans="2:3" x14ac:dyDescent="0.25">
      <c r="B210" s="25" t="s">
        <v>2634</v>
      </c>
      <c r="C210" s="134">
        <v>36980800</v>
      </c>
    </row>
    <row r="211" spans="2:3" x14ac:dyDescent="0.25">
      <c r="B211" s="25" t="s">
        <v>2725</v>
      </c>
      <c r="C211" s="134">
        <v>63510931.979999997</v>
      </c>
    </row>
    <row r="212" spans="2:3" x14ac:dyDescent="0.25">
      <c r="B212" s="25" t="s">
        <v>2726</v>
      </c>
      <c r="C212" s="134">
        <v>52795930.329999998</v>
      </c>
    </row>
    <row r="213" spans="2:3" x14ac:dyDescent="0.25">
      <c r="B213" s="25" t="s">
        <v>2727</v>
      </c>
      <c r="C213" s="134">
        <v>19939675.129999999</v>
      </c>
    </row>
    <row r="214" spans="2:3" x14ac:dyDescent="0.25">
      <c r="B214" s="25" t="s">
        <v>2638</v>
      </c>
      <c r="C214" s="134">
        <v>7570227.5599999996</v>
      </c>
    </row>
    <row r="215" spans="2:3" x14ac:dyDescent="0.25">
      <c r="B215" s="25" t="s">
        <v>2640</v>
      </c>
      <c r="C215" s="134">
        <v>35268705.060000002</v>
      </c>
    </row>
    <row r="216" spans="2:3" x14ac:dyDescent="0.25">
      <c r="B216" s="25" t="s">
        <v>2641</v>
      </c>
      <c r="C216" s="134">
        <v>33013645</v>
      </c>
    </row>
    <row r="217" spans="2:3" x14ac:dyDescent="0.25">
      <c r="B217" s="25" t="s">
        <v>2728</v>
      </c>
      <c r="C217" s="134">
        <v>85496500.799999997</v>
      </c>
    </row>
    <row r="218" spans="2:3" x14ac:dyDescent="0.25">
      <c r="B218" s="25" t="s">
        <v>2642</v>
      </c>
      <c r="C218" s="134">
        <v>29951204.579999998</v>
      </c>
    </row>
    <row r="219" spans="2:3" x14ac:dyDescent="0.25">
      <c r="B219" s="25" t="s">
        <v>764</v>
      </c>
      <c r="C219" s="134">
        <v>5230950.3</v>
      </c>
    </row>
    <row r="220" spans="2:3" x14ac:dyDescent="0.25">
      <c r="B220" s="25" t="s">
        <v>2729</v>
      </c>
      <c r="C220" s="134">
        <v>21489264.829999998</v>
      </c>
    </row>
    <row r="221" spans="2:3" x14ac:dyDescent="0.25">
      <c r="B221" s="25" t="s">
        <v>2730</v>
      </c>
      <c r="C221" s="134">
        <v>43751475</v>
      </c>
    </row>
    <row r="222" spans="2:3" x14ac:dyDescent="0.25">
      <c r="B222" s="25" t="s">
        <v>2731</v>
      </c>
      <c r="C222" s="134">
        <v>4199195</v>
      </c>
    </row>
    <row r="223" spans="2:3" x14ac:dyDescent="0.25">
      <c r="C223" s="135">
        <f>SUM(C207:C222)</f>
        <v>466232600.69</v>
      </c>
    </row>
    <row r="224" spans="2:3" x14ac:dyDescent="0.25">
      <c r="C224" s="35"/>
    </row>
    <row r="225" spans="2:7" x14ac:dyDescent="0.25">
      <c r="C225" s="35"/>
    </row>
    <row r="226" spans="2:7" x14ac:dyDescent="0.25">
      <c r="B226" s="7" t="s">
        <v>166</v>
      </c>
      <c r="C226" s="135">
        <f xml:space="preserve"> C223-C205</f>
        <v>-8644020.4700000286</v>
      </c>
    </row>
    <row r="228" spans="2:7" x14ac:dyDescent="0.25">
      <c r="B228" s="7" t="s">
        <v>167</v>
      </c>
      <c r="C228" s="29">
        <v>45260</v>
      </c>
      <c r="D228" s="10"/>
      <c r="E228" s="25"/>
      <c r="F228" s="26"/>
    </row>
    <row r="229" spans="2:7" x14ac:dyDescent="0.25">
      <c r="B229" s="7" t="s">
        <v>154</v>
      </c>
      <c r="C229" s="8" t="s">
        <v>155</v>
      </c>
      <c r="D229" s="7" t="s">
        <v>156</v>
      </c>
      <c r="E229" s="23" t="s">
        <v>157</v>
      </c>
      <c r="F229" s="30" t="s">
        <v>158</v>
      </c>
      <c r="G229" s="3"/>
    </row>
    <row r="230" spans="2:7" x14ac:dyDescent="0.25">
      <c r="B230" s="31" t="s">
        <v>144</v>
      </c>
      <c r="C230" s="32" t="s">
        <v>144</v>
      </c>
      <c r="D230" s="31" t="s">
        <v>144</v>
      </c>
      <c r="E230" s="33" t="s">
        <v>144</v>
      </c>
      <c r="F230" s="28" t="s">
        <v>144</v>
      </c>
    </row>
    <row r="231" spans="2:7" x14ac:dyDescent="0.25">
      <c r="B231" s="14" t="s">
        <v>159</v>
      </c>
    </row>
    <row r="232" spans="2:7" x14ac:dyDescent="0.25">
      <c r="B232" s="14"/>
    </row>
    <row r="233" spans="2:7" x14ac:dyDescent="0.25">
      <c r="B233" s="14" t="s">
        <v>160</v>
      </c>
    </row>
    <row r="234" spans="2:7" x14ac:dyDescent="0.25">
      <c r="B234" s="7" t="s">
        <v>161</v>
      </c>
      <c r="C234" s="8" t="s">
        <v>162</v>
      </c>
      <c r="D234" s="14"/>
    </row>
    <row r="235" spans="2:7" x14ac:dyDescent="0.25">
      <c r="B235" s="10" t="s">
        <v>144</v>
      </c>
      <c r="C235" s="11" t="s">
        <v>144</v>
      </c>
    </row>
    <row r="237" spans="2:7" x14ac:dyDescent="0.25">
      <c r="B237" s="7" t="s">
        <v>163</v>
      </c>
      <c r="C237" s="8" t="s">
        <v>162</v>
      </c>
    </row>
    <row r="238" spans="2:7" x14ac:dyDescent="0.25">
      <c r="B238" s="10" t="s">
        <v>144</v>
      </c>
      <c r="C238" s="11" t="s">
        <v>144</v>
      </c>
    </row>
    <row r="240" spans="2:7" x14ac:dyDescent="0.25">
      <c r="B240" s="7" t="s">
        <v>144</v>
      </c>
      <c r="C240" s="8" t="s">
        <v>144</v>
      </c>
    </row>
    <row r="241" spans="2:80" x14ac:dyDescent="0.25">
      <c r="B241" s="10" t="s">
        <v>144</v>
      </c>
      <c r="C241" s="11" t="s">
        <v>144</v>
      </c>
    </row>
    <row r="243" spans="2:80" x14ac:dyDescent="0.25">
      <c r="B243" s="23" t="s">
        <v>164</v>
      </c>
      <c r="C243" s="8" t="s">
        <v>165</v>
      </c>
    </row>
    <row r="244" spans="2:80" x14ac:dyDescent="0.25">
      <c r="B244" s="25" t="s">
        <v>144</v>
      </c>
      <c r="C244" s="11" t="s">
        <v>144</v>
      </c>
    </row>
    <row r="246" spans="2:80" x14ac:dyDescent="0.25">
      <c r="B246" s="7" t="s">
        <v>166</v>
      </c>
      <c r="C246" s="8" t="s">
        <v>144</v>
      </c>
    </row>
    <row r="249" spans="2:80" x14ac:dyDescent="0.25">
      <c r="B249" s="14" t="s">
        <v>168</v>
      </c>
    </row>
    <row r="251" spans="2:80" x14ac:dyDescent="0.25">
      <c r="B251" s="7" t="s">
        <v>154</v>
      </c>
      <c r="C251" s="8" t="s">
        <v>169</v>
      </c>
      <c r="D251" s="7" t="s">
        <v>170</v>
      </c>
      <c r="E251" s="7" t="s">
        <v>171</v>
      </c>
      <c r="F251" s="3"/>
    </row>
    <row r="252" spans="2:80" x14ac:dyDescent="0.25">
      <c r="B252" s="10" t="s">
        <v>144</v>
      </c>
      <c r="C252" s="11" t="s">
        <v>144</v>
      </c>
      <c r="D252" s="10" t="s">
        <v>144</v>
      </c>
      <c r="E252" s="10" t="s">
        <v>144</v>
      </c>
    </row>
    <row r="255" spans="2:80" x14ac:dyDescent="0.25">
      <c r="B255" s="14" t="s">
        <v>172</v>
      </c>
      <c r="C255" s="21" t="s">
        <v>144</v>
      </c>
      <c r="D255" s="14"/>
      <c r="E255" s="14"/>
      <c r="F255" s="3"/>
      <c r="G255" s="3"/>
      <c r="H255" s="3"/>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row>
    <row r="257" spans="2:7" x14ac:dyDescent="0.25">
      <c r="B257" s="14" t="s">
        <v>173</v>
      </c>
    </row>
    <row r="259" spans="2:7" x14ac:dyDescent="0.25">
      <c r="B259" s="7" t="s">
        <v>174</v>
      </c>
      <c r="C259" s="8" t="s">
        <v>162</v>
      </c>
      <c r="D259" s="14"/>
    </row>
    <row r="260" spans="2:7" x14ac:dyDescent="0.25">
      <c r="B260" s="10" t="s">
        <v>144</v>
      </c>
      <c r="C260" s="11" t="s">
        <v>144</v>
      </c>
    </row>
    <row r="263" spans="2:7" x14ac:dyDescent="0.25">
      <c r="B263" s="7" t="s">
        <v>175</v>
      </c>
      <c r="C263" s="8" t="s">
        <v>176</v>
      </c>
      <c r="D263" s="14"/>
    </row>
    <row r="264" spans="2:7" x14ac:dyDescent="0.25">
      <c r="B264" s="10" t="s">
        <v>144</v>
      </c>
      <c r="C264" s="11" t="s">
        <v>144</v>
      </c>
    </row>
    <row r="267" spans="2:7" x14ac:dyDescent="0.25">
      <c r="B267" s="14" t="s">
        <v>177</v>
      </c>
    </row>
    <row r="270" spans="2:7" x14ac:dyDescent="0.25">
      <c r="B270" s="14" t="s">
        <v>178</v>
      </c>
    </row>
    <row r="272" spans="2:7" x14ac:dyDescent="0.25">
      <c r="B272" s="7" t="s">
        <v>154</v>
      </c>
      <c r="C272" s="8" t="s">
        <v>179</v>
      </c>
      <c r="D272" s="7" t="s">
        <v>169</v>
      </c>
      <c r="E272" s="7" t="s">
        <v>170</v>
      </c>
      <c r="F272" s="30" t="s">
        <v>171</v>
      </c>
      <c r="G272" s="3"/>
    </row>
    <row r="273" spans="2:80" x14ac:dyDescent="0.25">
      <c r="B273" s="10" t="s">
        <v>144</v>
      </c>
      <c r="C273" s="11" t="s">
        <v>144</v>
      </c>
      <c r="D273" s="10" t="s">
        <v>144</v>
      </c>
      <c r="E273" s="10" t="s">
        <v>144</v>
      </c>
      <c r="F273" s="34" t="s">
        <v>144</v>
      </c>
    </row>
    <row r="276" spans="2:80" x14ac:dyDescent="0.25">
      <c r="B276" s="14" t="s">
        <v>172</v>
      </c>
      <c r="C276" s="21" t="s">
        <v>144</v>
      </c>
      <c r="D276" s="14"/>
      <c r="E276" s="14"/>
      <c r="F276" s="3"/>
      <c r="G276" s="3"/>
      <c r="H276" s="3"/>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c r="BS276" s="14"/>
      <c r="BT276" s="14"/>
      <c r="BU276" s="14"/>
      <c r="BV276" s="14"/>
      <c r="BW276" s="14"/>
      <c r="BX276" s="14"/>
      <c r="BY276" s="14"/>
      <c r="BZ276" s="14"/>
      <c r="CA276" s="14"/>
      <c r="CB276" s="14"/>
    </row>
    <row r="278" spans="2:80" x14ac:dyDescent="0.25">
      <c r="B278" s="14" t="s">
        <v>173</v>
      </c>
    </row>
    <row r="280" spans="2:80" x14ac:dyDescent="0.25">
      <c r="B280" s="7" t="s">
        <v>174</v>
      </c>
      <c r="C280" s="8" t="s">
        <v>162</v>
      </c>
      <c r="D280" s="14"/>
    </row>
    <row r="281" spans="2:80" x14ac:dyDescent="0.25">
      <c r="B281" s="10" t="s">
        <v>144</v>
      </c>
      <c r="C281" s="11" t="s">
        <v>144</v>
      </c>
    </row>
    <row r="284" spans="2:80" x14ac:dyDescent="0.25">
      <c r="B284" s="7" t="s">
        <v>175</v>
      </c>
      <c r="C284" s="8" t="s">
        <v>176</v>
      </c>
      <c r="D284" s="14"/>
    </row>
    <row r="285" spans="2:80" x14ac:dyDescent="0.25">
      <c r="B285" s="10" t="s">
        <v>144</v>
      </c>
      <c r="C285" s="11" t="s">
        <v>144</v>
      </c>
    </row>
    <row r="288" spans="2:80" x14ac:dyDescent="0.25">
      <c r="B288" s="14" t="s">
        <v>177</v>
      </c>
    </row>
    <row r="291" spans="2:7" x14ac:dyDescent="0.25">
      <c r="B291" s="14" t="s">
        <v>180</v>
      </c>
    </row>
    <row r="292" spans="2:7" x14ac:dyDescent="0.25">
      <c r="B292" s="7" t="s">
        <v>154</v>
      </c>
      <c r="C292" s="8" t="s">
        <v>181</v>
      </c>
      <c r="D292" s="7" t="s">
        <v>182</v>
      </c>
      <c r="E292" s="7" t="s">
        <v>183</v>
      </c>
      <c r="F292" s="30" t="s">
        <v>184</v>
      </c>
      <c r="G292" s="3"/>
    </row>
    <row r="293" spans="2:7" x14ac:dyDescent="0.25">
      <c r="B293" s="10" t="s">
        <v>144</v>
      </c>
      <c r="C293" s="11" t="s">
        <v>144</v>
      </c>
      <c r="D293" s="10" t="s">
        <v>144</v>
      </c>
      <c r="E293" s="10" t="s">
        <v>144</v>
      </c>
      <c r="F293" s="34" t="s">
        <v>144</v>
      </c>
    </row>
    <row r="294" spans="2:7" x14ac:dyDescent="0.25">
      <c r="B294" s="1" t="s">
        <v>185</v>
      </c>
    </row>
  </sheetData>
  <mergeCells count="3">
    <mergeCell ref="B1:E1"/>
    <mergeCell ref="C3:C7"/>
    <mergeCell ref="D3:D7"/>
  </mergeCells>
  <hyperlinks>
    <hyperlink ref="A1" location="Index!A1" display="Index" xr:uid="{AA5C0B1B-9685-4168-8A15-1F726D454118}"/>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690EA-73F5-4134-A86F-A3F0D2A2BB56}">
  <dimension ref="A1:CB186"/>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49</v>
      </c>
      <c r="C1" s="226"/>
      <c r="D1" s="226"/>
      <c r="E1" s="226"/>
    </row>
    <row r="3" spans="1:9" ht="15" customHeight="1" x14ac:dyDescent="0.25">
      <c r="B3" s="4" t="s">
        <v>1045</v>
      </c>
      <c r="C3" s="227"/>
      <c r="D3" s="228"/>
    </row>
    <row r="4" spans="1:9" ht="15" customHeight="1" x14ac:dyDescent="0.25">
      <c r="B4" s="6" t="s">
        <v>1046</v>
      </c>
      <c r="C4" s="227"/>
      <c r="D4" s="228"/>
    </row>
    <row r="5" spans="1:9" ht="15" customHeight="1" x14ac:dyDescent="0.25">
      <c r="B5" s="5" t="s">
        <v>107</v>
      </c>
      <c r="C5" s="227"/>
      <c r="D5" s="228"/>
    </row>
    <row r="6" spans="1:9" ht="15" customHeight="1" x14ac:dyDescent="0.25">
      <c r="B6" s="5" t="s">
        <v>490</v>
      </c>
      <c r="C6" s="227"/>
      <c r="D6" s="228"/>
    </row>
    <row r="7" spans="1:9" ht="30" customHeight="1" x14ac:dyDescent="0.25">
      <c r="B7" s="6" t="s">
        <v>1047</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2546704</v>
      </c>
      <c r="G15" s="2">
        <v>39698.019999999997</v>
      </c>
      <c r="H15" s="2">
        <v>6.13</v>
      </c>
    </row>
    <row r="16" spans="1:9" x14ac:dyDescent="0.25">
      <c r="B16" s="1" t="s">
        <v>2337</v>
      </c>
      <c r="C16" s="17" t="s">
        <v>135</v>
      </c>
      <c r="D16" s="1" t="s">
        <v>202</v>
      </c>
      <c r="E16" s="1" t="s">
        <v>203</v>
      </c>
      <c r="F16" s="2">
        <v>8080000</v>
      </c>
      <c r="G16" s="2">
        <v>35212.639999999999</v>
      </c>
      <c r="H16" s="2">
        <v>5.44</v>
      </c>
    </row>
    <row r="17" spans="2:8" x14ac:dyDescent="0.25">
      <c r="B17" s="1" t="s">
        <v>2732</v>
      </c>
      <c r="C17" s="17" t="s">
        <v>135</v>
      </c>
      <c r="D17" s="1" t="s">
        <v>419</v>
      </c>
      <c r="E17" s="1" t="s">
        <v>1048</v>
      </c>
      <c r="F17" s="2">
        <v>1339000</v>
      </c>
      <c r="G17" s="2">
        <v>31865.52</v>
      </c>
      <c r="H17" s="2">
        <v>4.92</v>
      </c>
    </row>
    <row r="18" spans="2:8" x14ac:dyDescent="0.25">
      <c r="B18" s="1" t="s">
        <v>2458</v>
      </c>
      <c r="C18" s="17" t="s">
        <v>135</v>
      </c>
      <c r="D18" s="1" t="s">
        <v>384</v>
      </c>
      <c r="E18" s="1" t="s">
        <v>426</v>
      </c>
      <c r="F18" s="2">
        <v>807855</v>
      </c>
      <c r="G18" s="2">
        <v>30852.39</v>
      </c>
      <c r="H18" s="2">
        <v>4.76</v>
      </c>
    </row>
    <row r="19" spans="2:8" x14ac:dyDescent="0.25">
      <c r="B19" s="1" t="s">
        <v>2437</v>
      </c>
      <c r="C19" s="17" t="s">
        <v>135</v>
      </c>
      <c r="D19" s="1" t="s">
        <v>365</v>
      </c>
      <c r="E19" s="1" t="s">
        <v>391</v>
      </c>
      <c r="F19" s="2">
        <v>10900000</v>
      </c>
      <c r="G19" s="2">
        <v>28481.7</v>
      </c>
      <c r="H19" s="2">
        <v>4.4000000000000004</v>
      </c>
    </row>
    <row r="20" spans="2:8" x14ac:dyDescent="0.25">
      <c r="B20" s="1" t="s">
        <v>2332</v>
      </c>
      <c r="C20" s="17" t="s">
        <v>135</v>
      </c>
      <c r="D20" s="1" t="s">
        <v>194</v>
      </c>
      <c r="E20" s="1" t="s">
        <v>195</v>
      </c>
      <c r="F20" s="2">
        <v>1145000</v>
      </c>
      <c r="G20" s="2">
        <v>27221.8</v>
      </c>
      <c r="H20" s="2">
        <v>4.2</v>
      </c>
    </row>
    <row r="21" spans="2:8" x14ac:dyDescent="0.25">
      <c r="B21" s="1" t="s">
        <v>2498</v>
      </c>
      <c r="C21" s="17" t="s">
        <v>135</v>
      </c>
      <c r="D21" s="1" t="s">
        <v>507</v>
      </c>
      <c r="E21" s="1" t="s">
        <v>508</v>
      </c>
      <c r="F21" s="2">
        <v>7818500</v>
      </c>
      <c r="G21" s="2">
        <v>26751</v>
      </c>
      <c r="H21" s="2">
        <v>4.13</v>
      </c>
    </row>
    <row r="22" spans="2:8" x14ac:dyDescent="0.25">
      <c r="B22" s="1" t="s">
        <v>2333</v>
      </c>
      <c r="C22" s="17" t="s">
        <v>135</v>
      </c>
      <c r="D22" s="1" t="s">
        <v>192</v>
      </c>
      <c r="E22" s="1" t="s">
        <v>196</v>
      </c>
      <c r="F22" s="2">
        <v>2530000</v>
      </c>
      <c r="G22" s="2">
        <v>23654.240000000002</v>
      </c>
      <c r="H22" s="2">
        <v>3.65</v>
      </c>
    </row>
    <row r="23" spans="2:8" x14ac:dyDescent="0.25">
      <c r="B23" s="1" t="s">
        <v>2489</v>
      </c>
      <c r="C23" s="17" t="s">
        <v>135</v>
      </c>
      <c r="D23" s="1" t="s">
        <v>222</v>
      </c>
      <c r="E23" s="1" t="s">
        <v>495</v>
      </c>
      <c r="F23" s="2">
        <v>1140000</v>
      </c>
      <c r="G23" s="2">
        <v>22862.13</v>
      </c>
      <c r="H23" s="2">
        <v>3.53</v>
      </c>
    </row>
    <row r="24" spans="2:8" x14ac:dyDescent="0.25">
      <c r="B24" s="1" t="s">
        <v>2382</v>
      </c>
      <c r="C24" s="17" t="s">
        <v>135</v>
      </c>
      <c r="D24" s="1" t="s">
        <v>220</v>
      </c>
      <c r="E24" s="1" t="s">
        <v>296</v>
      </c>
      <c r="F24" s="2">
        <v>1470000</v>
      </c>
      <c r="G24" s="2">
        <v>22142.61</v>
      </c>
      <c r="H24" s="2">
        <v>3.42</v>
      </c>
    </row>
    <row r="25" spans="2:8" x14ac:dyDescent="0.25">
      <c r="B25" s="1" t="s">
        <v>2574</v>
      </c>
      <c r="C25" s="17" t="s">
        <v>135</v>
      </c>
      <c r="D25" s="1" t="s">
        <v>211</v>
      </c>
      <c r="E25" s="1" t="s">
        <v>674</v>
      </c>
      <c r="F25" s="2">
        <v>2631166</v>
      </c>
      <c r="G25" s="2">
        <v>20354.7</v>
      </c>
      <c r="H25" s="2">
        <v>3.14</v>
      </c>
    </row>
    <row r="26" spans="2:8" x14ac:dyDescent="0.25">
      <c r="B26" s="1" t="s">
        <v>2432</v>
      </c>
      <c r="C26" s="17" t="s">
        <v>135</v>
      </c>
      <c r="D26" s="1" t="s">
        <v>197</v>
      </c>
      <c r="E26" s="1" t="s">
        <v>386</v>
      </c>
      <c r="F26" s="2">
        <v>1440000</v>
      </c>
      <c r="G26" s="2">
        <v>19308.96</v>
      </c>
      <c r="H26" s="2">
        <v>2.98</v>
      </c>
    </row>
    <row r="27" spans="2:8" x14ac:dyDescent="0.25">
      <c r="B27" s="1" t="s">
        <v>2523</v>
      </c>
      <c r="C27" s="17" t="s">
        <v>135</v>
      </c>
      <c r="D27" s="1" t="s">
        <v>211</v>
      </c>
      <c r="E27" s="1" t="s">
        <v>564</v>
      </c>
      <c r="F27" s="2">
        <v>5387500</v>
      </c>
      <c r="G27" s="2">
        <v>18042.740000000002</v>
      </c>
      <c r="H27" s="2">
        <v>2.79</v>
      </c>
    </row>
    <row r="28" spans="2:8" x14ac:dyDescent="0.25">
      <c r="B28" s="1" t="s">
        <v>2733</v>
      </c>
      <c r="C28" s="17" t="s">
        <v>135</v>
      </c>
      <c r="D28" s="1" t="s">
        <v>238</v>
      </c>
      <c r="E28" s="1" t="s">
        <v>1049</v>
      </c>
      <c r="F28" s="2">
        <v>539990</v>
      </c>
      <c r="G28" s="2">
        <v>16562.84</v>
      </c>
      <c r="H28" s="2">
        <v>2.56</v>
      </c>
    </row>
    <row r="29" spans="2:8" x14ac:dyDescent="0.25">
      <c r="B29" s="1" t="s">
        <v>2679</v>
      </c>
      <c r="C29" s="17" t="s">
        <v>135</v>
      </c>
      <c r="D29" s="1" t="s">
        <v>200</v>
      </c>
      <c r="E29" s="1" t="s">
        <v>875</v>
      </c>
      <c r="F29" s="2">
        <v>4779363</v>
      </c>
      <c r="G29" s="2">
        <v>16517.48</v>
      </c>
      <c r="H29" s="2">
        <v>2.5499999999999998</v>
      </c>
    </row>
    <row r="30" spans="2:8" x14ac:dyDescent="0.25">
      <c r="B30" s="1" t="s">
        <v>2346</v>
      </c>
      <c r="C30" s="17" t="s">
        <v>135</v>
      </c>
      <c r="D30" s="1" t="s">
        <v>215</v>
      </c>
      <c r="E30" s="1" t="s">
        <v>216</v>
      </c>
      <c r="F30" s="2">
        <v>270000</v>
      </c>
      <c r="G30" s="2">
        <v>15628.01</v>
      </c>
      <c r="H30" s="2">
        <v>2.41</v>
      </c>
    </row>
    <row r="31" spans="2:8" x14ac:dyDescent="0.25">
      <c r="B31" s="1" t="s">
        <v>2431</v>
      </c>
      <c r="C31" s="17" t="s">
        <v>135</v>
      </c>
      <c r="D31" s="1" t="s">
        <v>384</v>
      </c>
      <c r="E31" s="1" t="s">
        <v>385</v>
      </c>
      <c r="F31" s="2">
        <v>900000</v>
      </c>
      <c r="G31" s="2">
        <v>14829.75</v>
      </c>
      <c r="H31" s="2">
        <v>2.29</v>
      </c>
    </row>
    <row r="32" spans="2:8" x14ac:dyDescent="0.25">
      <c r="B32" s="1" t="s">
        <v>2460</v>
      </c>
      <c r="C32" s="17" t="s">
        <v>135</v>
      </c>
      <c r="D32" s="1" t="s">
        <v>211</v>
      </c>
      <c r="E32" s="1" t="s">
        <v>429</v>
      </c>
      <c r="F32" s="2">
        <v>943000</v>
      </c>
      <c r="G32" s="2">
        <v>13974.32</v>
      </c>
      <c r="H32" s="2">
        <v>2.16</v>
      </c>
    </row>
    <row r="33" spans="2:8" x14ac:dyDescent="0.25">
      <c r="B33" s="1" t="s">
        <v>2360</v>
      </c>
      <c r="C33" s="17" t="s">
        <v>135</v>
      </c>
      <c r="D33" s="1" t="s">
        <v>238</v>
      </c>
      <c r="E33" s="1" t="s">
        <v>239</v>
      </c>
      <c r="F33" s="2">
        <v>1677000</v>
      </c>
      <c r="G33" s="2">
        <v>13814.29</v>
      </c>
      <c r="H33" s="2">
        <v>2.13</v>
      </c>
    </row>
    <row r="34" spans="2:8" x14ac:dyDescent="0.25">
      <c r="B34" s="1" t="s">
        <v>2567</v>
      </c>
      <c r="C34" s="17" t="s">
        <v>135</v>
      </c>
      <c r="D34" s="1" t="s">
        <v>384</v>
      </c>
      <c r="E34" s="1" t="s">
        <v>655</v>
      </c>
      <c r="F34" s="2">
        <v>218000</v>
      </c>
      <c r="G34" s="2">
        <v>13277.4</v>
      </c>
      <c r="H34" s="2">
        <v>2.0499999999999998</v>
      </c>
    </row>
    <row r="35" spans="2:8" x14ac:dyDescent="0.25">
      <c r="B35" s="1" t="s">
        <v>2374</v>
      </c>
      <c r="C35" s="17" t="s">
        <v>135</v>
      </c>
      <c r="D35" s="1" t="s">
        <v>222</v>
      </c>
      <c r="E35" s="1" t="s">
        <v>260</v>
      </c>
      <c r="F35" s="2">
        <v>700000</v>
      </c>
      <c r="G35" s="2">
        <v>13128.85</v>
      </c>
      <c r="H35" s="2">
        <v>2.0299999999999998</v>
      </c>
    </row>
    <row r="36" spans="2:8" x14ac:dyDescent="0.25">
      <c r="B36" s="1" t="s">
        <v>2734</v>
      </c>
      <c r="C36" s="17" t="s">
        <v>135</v>
      </c>
      <c r="D36" s="1" t="s">
        <v>416</v>
      </c>
      <c r="E36" s="1" t="s">
        <v>1050</v>
      </c>
      <c r="F36" s="2">
        <v>1945000</v>
      </c>
      <c r="G36" s="2">
        <v>13117.08</v>
      </c>
      <c r="H36" s="2">
        <v>2.0299999999999998</v>
      </c>
    </row>
    <row r="37" spans="2:8" x14ac:dyDescent="0.25">
      <c r="B37" s="1" t="s">
        <v>2681</v>
      </c>
      <c r="C37" s="17" t="s">
        <v>135</v>
      </c>
      <c r="D37" s="1" t="s">
        <v>300</v>
      </c>
      <c r="E37" s="1" t="s">
        <v>881</v>
      </c>
      <c r="F37" s="2">
        <v>862995</v>
      </c>
      <c r="G37" s="2">
        <v>12974.7</v>
      </c>
      <c r="H37" s="2">
        <v>2</v>
      </c>
    </row>
    <row r="38" spans="2:8" x14ac:dyDescent="0.25">
      <c r="B38" s="1" t="s">
        <v>2440</v>
      </c>
      <c r="C38" s="17" t="s">
        <v>135</v>
      </c>
      <c r="D38" s="1" t="s">
        <v>365</v>
      </c>
      <c r="E38" s="1" t="s">
        <v>394</v>
      </c>
      <c r="F38" s="2">
        <v>6200000</v>
      </c>
      <c r="G38" s="2">
        <v>12954.9</v>
      </c>
      <c r="H38" s="2">
        <v>2</v>
      </c>
    </row>
    <row r="39" spans="2:8" x14ac:dyDescent="0.25">
      <c r="B39" s="1" t="s">
        <v>442</v>
      </c>
      <c r="C39" s="17" t="s">
        <v>135</v>
      </c>
      <c r="D39" s="1" t="s">
        <v>211</v>
      </c>
      <c r="E39" s="1" t="s">
        <v>443</v>
      </c>
      <c r="F39" s="2">
        <v>4660000</v>
      </c>
      <c r="G39" s="2">
        <v>10690.04</v>
      </c>
      <c r="H39" s="2">
        <v>1.65</v>
      </c>
    </row>
    <row r="40" spans="2:8" x14ac:dyDescent="0.25">
      <c r="B40" s="1" t="s">
        <v>2359</v>
      </c>
      <c r="C40" s="17" t="s">
        <v>135</v>
      </c>
      <c r="D40" s="1" t="s">
        <v>209</v>
      </c>
      <c r="E40" s="1" t="s">
        <v>237</v>
      </c>
      <c r="F40" s="2">
        <v>3700000</v>
      </c>
      <c r="G40" s="2">
        <v>10535.75</v>
      </c>
      <c r="H40" s="2">
        <v>1.63</v>
      </c>
    </row>
    <row r="41" spans="2:8" x14ac:dyDescent="0.25">
      <c r="B41" s="1" t="s">
        <v>2544</v>
      </c>
      <c r="C41" s="17" t="s">
        <v>135</v>
      </c>
      <c r="D41" s="1" t="s">
        <v>365</v>
      </c>
      <c r="E41" s="1" t="s">
        <v>589</v>
      </c>
      <c r="F41" s="2">
        <v>889343</v>
      </c>
      <c r="G41" s="2">
        <v>8573.27</v>
      </c>
      <c r="H41" s="2">
        <v>1.32</v>
      </c>
    </row>
    <row r="42" spans="2:8" x14ac:dyDescent="0.25">
      <c r="B42" s="1" t="s">
        <v>2518</v>
      </c>
      <c r="C42" s="17" t="s">
        <v>135</v>
      </c>
      <c r="D42" s="1" t="s">
        <v>192</v>
      </c>
      <c r="E42" s="1" t="s">
        <v>554</v>
      </c>
      <c r="F42" s="2">
        <v>5700000</v>
      </c>
      <c r="G42" s="2">
        <v>8398.9500000000007</v>
      </c>
      <c r="H42" s="2">
        <v>1.3</v>
      </c>
    </row>
    <row r="43" spans="2:8" x14ac:dyDescent="0.25">
      <c r="B43" s="1" t="s">
        <v>2561</v>
      </c>
      <c r="C43" s="17" t="s">
        <v>135</v>
      </c>
      <c r="D43" s="1" t="s">
        <v>197</v>
      </c>
      <c r="E43" s="1" t="s">
        <v>623</v>
      </c>
      <c r="F43" s="2">
        <v>203867</v>
      </c>
      <c r="G43" s="2">
        <v>8177.11</v>
      </c>
      <c r="H43" s="2">
        <v>1.26</v>
      </c>
    </row>
    <row r="44" spans="2:8" x14ac:dyDescent="0.25">
      <c r="B44" s="1" t="s">
        <v>2453</v>
      </c>
      <c r="C44" s="17" t="s">
        <v>135</v>
      </c>
      <c r="D44" s="1" t="s">
        <v>248</v>
      </c>
      <c r="E44" s="1" t="s">
        <v>421</v>
      </c>
      <c r="F44" s="2">
        <v>1341000</v>
      </c>
      <c r="G44" s="2">
        <v>7521</v>
      </c>
      <c r="H44" s="2">
        <v>1.1599999999999999</v>
      </c>
    </row>
    <row r="45" spans="2:8" x14ac:dyDescent="0.25">
      <c r="B45" s="1" t="s">
        <v>2407</v>
      </c>
      <c r="C45" s="17" t="s">
        <v>135</v>
      </c>
      <c r="D45" s="1" t="s">
        <v>215</v>
      </c>
      <c r="E45" s="1" t="s">
        <v>331</v>
      </c>
      <c r="F45" s="2">
        <v>900000</v>
      </c>
      <c r="G45" s="2">
        <v>7132.5</v>
      </c>
      <c r="H45" s="2">
        <v>1.1000000000000001</v>
      </c>
    </row>
    <row r="46" spans="2:8" x14ac:dyDescent="0.25">
      <c r="B46" s="1" t="s">
        <v>2443</v>
      </c>
      <c r="C46" s="17" t="s">
        <v>135</v>
      </c>
      <c r="D46" s="1" t="s">
        <v>197</v>
      </c>
      <c r="E46" s="1" t="s">
        <v>398</v>
      </c>
      <c r="F46" s="2">
        <v>510000</v>
      </c>
      <c r="G46" s="2">
        <v>6226.85</v>
      </c>
      <c r="H46" s="2">
        <v>0.96</v>
      </c>
    </row>
    <row r="47" spans="2:8" x14ac:dyDescent="0.25">
      <c r="B47" s="1" t="s">
        <v>2568</v>
      </c>
      <c r="C47" s="17" t="s">
        <v>135</v>
      </c>
      <c r="D47" s="1" t="s">
        <v>229</v>
      </c>
      <c r="E47" s="1" t="s">
        <v>656</v>
      </c>
      <c r="F47" s="2">
        <v>750000</v>
      </c>
      <c r="G47" s="2">
        <v>6191.25</v>
      </c>
      <c r="H47" s="2">
        <v>0.96</v>
      </c>
    </row>
    <row r="48" spans="2:8" x14ac:dyDescent="0.25">
      <c r="B48" s="1" t="s">
        <v>2548</v>
      </c>
      <c r="C48" s="17" t="s">
        <v>135</v>
      </c>
      <c r="D48" s="1" t="s">
        <v>413</v>
      </c>
      <c r="E48" s="1" t="s">
        <v>595</v>
      </c>
      <c r="F48" s="2">
        <v>188350</v>
      </c>
      <c r="G48" s="2">
        <v>5933.59</v>
      </c>
      <c r="H48" s="2">
        <v>0.92</v>
      </c>
    </row>
    <row r="49" spans="2:8" x14ac:dyDescent="0.25">
      <c r="B49" s="1" t="s">
        <v>690</v>
      </c>
      <c r="C49" s="17" t="s">
        <v>135</v>
      </c>
      <c r="D49" s="1" t="s">
        <v>248</v>
      </c>
      <c r="E49" s="1" t="s">
        <v>691</v>
      </c>
      <c r="F49" s="2">
        <v>4966857</v>
      </c>
      <c r="G49" s="2">
        <v>5773.97</v>
      </c>
      <c r="H49" s="2">
        <v>0.89</v>
      </c>
    </row>
    <row r="50" spans="2:8" x14ac:dyDescent="0.25">
      <c r="B50" s="1" t="s">
        <v>2340</v>
      </c>
      <c r="C50" s="17" t="s">
        <v>135</v>
      </c>
      <c r="D50" s="1" t="s">
        <v>192</v>
      </c>
      <c r="E50" s="1" t="s">
        <v>206</v>
      </c>
      <c r="F50" s="2">
        <v>310000</v>
      </c>
      <c r="G50" s="2">
        <v>5441.9</v>
      </c>
      <c r="H50" s="2">
        <v>0.84</v>
      </c>
    </row>
    <row r="51" spans="2:8" x14ac:dyDescent="0.25">
      <c r="B51" s="1" t="s">
        <v>2735</v>
      </c>
      <c r="C51" s="17" t="s">
        <v>135</v>
      </c>
      <c r="D51" s="1" t="s">
        <v>252</v>
      </c>
      <c r="E51" s="1" t="s">
        <v>1051</v>
      </c>
      <c r="F51" s="2">
        <v>512612</v>
      </c>
      <c r="G51" s="2">
        <v>4919.0200000000004</v>
      </c>
      <c r="H51" s="2">
        <v>0.76</v>
      </c>
    </row>
    <row r="52" spans="2:8" x14ac:dyDescent="0.25">
      <c r="B52" s="1" t="s">
        <v>2736</v>
      </c>
      <c r="C52" s="17" t="s">
        <v>135</v>
      </c>
      <c r="D52" s="1" t="s">
        <v>207</v>
      </c>
      <c r="E52" s="1" t="s">
        <v>1052</v>
      </c>
      <c r="F52" s="2">
        <v>3064000</v>
      </c>
      <c r="G52" s="2">
        <v>4520.93</v>
      </c>
      <c r="H52" s="2">
        <v>0.7</v>
      </c>
    </row>
    <row r="53" spans="2:8" x14ac:dyDescent="0.25">
      <c r="B53" s="1" t="s">
        <v>2737</v>
      </c>
      <c r="C53" s="17" t="s">
        <v>135</v>
      </c>
      <c r="D53" s="1" t="s">
        <v>211</v>
      </c>
      <c r="E53" s="1" t="s">
        <v>1053</v>
      </c>
      <c r="F53" s="2">
        <v>437762</v>
      </c>
      <c r="G53" s="2">
        <v>4298.17</v>
      </c>
      <c r="H53" s="2">
        <v>0.66</v>
      </c>
    </row>
    <row r="54" spans="2:8" x14ac:dyDescent="0.25">
      <c r="B54" s="1" t="s">
        <v>2738</v>
      </c>
      <c r="C54" s="17" t="s">
        <v>135</v>
      </c>
      <c r="D54" s="1" t="s">
        <v>209</v>
      </c>
      <c r="E54" s="1" t="s">
        <v>1054</v>
      </c>
      <c r="F54" s="2">
        <v>450312</v>
      </c>
      <c r="G54" s="2">
        <v>3197.44</v>
      </c>
      <c r="H54" s="2">
        <v>0.49</v>
      </c>
    </row>
    <row r="55" spans="2:8" x14ac:dyDescent="0.25">
      <c r="B55" s="1" t="s">
        <v>2394</v>
      </c>
      <c r="C55" s="17" t="s">
        <v>135</v>
      </c>
      <c r="D55" s="1" t="s">
        <v>224</v>
      </c>
      <c r="E55" s="1" t="s">
        <v>310</v>
      </c>
      <c r="F55" s="2">
        <v>1500000</v>
      </c>
      <c r="G55" s="2">
        <v>2647.5</v>
      </c>
      <c r="H55" s="2">
        <v>0.41</v>
      </c>
    </row>
    <row r="56" spans="2:8" x14ac:dyDescent="0.25">
      <c r="B56" s="14" t="s">
        <v>271</v>
      </c>
      <c r="C56" s="21"/>
      <c r="D56" s="14"/>
      <c r="E56" s="14"/>
      <c r="F56" s="3"/>
      <c r="G56" s="3">
        <f>SUM(G12:G55)</f>
        <v>613407.31000000006</v>
      </c>
      <c r="H56" s="3">
        <f>SUM(H12:H55)</f>
        <v>94.709999999999965</v>
      </c>
    </row>
    <row r="57" spans="2:8" x14ac:dyDescent="0.25">
      <c r="B57" s="14" t="s">
        <v>272</v>
      </c>
      <c r="C57" s="21"/>
      <c r="D57" s="14"/>
      <c r="E57" s="14"/>
      <c r="F57" s="3"/>
      <c r="G57" s="3">
        <v>13392.4</v>
      </c>
      <c r="H57" s="3">
        <v>2.0699999999999998</v>
      </c>
    </row>
    <row r="58" spans="2:8" x14ac:dyDescent="0.25">
      <c r="B58" s="14" t="s">
        <v>137</v>
      </c>
      <c r="C58" s="21"/>
      <c r="D58" s="14"/>
      <c r="E58" s="14"/>
      <c r="F58" s="3"/>
      <c r="G58" s="3">
        <v>626799.71000000008</v>
      </c>
      <c r="H58" s="3">
        <v>96.78</v>
      </c>
    </row>
    <row r="59" spans="2:8" x14ac:dyDescent="0.25">
      <c r="B59" s="14" t="s">
        <v>138</v>
      </c>
      <c r="C59" s="21"/>
      <c r="D59" s="14"/>
      <c r="E59" s="14"/>
      <c r="F59" s="3"/>
      <c r="G59" s="3">
        <v>20868.280932889924</v>
      </c>
      <c r="H59" s="3">
        <v>3.2199999999999989</v>
      </c>
    </row>
    <row r="60" spans="2:8" x14ac:dyDescent="0.25">
      <c r="B60" s="14" t="s">
        <v>139</v>
      </c>
      <c r="C60" s="21"/>
      <c r="D60" s="14"/>
      <c r="E60" s="14"/>
      <c r="F60" s="3"/>
      <c r="G60" s="3">
        <v>647667.99093288998</v>
      </c>
      <c r="H60" s="3">
        <v>100</v>
      </c>
    </row>
    <row r="61" spans="2:8" x14ac:dyDescent="0.25">
      <c r="B61" s="1" t="s">
        <v>140</v>
      </c>
    </row>
    <row r="62" spans="2:8" x14ac:dyDescent="0.25">
      <c r="B62" s="14" t="s">
        <v>141</v>
      </c>
    </row>
    <row r="63" spans="2:8" x14ac:dyDescent="0.25">
      <c r="B63" s="14" t="s">
        <v>142</v>
      </c>
      <c r="C63" s="17" t="s">
        <v>143</v>
      </c>
    </row>
    <row r="64" spans="2:8" x14ac:dyDescent="0.25">
      <c r="B64" s="14" t="s">
        <v>145</v>
      </c>
      <c r="C64" s="17" t="s">
        <v>144</v>
      </c>
    </row>
    <row r="65" spans="2:3" x14ac:dyDescent="0.25">
      <c r="B65" s="14" t="s">
        <v>273</v>
      </c>
      <c r="C65" s="17" t="s">
        <v>144</v>
      </c>
    </row>
    <row r="66" spans="2:3" x14ac:dyDescent="0.25">
      <c r="B66" s="14" t="s">
        <v>146</v>
      </c>
      <c r="C66" s="17" t="s">
        <v>147</v>
      </c>
    </row>
    <row r="67" spans="2:3" x14ac:dyDescent="0.25">
      <c r="B67" s="14" t="s">
        <v>1055</v>
      </c>
      <c r="C67" s="21"/>
    </row>
    <row r="68" spans="2:3" x14ac:dyDescent="0.25">
      <c r="B68" s="14" t="s">
        <v>1056</v>
      </c>
      <c r="C68" s="21"/>
    </row>
    <row r="69" spans="2:3" x14ac:dyDescent="0.25">
      <c r="B69" s="14" t="s">
        <v>1057</v>
      </c>
      <c r="C69" s="21"/>
    </row>
    <row r="70" spans="2:3" x14ac:dyDescent="0.25">
      <c r="B70" s="14" t="s">
        <v>1058</v>
      </c>
      <c r="C70" s="21"/>
    </row>
    <row r="71" spans="2:3" x14ac:dyDescent="0.25">
      <c r="B71" s="14" t="s">
        <v>1059</v>
      </c>
      <c r="C71" s="21"/>
    </row>
    <row r="72" spans="2:3" x14ac:dyDescent="0.25">
      <c r="B72" s="14" t="s">
        <v>1060</v>
      </c>
      <c r="C72" s="21"/>
    </row>
    <row r="73" spans="2:3" x14ac:dyDescent="0.25">
      <c r="B73" s="14" t="s">
        <v>1061</v>
      </c>
      <c r="C73" s="21"/>
    </row>
    <row r="74" spans="2:3" x14ac:dyDescent="0.25">
      <c r="B74" s="14" t="s">
        <v>1062</v>
      </c>
      <c r="C74" s="21"/>
    </row>
    <row r="75" spans="2:3" x14ac:dyDescent="0.25">
      <c r="B75" s="14" t="s">
        <v>1063</v>
      </c>
      <c r="C75" s="21"/>
    </row>
    <row r="76" spans="2:3" x14ac:dyDescent="0.25">
      <c r="B76" s="14" t="s">
        <v>1064</v>
      </c>
      <c r="C76" s="21"/>
    </row>
    <row r="77" spans="2:3" x14ac:dyDescent="0.25">
      <c r="B77" s="14" t="s">
        <v>1065</v>
      </c>
      <c r="C77" s="21"/>
    </row>
    <row r="78" spans="2:3" x14ac:dyDescent="0.25">
      <c r="B78" s="14" t="s">
        <v>1066</v>
      </c>
      <c r="C78" s="21"/>
    </row>
    <row r="79" spans="2:3" x14ac:dyDescent="0.25">
      <c r="B79" s="14" t="s">
        <v>3325</v>
      </c>
      <c r="C79" s="21"/>
    </row>
    <row r="80" spans="2:3" x14ac:dyDescent="0.25">
      <c r="B80" s="1" t="s">
        <v>148</v>
      </c>
    </row>
    <row r="81" spans="2:4" x14ac:dyDescent="0.25">
      <c r="B81" s="1" t="s">
        <v>278</v>
      </c>
    </row>
    <row r="84" spans="2:4" x14ac:dyDescent="0.25">
      <c r="B84" s="7" t="s">
        <v>2242</v>
      </c>
      <c r="C84" s="8"/>
    </row>
    <row r="85" spans="2:4" ht="30" x14ac:dyDescent="0.25">
      <c r="B85" s="7" t="s">
        <v>279</v>
      </c>
      <c r="C85" s="9" t="s">
        <v>280</v>
      </c>
    </row>
    <row r="86" spans="2:4" x14ac:dyDescent="0.25">
      <c r="B86" s="10" t="s">
        <v>281</v>
      </c>
      <c r="C86" s="132" t="s">
        <v>3390</v>
      </c>
    </row>
    <row r="87" spans="2:4" x14ac:dyDescent="0.25">
      <c r="B87" s="10" t="s">
        <v>282</v>
      </c>
      <c r="C87" s="132" t="s">
        <v>3390</v>
      </c>
    </row>
    <row r="88" spans="2:4" x14ac:dyDescent="0.25">
      <c r="B88" s="10" t="s">
        <v>283</v>
      </c>
      <c r="C88" s="132" t="s">
        <v>3390</v>
      </c>
    </row>
    <row r="89" spans="2:4" x14ac:dyDescent="0.25">
      <c r="B89" s="10" t="s">
        <v>284</v>
      </c>
      <c r="C89" s="132" t="s">
        <v>3390</v>
      </c>
    </row>
    <row r="90" spans="2:4" x14ac:dyDescent="0.25">
      <c r="B90" s="10" t="s">
        <v>285</v>
      </c>
      <c r="C90" s="132" t="s">
        <v>3390</v>
      </c>
    </row>
    <row r="91" spans="2:4" x14ac:dyDescent="0.25">
      <c r="B91" s="10" t="s">
        <v>286</v>
      </c>
      <c r="C91" s="132" t="s">
        <v>3390</v>
      </c>
    </row>
    <row r="92" spans="2:4" x14ac:dyDescent="0.25">
      <c r="B92" s="7" t="s">
        <v>287</v>
      </c>
      <c r="C92" s="132" t="s">
        <v>3390</v>
      </c>
    </row>
    <row r="94" spans="2:4" x14ac:dyDescent="0.25">
      <c r="B94" s="10" t="s">
        <v>149</v>
      </c>
      <c r="C94" s="11"/>
      <c r="D94" s="10"/>
    </row>
    <row r="95" spans="2:4" ht="30" x14ac:dyDescent="0.25">
      <c r="B95" s="12" t="s">
        <v>150</v>
      </c>
      <c r="C95" s="13" t="s">
        <v>151</v>
      </c>
      <c r="D95" s="12" t="s">
        <v>152</v>
      </c>
    </row>
    <row r="96" spans="2:4" x14ac:dyDescent="0.25">
      <c r="B96" s="10" t="s">
        <v>144</v>
      </c>
      <c r="C96" s="11" t="s">
        <v>144</v>
      </c>
      <c r="D96" s="10" t="s">
        <v>144</v>
      </c>
    </row>
    <row r="98" spans="2:7" x14ac:dyDescent="0.25">
      <c r="B98" s="7" t="s">
        <v>153</v>
      </c>
      <c r="C98" s="29">
        <v>45260</v>
      </c>
      <c r="D98" s="10"/>
      <c r="E98" s="25"/>
      <c r="F98" s="26"/>
    </row>
    <row r="99" spans="2:7" x14ac:dyDescent="0.25">
      <c r="B99" s="7" t="s">
        <v>154</v>
      </c>
      <c r="C99" s="8" t="s">
        <v>155</v>
      </c>
      <c r="D99" s="7" t="s">
        <v>156</v>
      </c>
      <c r="E99" s="23" t="s">
        <v>157</v>
      </c>
      <c r="F99" s="30" t="s">
        <v>158</v>
      </c>
      <c r="G99" s="3"/>
    </row>
    <row r="100" spans="2:7" x14ac:dyDescent="0.25">
      <c r="B100" s="31" t="s">
        <v>144</v>
      </c>
      <c r="C100" s="32" t="s">
        <v>144</v>
      </c>
      <c r="D100" s="31" t="s">
        <v>144</v>
      </c>
      <c r="E100" s="33" t="s">
        <v>144</v>
      </c>
      <c r="F100" s="28" t="s">
        <v>144</v>
      </c>
    </row>
    <row r="103" spans="2:7" x14ac:dyDescent="0.25">
      <c r="B103" s="14" t="s">
        <v>159</v>
      </c>
    </row>
    <row r="104" spans="2:7" x14ac:dyDescent="0.25">
      <c r="B104" s="14"/>
    </row>
    <row r="105" spans="2:7" x14ac:dyDescent="0.25">
      <c r="B105" s="14" t="s">
        <v>160</v>
      </c>
    </row>
    <row r="106" spans="2:7" x14ac:dyDescent="0.25">
      <c r="B106" s="7" t="s">
        <v>161</v>
      </c>
      <c r="C106" s="8" t="s">
        <v>162</v>
      </c>
      <c r="D106" s="14"/>
    </row>
    <row r="107" spans="2:7" x14ac:dyDescent="0.25">
      <c r="B107" s="10" t="s">
        <v>144</v>
      </c>
      <c r="C107" s="11" t="s">
        <v>144</v>
      </c>
    </row>
    <row r="109" spans="2:7" x14ac:dyDescent="0.25">
      <c r="B109" s="7" t="s">
        <v>163</v>
      </c>
      <c r="C109" s="8" t="s">
        <v>162</v>
      </c>
    </row>
    <row r="110" spans="2:7" x14ac:dyDescent="0.25">
      <c r="B110" s="10" t="s">
        <v>144</v>
      </c>
      <c r="C110" s="11" t="s">
        <v>144</v>
      </c>
    </row>
    <row r="112" spans="2:7" x14ac:dyDescent="0.25">
      <c r="B112" s="7" t="s">
        <v>144</v>
      </c>
      <c r="C112" s="8" t="s">
        <v>144</v>
      </c>
    </row>
    <row r="113" spans="2:7" x14ac:dyDescent="0.25">
      <c r="B113" s="10" t="s">
        <v>144</v>
      </c>
      <c r="C113" s="11" t="s">
        <v>144</v>
      </c>
    </row>
    <row r="115" spans="2:7" x14ac:dyDescent="0.25">
      <c r="B115" s="23" t="s">
        <v>164</v>
      </c>
      <c r="C115" s="8" t="s">
        <v>165</v>
      </c>
    </row>
    <row r="116" spans="2:7" x14ac:dyDescent="0.25">
      <c r="B116" s="25" t="s">
        <v>144</v>
      </c>
      <c r="C116" s="11" t="s">
        <v>144</v>
      </c>
    </row>
    <row r="118" spans="2:7" x14ac:dyDescent="0.25">
      <c r="B118" s="7" t="s">
        <v>166</v>
      </c>
      <c r="C118" s="8" t="s">
        <v>144</v>
      </c>
    </row>
    <row r="120" spans="2:7" x14ac:dyDescent="0.25">
      <c r="B120" s="7" t="s">
        <v>167</v>
      </c>
      <c r="C120" s="29">
        <v>45260</v>
      </c>
      <c r="D120" s="10"/>
      <c r="E120" s="25"/>
      <c r="F120" s="26"/>
    </row>
    <row r="121" spans="2:7" x14ac:dyDescent="0.25">
      <c r="B121" s="7" t="s">
        <v>154</v>
      </c>
      <c r="C121" s="8" t="s">
        <v>155</v>
      </c>
      <c r="D121" s="7" t="s">
        <v>156</v>
      </c>
      <c r="E121" s="23" t="s">
        <v>157</v>
      </c>
      <c r="F121" s="30" t="s">
        <v>158</v>
      </c>
      <c r="G121" s="3"/>
    </row>
    <row r="122" spans="2:7" x14ac:dyDescent="0.25">
      <c r="B122" s="31" t="s">
        <v>144</v>
      </c>
      <c r="C122" s="32" t="s">
        <v>144</v>
      </c>
      <c r="D122" s="31" t="s">
        <v>144</v>
      </c>
      <c r="E122" s="33" t="s">
        <v>144</v>
      </c>
      <c r="F122" s="28" t="s">
        <v>144</v>
      </c>
    </row>
    <row r="123" spans="2:7" x14ac:dyDescent="0.25">
      <c r="B123" s="14" t="s">
        <v>159</v>
      </c>
    </row>
    <row r="124" spans="2:7" x14ac:dyDescent="0.25">
      <c r="B124" s="14"/>
    </row>
    <row r="125" spans="2:7" x14ac:dyDescent="0.25">
      <c r="B125" s="14" t="s">
        <v>160</v>
      </c>
    </row>
    <row r="126" spans="2:7" x14ac:dyDescent="0.25">
      <c r="B126" s="7" t="s">
        <v>161</v>
      </c>
      <c r="C126" s="8" t="s">
        <v>162</v>
      </c>
      <c r="D126" s="14"/>
    </row>
    <row r="127" spans="2:7" x14ac:dyDescent="0.25">
      <c r="B127" s="10" t="s">
        <v>144</v>
      </c>
      <c r="C127" s="11" t="s">
        <v>144</v>
      </c>
    </row>
    <row r="129" spans="2:6" x14ac:dyDescent="0.25">
      <c r="B129" s="7" t="s">
        <v>163</v>
      </c>
      <c r="C129" s="8" t="s">
        <v>162</v>
      </c>
    </row>
    <row r="130" spans="2:6" x14ac:dyDescent="0.25">
      <c r="B130" s="10" t="s">
        <v>144</v>
      </c>
      <c r="C130" s="11" t="s">
        <v>144</v>
      </c>
    </row>
    <row r="132" spans="2:6" x14ac:dyDescent="0.25">
      <c r="B132" s="7" t="s">
        <v>144</v>
      </c>
      <c r="C132" s="8" t="s">
        <v>144</v>
      </c>
    </row>
    <row r="133" spans="2:6" x14ac:dyDescent="0.25">
      <c r="B133" s="10" t="s">
        <v>144</v>
      </c>
      <c r="C133" s="11" t="s">
        <v>144</v>
      </c>
    </row>
    <row r="135" spans="2:6" x14ac:dyDescent="0.25">
      <c r="B135" s="23" t="s">
        <v>164</v>
      </c>
      <c r="C135" s="8" t="s">
        <v>165</v>
      </c>
    </row>
    <row r="136" spans="2:6" x14ac:dyDescent="0.25">
      <c r="B136" s="25" t="s">
        <v>144</v>
      </c>
      <c r="C136" s="11" t="s">
        <v>144</v>
      </c>
    </row>
    <row r="138" spans="2:6" x14ac:dyDescent="0.25">
      <c r="B138" s="7" t="s">
        <v>166</v>
      </c>
      <c r="C138" s="8" t="s">
        <v>144</v>
      </c>
    </row>
    <row r="141" spans="2:6" x14ac:dyDescent="0.25">
      <c r="B141" s="14" t="s">
        <v>168</v>
      </c>
    </row>
    <row r="143" spans="2:6" x14ac:dyDescent="0.25">
      <c r="B143" s="7" t="s">
        <v>154</v>
      </c>
      <c r="C143" s="8" t="s">
        <v>169</v>
      </c>
      <c r="D143" s="7" t="s">
        <v>170</v>
      </c>
      <c r="E143" s="7" t="s">
        <v>171</v>
      </c>
      <c r="F143" s="3"/>
    </row>
    <row r="144" spans="2:6" x14ac:dyDescent="0.25">
      <c r="B144" s="10" t="s">
        <v>144</v>
      </c>
      <c r="C144" s="11" t="s">
        <v>144</v>
      </c>
      <c r="D144" s="10" t="s">
        <v>144</v>
      </c>
      <c r="E144" s="10" t="s">
        <v>144</v>
      </c>
    </row>
    <row r="147" spans="2:80" x14ac:dyDescent="0.25">
      <c r="B147" s="14" t="s">
        <v>172</v>
      </c>
      <c r="C147" s="21" t="s">
        <v>144</v>
      </c>
      <c r="D147" s="14"/>
      <c r="E147" s="14"/>
      <c r="F147" s="3"/>
      <c r="G147" s="3"/>
      <c r="H147" s="3"/>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c r="BS147" s="14"/>
      <c r="BT147" s="14"/>
      <c r="BU147" s="14"/>
      <c r="BV147" s="14"/>
      <c r="BW147" s="14"/>
      <c r="BX147" s="14"/>
      <c r="BY147" s="14"/>
      <c r="BZ147" s="14"/>
      <c r="CA147" s="14"/>
      <c r="CB147" s="14"/>
    </row>
    <row r="149" spans="2:80" x14ac:dyDescent="0.25">
      <c r="B149" s="14" t="s">
        <v>173</v>
      </c>
    </row>
    <row r="151" spans="2:80" x14ac:dyDescent="0.25">
      <c r="B151" s="7" t="s">
        <v>174</v>
      </c>
      <c r="C151" s="8" t="s">
        <v>162</v>
      </c>
      <c r="D151" s="14"/>
    </row>
    <row r="152" spans="2:80" x14ac:dyDescent="0.25">
      <c r="B152" s="10" t="s">
        <v>144</v>
      </c>
      <c r="C152" s="11" t="s">
        <v>144</v>
      </c>
    </row>
    <row r="155" spans="2:80" x14ac:dyDescent="0.25">
      <c r="B155" s="7" t="s">
        <v>175</v>
      </c>
      <c r="C155" s="8" t="s">
        <v>176</v>
      </c>
      <c r="D155" s="14"/>
    </row>
    <row r="156" spans="2:80" x14ac:dyDescent="0.25">
      <c r="B156" s="10" t="s">
        <v>144</v>
      </c>
      <c r="C156" s="11" t="s">
        <v>144</v>
      </c>
    </row>
    <row r="159" spans="2:80" x14ac:dyDescent="0.25">
      <c r="B159" s="14" t="s">
        <v>177</v>
      </c>
    </row>
    <row r="162" spans="2:80" x14ac:dyDescent="0.25">
      <c r="B162" s="14" t="s">
        <v>178</v>
      </c>
    </row>
    <row r="164" spans="2:80" x14ac:dyDescent="0.25">
      <c r="B164" s="7" t="s">
        <v>154</v>
      </c>
      <c r="C164" s="8" t="s">
        <v>179</v>
      </c>
      <c r="D164" s="7" t="s">
        <v>169</v>
      </c>
      <c r="E164" s="7" t="s">
        <v>170</v>
      </c>
      <c r="F164" s="30" t="s">
        <v>171</v>
      </c>
      <c r="G164" s="3"/>
    </row>
    <row r="165" spans="2:80" x14ac:dyDescent="0.25">
      <c r="B165" s="10" t="s">
        <v>144</v>
      </c>
      <c r="C165" s="11" t="s">
        <v>144</v>
      </c>
      <c r="D165" s="10" t="s">
        <v>144</v>
      </c>
      <c r="E165" s="10" t="s">
        <v>144</v>
      </c>
      <c r="F165" s="34" t="s">
        <v>144</v>
      </c>
    </row>
    <row r="168" spans="2:80" x14ac:dyDescent="0.25">
      <c r="B168" s="14" t="s">
        <v>172</v>
      </c>
      <c r="C168" s="21" t="s">
        <v>144</v>
      </c>
      <c r="D168" s="14"/>
      <c r="E168" s="14"/>
      <c r="F168" s="3"/>
      <c r="G168" s="3"/>
      <c r="H168" s="3"/>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c r="BP168" s="14"/>
      <c r="BQ168" s="14"/>
      <c r="BR168" s="14"/>
      <c r="BS168" s="14"/>
      <c r="BT168" s="14"/>
      <c r="BU168" s="14"/>
      <c r="BV168" s="14"/>
      <c r="BW168" s="14"/>
      <c r="BX168" s="14"/>
      <c r="BY168" s="14"/>
      <c r="BZ168" s="14"/>
      <c r="CA168" s="14"/>
      <c r="CB168" s="14"/>
    </row>
    <row r="170" spans="2:80" x14ac:dyDescent="0.25">
      <c r="B170" s="14" t="s">
        <v>173</v>
      </c>
    </row>
    <row r="172" spans="2:80" x14ac:dyDescent="0.25">
      <c r="B172" s="7" t="s">
        <v>174</v>
      </c>
      <c r="C172" s="8" t="s">
        <v>162</v>
      </c>
      <c r="D172" s="14"/>
    </row>
    <row r="173" spans="2:80" x14ac:dyDescent="0.25">
      <c r="B173" s="10" t="s">
        <v>144</v>
      </c>
      <c r="C173" s="11" t="s">
        <v>144</v>
      </c>
    </row>
    <row r="176" spans="2:80" x14ac:dyDescent="0.25">
      <c r="B176" s="7" t="s">
        <v>175</v>
      </c>
      <c r="C176" s="8" t="s">
        <v>176</v>
      </c>
      <c r="D176" s="14"/>
    </row>
    <row r="177" spans="2:7" x14ac:dyDescent="0.25">
      <c r="B177" s="10" t="s">
        <v>144</v>
      </c>
      <c r="C177" s="11" t="s">
        <v>144</v>
      </c>
    </row>
    <row r="180" spans="2:7" x14ac:dyDescent="0.25">
      <c r="B180" s="14" t="s">
        <v>177</v>
      </c>
    </row>
    <row r="183" spans="2:7" x14ac:dyDescent="0.25">
      <c r="B183" s="14" t="s">
        <v>180</v>
      </c>
    </row>
    <row r="184" spans="2:7" x14ac:dyDescent="0.25">
      <c r="B184" s="7" t="s">
        <v>154</v>
      </c>
      <c r="C184" s="8" t="s">
        <v>181</v>
      </c>
      <c r="D184" s="7" t="s">
        <v>182</v>
      </c>
      <c r="E184" s="7" t="s">
        <v>183</v>
      </c>
      <c r="F184" s="30" t="s">
        <v>184</v>
      </c>
      <c r="G184" s="3"/>
    </row>
    <row r="185" spans="2:7" x14ac:dyDescent="0.25">
      <c r="B185" s="10" t="s">
        <v>144</v>
      </c>
      <c r="C185" s="11" t="s">
        <v>144</v>
      </c>
      <c r="D185" s="10" t="s">
        <v>144</v>
      </c>
      <c r="E185" s="10" t="s">
        <v>144</v>
      </c>
      <c r="F185" s="34" t="s">
        <v>144</v>
      </c>
    </row>
    <row r="186" spans="2:7" x14ac:dyDescent="0.25">
      <c r="B186" s="1" t="s">
        <v>185</v>
      </c>
    </row>
  </sheetData>
  <mergeCells count="3">
    <mergeCell ref="B1:E1"/>
    <mergeCell ref="C3:C7"/>
    <mergeCell ref="D3:D7"/>
  </mergeCells>
  <hyperlinks>
    <hyperlink ref="A1" location="Index!A1" display="Index" xr:uid="{3D66A1F2-5C7E-4264-B36B-C64ED365B80A}"/>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DC45B-8A5E-4A5F-AE38-0ACB2EDFF530}">
  <dimension ref="A1:CB197"/>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47</v>
      </c>
      <c r="C1" s="226"/>
      <c r="D1" s="226"/>
      <c r="E1" s="226"/>
    </row>
    <row r="3" spans="1:9" ht="15" customHeight="1" x14ac:dyDescent="0.25">
      <c r="B3" s="4" t="s">
        <v>47</v>
      </c>
      <c r="C3" s="227"/>
      <c r="D3" s="228"/>
    </row>
    <row r="4" spans="1:9" ht="30" customHeight="1" x14ac:dyDescent="0.25">
      <c r="B4" s="6" t="s">
        <v>1068</v>
      </c>
      <c r="C4" s="227"/>
      <c r="D4" s="228"/>
    </row>
    <row r="5" spans="1:9" ht="15" customHeight="1" x14ac:dyDescent="0.25">
      <c r="B5" s="6" t="s">
        <v>107</v>
      </c>
      <c r="C5" s="227"/>
      <c r="D5" s="228"/>
    </row>
    <row r="6" spans="1:9" ht="15" customHeight="1" x14ac:dyDescent="0.25">
      <c r="B6" s="6" t="s">
        <v>290</v>
      </c>
      <c r="C6" s="227"/>
      <c r="D6" s="228"/>
    </row>
    <row r="7" spans="1:9" ht="30" customHeight="1" x14ac:dyDescent="0.25">
      <c r="B7" s="6" t="s">
        <v>1069</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2160000</v>
      </c>
      <c r="G15" s="2">
        <v>33670.080000000002</v>
      </c>
      <c r="H15" s="2">
        <v>9.1</v>
      </c>
    </row>
    <row r="16" spans="1:9" x14ac:dyDescent="0.25">
      <c r="B16" s="1" t="s">
        <v>2333</v>
      </c>
      <c r="C16" s="17" t="s">
        <v>135</v>
      </c>
      <c r="D16" s="1" t="s">
        <v>192</v>
      </c>
      <c r="E16" s="1" t="s">
        <v>196</v>
      </c>
      <c r="F16" s="2">
        <v>2325000</v>
      </c>
      <c r="G16" s="2">
        <v>21737.59</v>
      </c>
      <c r="H16" s="2">
        <v>5.88</v>
      </c>
    </row>
    <row r="17" spans="2:8" x14ac:dyDescent="0.25">
      <c r="B17" s="1" t="s">
        <v>2334</v>
      </c>
      <c r="C17" s="17" t="s">
        <v>135</v>
      </c>
      <c r="D17" s="1" t="s">
        <v>197</v>
      </c>
      <c r="E17" s="1" t="s">
        <v>198</v>
      </c>
      <c r="F17" s="2">
        <v>1160000</v>
      </c>
      <c r="G17" s="2">
        <v>16879.740000000002</v>
      </c>
      <c r="H17" s="2">
        <v>4.5599999999999996</v>
      </c>
    </row>
    <row r="18" spans="2:8" x14ac:dyDescent="0.25">
      <c r="B18" s="1" t="s">
        <v>2332</v>
      </c>
      <c r="C18" s="17" t="s">
        <v>135</v>
      </c>
      <c r="D18" s="1" t="s">
        <v>194</v>
      </c>
      <c r="E18" s="1" t="s">
        <v>195</v>
      </c>
      <c r="F18" s="2">
        <v>675000</v>
      </c>
      <c r="G18" s="2">
        <v>16047.79</v>
      </c>
      <c r="H18" s="2">
        <v>4.34</v>
      </c>
    </row>
    <row r="19" spans="2:8" x14ac:dyDescent="0.25">
      <c r="B19" s="1" t="s">
        <v>381</v>
      </c>
      <c r="C19" s="17" t="s">
        <v>135</v>
      </c>
      <c r="D19" s="1" t="s">
        <v>192</v>
      </c>
      <c r="E19" s="1" t="s">
        <v>382</v>
      </c>
      <c r="F19" s="2">
        <v>2500000</v>
      </c>
      <c r="G19" s="2">
        <v>14118.75</v>
      </c>
      <c r="H19" s="2">
        <v>3.82</v>
      </c>
    </row>
    <row r="20" spans="2:8" x14ac:dyDescent="0.25">
      <c r="B20" s="1" t="s">
        <v>2339</v>
      </c>
      <c r="C20" s="17" t="s">
        <v>135</v>
      </c>
      <c r="D20" s="1" t="s">
        <v>192</v>
      </c>
      <c r="E20" s="1" t="s">
        <v>205</v>
      </c>
      <c r="F20" s="2">
        <v>1300000</v>
      </c>
      <c r="G20" s="2">
        <v>13965.25</v>
      </c>
      <c r="H20" s="2">
        <v>3.78</v>
      </c>
    </row>
    <row r="21" spans="2:8" x14ac:dyDescent="0.25">
      <c r="B21" s="1" t="s">
        <v>2341</v>
      </c>
      <c r="C21" s="17" t="s">
        <v>135</v>
      </c>
      <c r="D21" s="1" t="s">
        <v>207</v>
      </c>
      <c r="E21" s="1" t="s">
        <v>208</v>
      </c>
      <c r="F21" s="2">
        <v>352147</v>
      </c>
      <c r="G21" s="2">
        <v>10948.95</v>
      </c>
      <c r="H21" s="2">
        <v>2.96</v>
      </c>
    </row>
    <row r="22" spans="2:8" x14ac:dyDescent="0.25">
      <c r="B22" s="1" t="s">
        <v>2382</v>
      </c>
      <c r="C22" s="17" t="s">
        <v>135</v>
      </c>
      <c r="D22" s="1" t="s">
        <v>220</v>
      </c>
      <c r="E22" s="1" t="s">
        <v>296</v>
      </c>
      <c r="F22" s="2">
        <v>650000</v>
      </c>
      <c r="G22" s="2">
        <v>9790.9500000000007</v>
      </c>
      <c r="H22" s="2">
        <v>2.65</v>
      </c>
    </row>
    <row r="23" spans="2:8" x14ac:dyDescent="0.25">
      <c r="B23" s="1" t="s">
        <v>2429</v>
      </c>
      <c r="C23" s="17" t="s">
        <v>135</v>
      </c>
      <c r="D23" s="1" t="s">
        <v>379</v>
      </c>
      <c r="E23" s="1" t="s">
        <v>380</v>
      </c>
      <c r="F23" s="2">
        <v>940000</v>
      </c>
      <c r="G23" s="2">
        <v>9538.18</v>
      </c>
      <c r="H23" s="2">
        <v>2.58</v>
      </c>
    </row>
    <row r="24" spans="2:8" x14ac:dyDescent="0.25">
      <c r="B24" s="1" t="s">
        <v>2437</v>
      </c>
      <c r="C24" s="17" t="s">
        <v>135</v>
      </c>
      <c r="D24" s="1" t="s">
        <v>365</v>
      </c>
      <c r="E24" s="1" t="s">
        <v>391</v>
      </c>
      <c r="F24" s="2">
        <v>3451000</v>
      </c>
      <c r="G24" s="2">
        <v>9017.4599999999991</v>
      </c>
      <c r="H24" s="2">
        <v>2.44</v>
      </c>
    </row>
    <row r="25" spans="2:8" x14ac:dyDescent="0.25">
      <c r="B25" s="1" t="s">
        <v>2578</v>
      </c>
      <c r="C25" s="17" t="s">
        <v>135</v>
      </c>
      <c r="D25" s="1" t="s">
        <v>416</v>
      </c>
      <c r="E25" s="1" t="s">
        <v>680</v>
      </c>
      <c r="F25" s="2">
        <v>441000</v>
      </c>
      <c r="G25" s="2">
        <v>7574.62</v>
      </c>
      <c r="H25" s="2">
        <v>2.0499999999999998</v>
      </c>
    </row>
    <row r="26" spans="2:8" x14ac:dyDescent="0.25">
      <c r="B26" s="1" t="s">
        <v>2569</v>
      </c>
      <c r="C26" s="17" t="s">
        <v>135</v>
      </c>
      <c r="D26" s="1" t="s">
        <v>240</v>
      </c>
      <c r="E26" s="1" t="s">
        <v>657</v>
      </c>
      <c r="F26" s="2">
        <v>525000</v>
      </c>
      <c r="G26" s="2">
        <v>7535.06</v>
      </c>
      <c r="H26" s="2">
        <v>2.04</v>
      </c>
    </row>
    <row r="27" spans="2:8" x14ac:dyDescent="0.25">
      <c r="B27" s="1" t="s">
        <v>2577</v>
      </c>
      <c r="C27" s="17" t="s">
        <v>135</v>
      </c>
      <c r="D27" s="1" t="s">
        <v>209</v>
      </c>
      <c r="E27" s="1" t="s">
        <v>679</v>
      </c>
      <c r="F27" s="2">
        <v>7500000</v>
      </c>
      <c r="G27" s="2">
        <v>6903.75</v>
      </c>
      <c r="H27" s="2">
        <v>1.87</v>
      </c>
    </row>
    <row r="28" spans="2:8" x14ac:dyDescent="0.25">
      <c r="B28" s="1" t="s">
        <v>2432</v>
      </c>
      <c r="C28" s="17" t="s">
        <v>135</v>
      </c>
      <c r="D28" s="1" t="s">
        <v>197</v>
      </c>
      <c r="E28" s="1" t="s">
        <v>386</v>
      </c>
      <c r="F28" s="2">
        <v>510000</v>
      </c>
      <c r="G28" s="2">
        <v>6838.59</v>
      </c>
      <c r="H28" s="2">
        <v>1.85</v>
      </c>
    </row>
    <row r="29" spans="2:8" x14ac:dyDescent="0.25">
      <c r="B29" s="1" t="s">
        <v>2350</v>
      </c>
      <c r="C29" s="17" t="s">
        <v>135</v>
      </c>
      <c r="D29" s="1" t="s">
        <v>222</v>
      </c>
      <c r="E29" s="1" t="s">
        <v>223</v>
      </c>
      <c r="F29" s="2">
        <v>70000</v>
      </c>
      <c r="G29" s="2">
        <v>6302.56</v>
      </c>
      <c r="H29" s="2">
        <v>1.7</v>
      </c>
    </row>
    <row r="30" spans="2:8" x14ac:dyDescent="0.25">
      <c r="B30" s="1" t="s">
        <v>2575</v>
      </c>
      <c r="C30" s="17" t="s">
        <v>135</v>
      </c>
      <c r="D30" s="1" t="s">
        <v>254</v>
      </c>
      <c r="E30" s="1" t="s">
        <v>677</v>
      </c>
      <c r="F30" s="2">
        <v>765000</v>
      </c>
      <c r="G30" s="2">
        <v>6244.31</v>
      </c>
      <c r="H30" s="2">
        <v>1.69</v>
      </c>
    </row>
    <row r="31" spans="2:8" x14ac:dyDescent="0.25">
      <c r="B31" s="1" t="s">
        <v>2694</v>
      </c>
      <c r="C31" s="17" t="s">
        <v>135</v>
      </c>
      <c r="D31" s="1" t="s">
        <v>224</v>
      </c>
      <c r="E31" s="1" t="s">
        <v>963</v>
      </c>
      <c r="F31" s="2">
        <v>215000</v>
      </c>
      <c r="G31" s="2">
        <v>6193.18</v>
      </c>
      <c r="H31" s="2">
        <v>1.67</v>
      </c>
    </row>
    <row r="32" spans="2:8" x14ac:dyDescent="0.25">
      <c r="B32" s="1" t="s">
        <v>2549</v>
      </c>
      <c r="C32" s="17" t="s">
        <v>135</v>
      </c>
      <c r="D32" s="1" t="s">
        <v>209</v>
      </c>
      <c r="E32" s="1" t="s">
        <v>596</v>
      </c>
      <c r="F32" s="2">
        <v>884405</v>
      </c>
      <c r="G32" s="2">
        <v>5954.26</v>
      </c>
      <c r="H32" s="2">
        <v>1.61</v>
      </c>
    </row>
    <row r="33" spans="2:8" x14ac:dyDescent="0.25">
      <c r="B33" s="1" t="s">
        <v>2461</v>
      </c>
      <c r="C33" s="17" t="s">
        <v>135</v>
      </c>
      <c r="D33" s="1" t="s">
        <v>209</v>
      </c>
      <c r="E33" s="1" t="s">
        <v>432</v>
      </c>
      <c r="F33" s="2">
        <v>117000</v>
      </c>
      <c r="G33" s="2">
        <v>5908.21</v>
      </c>
      <c r="H33" s="2">
        <v>1.6</v>
      </c>
    </row>
    <row r="34" spans="2:8" x14ac:dyDescent="0.25">
      <c r="B34" s="1" t="s">
        <v>2435</v>
      </c>
      <c r="C34" s="17" t="s">
        <v>135</v>
      </c>
      <c r="D34" s="1" t="s">
        <v>215</v>
      </c>
      <c r="E34" s="1" t="s">
        <v>389</v>
      </c>
      <c r="F34" s="2">
        <v>475000</v>
      </c>
      <c r="G34" s="2">
        <v>5822.79</v>
      </c>
      <c r="H34" s="2">
        <v>1.57</v>
      </c>
    </row>
    <row r="35" spans="2:8" x14ac:dyDescent="0.25">
      <c r="B35" s="1" t="s">
        <v>2515</v>
      </c>
      <c r="C35" s="17" t="s">
        <v>135</v>
      </c>
      <c r="D35" s="1" t="s">
        <v>224</v>
      </c>
      <c r="E35" s="1" t="s">
        <v>538</v>
      </c>
      <c r="F35" s="2">
        <v>300000</v>
      </c>
      <c r="G35" s="2">
        <v>5727.3</v>
      </c>
      <c r="H35" s="2">
        <v>1.55</v>
      </c>
    </row>
    <row r="36" spans="2:8" x14ac:dyDescent="0.25">
      <c r="B36" s="1" t="s">
        <v>2436</v>
      </c>
      <c r="C36" s="17" t="s">
        <v>135</v>
      </c>
      <c r="D36" s="1" t="s">
        <v>384</v>
      </c>
      <c r="E36" s="1" t="s">
        <v>390</v>
      </c>
      <c r="F36" s="2">
        <v>765000</v>
      </c>
      <c r="G36" s="2">
        <v>5403.96</v>
      </c>
      <c r="H36" s="2">
        <v>1.46</v>
      </c>
    </row>
    <row r="37" spans="2:8" x14ac:dyDescent="0.25">
      <c r="B37" s="1" t="s">
        <v>2518</v>
      </c>
      <c r="C37" s="17" t="s">
        <v>135</v>
      </c>
      <c r="D37" s="1" t="s">
        <v>192</v>
      </c>
      <c r="E37" s="1" t="s">
        <v>554</v>
      </c>
      <c r="F37" s="2">
        <v>3600000</v>
      </c>
      <c r="G37" s="2">
        <v>5304.6</v>
      </c>
      <c r="H37" s="2">
        <v>1.43</v>
      </c>
    </row>
    <row r="38" spans="2:8" x14ac:dyDescent="0.25">
      <c r="B38" s="1" t="s">
        <v>2454</v>
      </c>
      <c r="C38" s="17" t="s">
        <v>135</v>
      </c>
      <c r="D38" s="1" t="s">
        <v>224</v>
      </c>
      <c r="E38" s="1" t="s">
        <v>422</v>
      </c>
      <c r="F38" s="2">
        <v>100000</v>
      </c>
      <c r="G38" s="2">
        <v>5267.9</v>
      </c>
      <c r="H38" s="2">
        <v>1.42</v>
      </c>
    </row>
    <row r="39" spans="2:8" x14ac:dyDescent="0.25">
      <c r="B39" s="1" t="s">
        <v>2459</v>
      </c>
      <c r="C39" s="17" t="s">
        <v>135</v>
      </c>
      <c r="D39" s="1" t="s">
        <v>427</v>
      </c>
      <c r="E39" s="1" t="s">
        <v>428</v>
      </c>
      <c r="F39" s="2">
        <v>260000</v>
      </c>
      <c r="G39" s="2">
        <v>5031.5200000000004</v>
      </c>
      <c r="H39" s="2">
        <v>1.36</v>
      </c>
    </row>
    <row r="40" spans="2:8" x14ac:dyDescent="0.25">
      <c r="B40" s="1" t="s">
        <v>2415</v>
      </c>
      <c r="C40" s="17" t="s">
        <v>135</v>
      </c>
      <c r="D40" s="1" t="s">
        <v>224</v>
      </c>
      <c r="E40" s="1" t="s">
        <v>342</v>
      </c>
      <c r="F40" s="2">
        <v>1000000</v>
      </c>
      <c r="G40" s="2">
        <v>5029.5</v>
      </c>
      <c r="H40" s="2">
        <v>1.36</v>
      </c>
    </row>
    <row r="41" spans="2:8" x14ac:dyDescent="0.25">
      <c r="B41" s="1" t="s">
        <v>2546</v>
      </c>
      <c r="C41" s="17" t="s">
        <v>135</v>
      </c>
      <c r="D41" s="1" t="s">
        <v>200</v>
      </c>
      <c r="E41" s="1" t="s">
        <v>593</v>
      </c>
      <c r="F41" s="2">
        <v>365000</v>
      </c>
      <c r="G41" s="2">
        <v>4883.7</v>
      </c>
      <c r="H41" s="2">
        <v>1.32</v>
      </c>
    </row>
    <row r="42" spans="2:8" x14ac:dyDescent="0.25">
      <c r="B42" s="1" t="s">
        <v>2570</v>
      </c>
      <c r="C42" s="17" t="s">
        <v>135</v>
      </c>
      <c r="D42" s="1" t="s">
        <v>215</v>
      </c>
      <c r="E42" s="1" t="s">
        <v>658</v>
      </c>
      <c r="F42" s="2">
        <v>400000</v>
      </c>
      <c r="G42" s="2">
        <v>4849.2</v>
      </c>
      <c r="H42" s="2">
        <v>1.31</v>
      </c>
    </row>
    <row r="43" spans="2:8" x14ac:dyDescent="0.25">
      <c r="B43" s="1" t="s">
        <v>2739</v>
      </c>
      <c r="C43" s="17" t="s">
        <v>135</v>
      </c>
      <c r="D43" s="1" t="s">
        <v>215</v>
      </c>
      <c r="E43" s="1" t="s">
        <v>1070</v>
      </c>
      <c r="F43" s="2">
        <v>512000</v>
      </c>
      <c r="G43" s="2">
        <v>4785.41</v>
      </c>
      <c r="H43" s="2">
        <v>1.29</v>
      </c>
    </row>
    <row r="44" spans="2:8" x14ac:dyDescent="0.25">
      <c r="B44" s="1" t="s">
        <v>2499</v>
      </c>
      <c r="C44" s="17" t="s">
        <v>135</v>
      </c>
      <c r="D44" s="1" t="s">
        <v>509</v>
      </c>
      <c r="E44" s="1" t="s">
        <v>510</v>
      </c>
      <c r="F44" s="2">
        <v>900000</v>
      </c>
      <c r="G44" s="2">
        <v>4640.8500000000004</v>
      </c>
      <c r="H44" s="2">
        <v>1.25</v>
      </c>
    </row>
    <row r="45" spans="2:8" x14ac:dyDescent="0.25">
      <c r="B45" s="1" t="s">
        <v>2452</v>
      </c>
      <c r="C45" s="17" t="s">
        <v>135</v>
      </c>
      <c r="D45" s="1" t="s">
        <v>419</v>
      </c>
      <c r="E45" s="1" t="s">
        <v>420</v>
      </c>
      <c r="F45" s="2">
        <v>3150000</v>
      </c>
      <c r="G45" s="2">
        <v>4595.8500000000004</v>
      </c>
      <c r="H45" s="2">
        <v>1.24</v>
      </c>
    </row>
    <row r="46" spans="2:8" x14ac:dyDescent="0.25">
      <c r="B46" s="1" t="s">
        <v>2486</v>
      </c>
      <c r="C46" s="17" t="s">
        <v>135</v>
      </c>
      <c r="D46" s="1" t="s">
        <v>222</v>
      </c>
      <c r="E46" s="1" t="s">
        <v>492</v>
      </c>
      <c r="F46" s="2">
        <v>1000000</v>
      </c>
      <c r="G46" s="2">
        <v>4392.5</v>
      </c>
      <c r="H46" s="2">
        <v>1.19</v>
      </c>
    </row>
    <row r="47" spans="2:8" x14ac:dyDescent="0.25">
      <c r="B47" s="1" t="s">
        <v>876</v>
      </c>
      <c r="C47" s="17" t="s">
        <v>135</v>
      </c>
      <c r="D47" s="1" t="s">
        <v>311</v>
      </c>
      <c r="E47" s="1" t="s">
        <v>877</v>
      </c>
      <c r="F47" s="2">
        <v>762003</v>
      </c>
      <c r="G47" s="2">
        <v>4309.8900000000003</v>
      </c>
      <c r="H47" s="2">
        <v>1.17</v>
      </c>
    </row>
    <row r="48" spans="2:8" x14ac:dyDescent="0.25">
      <c r="B48" s="1" t="s">
        <v>2328</v>
      </c>
      <c r="C48" s="17" t="s">
        <v>135</v>
      </c>
      <c r="D48" s="1" t="s">
        <v>248</v>
      </c>
      <c r="E48" s="1" t="s">
        <v>686</v>
      </c>
      <c r="F48" s="2">
        <v>700000</v>
      </c>
      <c r="G48" s="2">
        <v>4265.45</v>
      </c>
      <c r="H48" s="2">
        <v>1.1499999999999999</v>
      </c>
    </row>
    <row r="49" spans="2:8" x14ac:dyDescent="0.25">
      <c r="B49" s="1" t="s">
        <v>2360</v>
      </c>
      <c r="C49" s="17" t="s">
        <v>135</v>
      </c>
      <c r="D49" s="1" t="s">
        <v>238</v>
      </c>
      <c r="E49" s="1" t="s">
        <v>239</v>
      </c>
      <c r="F49" s="2">
        <v>505000</v>
      </c>
      <c r="G49" s="2">
        <v>4159.9399999999996</v>
      </c>
      <c r="H49" s="2">
        <v>1.1200000000000001</v>
      </c>
    </row>
    <row r="50" spans="2:8" x14ac:dyDescent="0.25">
      <c r="B50" s="1" t="s">
        <v>2583</v>
      </c>
      <c r="C50" s="17" t="s">
        <v>135</v>
      </c>
      <c r="D50" s="1" t="s">
        <v>200</v>
      </c>
      <c r="E50" s="1" t="s">
        <v>685</v>
      </c>
      <c r="F50" s="2">
        <v>490000</v>
      </c>
      <c r="G50" s="2">
        <v>4056.96</v>
      </c>
      <c r="H50" s="2">
        <v>1.1000000000000001</v>
      </c>
    </row>
    <row r="51" spans="2:8" x14ac:dyDescent="0.25">
      <c r="B51" s="1" t="s">
        <v>2524</v>
      </c>
      <c r="C51" s="17" t="s">
        <v>135</v>
      </c>
      <c r="D51" s="1" t="s">
        <v>211</v>
      </c>
      <c r="E51" s="1" t="s">
        <v>565</v>
      </c>
      <c r="F51" s="2">
        <v>1155000</v>
      </c>
      <c r="G51" s="2">
        <v>4027.49</v>
      </c>
      <c r="H51" s="2">
        <v>1.0900000000000001</v>
      </c>
    </row>
    <row r="52" spans="2:8" x14ac:dyDescent="0.25">
      <c r="B52" s="1" t="s">
        <v>1071</v>
      </c>
      <c r="C52" s="17" t="s">
        <v>135</v>
      </c>
      <c r="D52" s="1" t="s">
        <v>209</v>
      </c>
      <c r="E52" s="1" t="s">
        <v>1072</v>
      </c>
      <c r="F52" s="2">
        <v>740000</v>
      </c>
      <c r="G52" s="2">
        <v>3978.61</v>
      </c>
      <c r="H52" s="2">
        <v>1.08</v>
      </c>
    </row>
    <row r="53" spans="2:8" x14ac:dyDescent="0.25">
      <c r="B53" s="1" t="s">
        <v>690</v>
      </c>
      <c r="C53" s="17" t="s">
        <v>135</v>
      </c>
      <c r="D53" s="1" t="s">
        <v>248</v>
      </c>
      <c r="E53" s="1" t="s">
        <v>691</v>
      </c>
      <c r="F53" s="2">
        <v>3420000</v>
      </c>
      <c r="G53" s="2">
        <v>3975.75</v>
      </c>
      <c r="H53" s="2">
        <v>1.07</v>
      </c>
    </row>
    <row r="54" spans="2:8" x14ac:dyDescent="0.25">
      <c r="B54" s="1" t="s">
        <v>2510</v>
      </c>
      <c r="C54" s="17" t="s">
        <v>135</v>
      </c>
      <c r="D54" s="1" t="s">
        <v>211</v>
      </c>
      <c r="E54" s="1" t="s">
        <v>533</v>
      </c>
      <c r="F54" s="2">
        <v>525000</v>
      </c>
      <c r="G54" s="2">
        <v>3880.54</v>
      </c>
      <c r="H54" s="2">
        <v>1.05</v>
      </c>
    </row>
    <row r="55" spans="2:8" x14ac:dyDescent="0.25">
      <c r="B55" s="1" t="s">
        <v>2490</v>
      </c>
      <c r="C55" s="17" t="s">
        <v>135</v>
      </c>
      <c r="D55" s="1" t="s">
        <v>337</v>
      </c>
      <c r="E55" s="1" t="s">
        <v>496</v>
      </c>
      <c r="F55" s="2">
        <v>100000</v>
      </c>
      <c r="G55" s="2">
        <v>3770.9</v>
      </c>
      <c r="H55" s="2">
        <v>1.02</v>
      </c>
    </row>
    <row r="56" spans="2:8" x14ac:dyDescent="0.25">
      <c r="B56" s="1" t="s">
        <v>2522</v>
      </c>
      <c r="C56" s="17" t="s">
        <v>135</v>
      </c>
      <c r="D56" s="1" t="s">
        <v>192</v>
      </c>
      <c r="E56" s="1" t="s">
        <v>558</v>
      </c>
      <c r="F56" s="2">
        <v>2500000</v>
      </c>
      <c r="G56" s="2">
        <v>3658.75</v>
      </c>
      <c r="H56" s="2">
        <v>0.99</v>
      </c>
    </row>
    <row r="57" spans="2:8" x14ac:dyDescent="0.25">
      <c r="B57" s="1" t="s">
        <v>2538</v>
      </c>
      <c r="C57" s="17" t="s">
        <v>135</v>
      </c>
      <c r="D57" s="1" t="s">
        <v>224</v>
      </c>
      <c r="E57" s="1" t="s">
        <v>581</v>
      </c>
      <c r="F57" s="2">
        <v>100000</v>
      </c>
      <c r="G57" s="2">
        <v>3591.65</v>
      </c>
      <c r="H57" s="2">
        <v>0.97</v>
      </c>
    </row>
    <row r="58" spans="2:8" x14ac:dyDescent="0.25">
      <c r="B58" s="1" t="s">
        <v>2441</v>
      </c>
      <c r="C58" s="17" t="s">
        <v>135</v>
      </c>
      <c r="D58" s="1" t="s">
        <v>211</v>
      </c>
      <c r="E58" s="1" t="s">
        <v>395</v>
      </c>
      <c r="F58" s="2">
        <v>190000</v>
      </c>
      <c r="G58" s="2">
        <v>3179.65</v>
      </c>
      <c r="H58" s="2">
        <v>0.86</v>
      </c>
    </row>
    <row r="59" spans="2:8" x14ac:dyDescent="0.25">
      <c r="B59" s="1" t="s">
        <v>2443</v>
      </c>
      <c r="C59" s="17" t="s">
        <v>135</v>
      </c>
      <c r="D59" s="1" t="s">
        <v>197</v>
      </c>
      <c r="E59" s="1" t="s">
        <v>398</v>
      </c>
      <c r="F59" s="2">
        <v>260000</v>
      </c>
      <c r="G59" s="2">
        <v>3174.47</v>
      </c>
      <c r="H59" s="2">
        <v>0.86</v>
      </c>
    </row>
    <row r="60" spans="2:8" x14ac:dyDescent="0.25">
      <c r="B60" s="1" t="s">
        <v>2740</v>
      </c>
      <c r="C60" s="17" t="s">
        <v>135</v>
      </c>
      <c r="D60" s="1" t="s">
        <v>227</v>
      </c>
      <c r="E60" s="1" t="s">
        <v>1073</v>
      </c>
      <c r="F60" s="2">
        <v>199536</v>
      </c>
      <c r="G60" s="2">
        <v>3013.39</v>
      </c>
      <c r="H60" s="2">
        <v>0.81</v>
      </c>
    </row>
    <row r="61" spans="2:8" x14ac:dyDescent="0.25">
      <c r="B61" s="1" t="s">
        <v>2586</v>
      </c>
      <c r="C61" s="17" t="s">
        <v>135</v>
      </c>
      <c r="D61" s="1" t="s">
        <v>207</v>
      </c>
      <c r="E61" s="1" t="s">
        <v>689</v>
      </c>
      <c r="F61" s="2">
        <v>1000000</v>
      </c>
      <c r="G61" s="2">
        <v>2916.5</v>
      </c>
      <c r="H61" s="2">
        <v>0.79</v>
      </c>
    </row>
    <row r="62" spans="2:8" x14ac:dyDescent="0.25">
      <c r="B62" s="1" t="s">
        <v>2677</v>
      </c>
      <c r="C62" s="17" t="s">
        <v>135</v>
      </c>
      <c r="D62" s="1" t="s">
        <v>215</v>
      </c>
      <c r="E62" s="1" t="s">
        <v>859</v>
      </c>
      <c r="F62" s="2">
        <v>250000</v>
      </c>
      <c r="G62" s="2">
        <v>2781.88</v>
      </c>
      <c r="H62" s="2">
        <v>0.75</v>
      </c>
    </row>
    <row r="63" spans="2:8" x14ac:dyDescent="0.25">
      <c r="B63" s="1" t="s">
        <v>2422</v>
      </c>
      <c r="C63" s="17" t="s">
        <v>135</v>
      </c>
      <c r="D63" s="1" t="s">
        <v>353</v>
      </c>
      <c r="E63" s="1" t="s">
        <v>354</v>
      </c>
      <c r="F63" s="2">
        <v>917553</v>
      </c>
      <c r="G63" s="2">
        <v>2647.14</v>
      </c>
      <c r="H63" s="2">
        <v>0.72</v>
      </c>
    </row>
    <row r="64" spans="2:8" x14ac:dyDescent="0.25">
      <c r="B64" s="1" t="s">
        <v>2590</v>
      </c>
      <c r="C64" s="17" t="s">
        <v>135</v>
      </c>
      <c r="D64" s="1" t="s">
        <v>211</v>
      </c>
      <c r="E64" s="1" t="s">
        <v>695</v>
      </c>
      <c r="F64" s="2">
        <v>262989</v>
      </c>
      <c r="G64" s="2">
        <v>2436.46</v>
      </c>
      <c r="H64" s="2">
        <v>0.66</v>
      </c>
    </row>
    <row r="65" spans="2:8" x14ac:dyDescent="0.25">
      <c r="B65" s="1" t="s">
        <v>2741</v>
      </c>
      <c r="C65" s="17" t="s">
        <v>135</v>
      </c>
      <c r="D65" s="1" t="s">
        <v>246</v>
      </c>
      <c r="E65" s="1" t="s">
        <v>1074</v>
      </c>
      <c r="F65" s="2">
        <v>139757</v>
      </c>
      <c r="G65" s="2">
        <v>2436.31</v>
      </c>
      <c r="H65" s="2">
        <v>0.66</v>
      </c>
    </row>
    <row r="66" spans="2:8" x14ac:dyDescent="0.25">
      <c r="B66" s="1" t="s">
        <v>2430</v>
      </c>
      <c r="C66" s="17" t="s">
        <v>135</v>
      </c>
      <c r="D66" s="1" t="s">
        <v>211</v>
      </c>
      <c r="E66" s="1" t="s">
        <v>383</v>
      </c>
      <c r="F66" s="2">
        <v>33000</v>
      </c>
      <c r="G66" s="2">
        <v>2350.23</v>
      </c>
      <c r="H66" s="2">
        <v>0.64</v>
      </c>
    </row>
    <row r="67" spans="2:8" x14ac:dyDescent="0.25">
      <c r="B67" s="1" t="s">
        <v>882</v>
      </c>
      <c r="C67" s="17" t="s">
        <v>135</v>
      </c>
      <c r="D67" s="1" t="s">
        <v>234</v>
      </c>
      <c r="E67" s="1" t="s">
        <v>883</v>
      </c>
      <c r="F67" s="2">
        <v>588566</v>
      </c>
      <c r="G67" s="2">
        <v>1789.24</v>
      </c>
      <c r="H67" s="2">
        <v>0.48</v>
      </c>
    </row>
    <row r="68" spans="2:8" x14ac:dyDescent="0.25">
      <c r="B68" s="1" t="s">
        <v>442</v>
      </c>
      <c r="C68" s="17" t="s">
        <v>135</v>
      </c>
      <c r="D68" s="1" t="s">
        <v>211</v>
      </c>
      <c r="E68" s="1" t="s">
        <v>443</v>
      </c>
      <c r="F68" s="2">
        <v>675000</v>
      </c>
      <c r="G68" s="2">
        <v>1548.45</v>
      </c>
      <c r="H68" s="2">
        <v>0.42</v>
      </c>
    </row>
    <row r="69" spans="2:8" x14ac:dyDescent="0.25">
      <c r="B69" s="1" t="s">
        <v>2606</v>
      </c>
      <c r="C69" s="17" t="s">
        <v>135</v>
      </c>
      <c r="D69" s="1" t="s">
        <v>379</v>
      </c>
      <c r="E69" s="1" t="s">
        <v>728</v>
      </c>
      <c r="F69" s="2">
        <v>96428</v>
      </c>
      <c r="G69" s="2">
        <v>593.27</v>
      </c>
      <c r="H69" s="2">
        <v>0.16</v>
      </c>
    </row>
    <row r="70" spans="2:8" x14ac:dyDescent="0.25">
      <c r="B70" s="14" t="s">
        <v>271</v>
      </c>
      <c r="C70" s="21"/>
      <c r="D70" s="14"/>
      <c r="E70" s="14"/>
      <c r="F70" s="3"/>
      <c r="G70" s="3">
        <f>SUM(G12:G69)</f>
        <v>353447.27999999997</v>
      </c>
      <c r="H70" s="3">
        <f>SUM(H12:H69)</f>
        <v>95.559999999999974</v>
      </c>
    </row>
    <row r="71" spans="2:8" x14ac:dyDescent="0.25">
      <c r="B71" s="14" t="s">
        <v>816</v>
      </c>
      <c r="C71" s="21"/>
      <c r="D71" s="14"/>
      <c r="E71" s="14"/>
      <c r="F71" s="3"/>
      <c r="G71" s="3">
        <v>9600</v>
      </c>
      <c r="H71" s="3">
        <v>2.6</v>
      </c>
    </row>
    <row r="72" spans="2:8" x14ac:dyDescent="0.25">
      <c r="B72" s="14" t="s">
        <v>483</v>
      </c>
      <c r="C72" s="21"/>
      <c r="D72" s="14"/>
      <c r="E72" s="14"/>
      <c r="F72" s="3"/>
      <c r="G72" s="3">
        <v>280.39</v>
      </c>
      <c r="H72" s="3">
        <v>0.08</v>
      </c>
    </row>
    <row r="73" spans="2:8" x14ac:dyDescent="0.25">
      <c r="B73" s="14" t="s">
        <v>137</v>
      </c>
      <c r="C73" s="21"/>
      <c r="D73" s="14"/>
      <c r="E73" s="14"/>
      <c r="F73" s="3"/>
      <c r="G73" s="3">
        <v>363327.67000000004</v>
      </c>
      <c r="H73" s="3">
        <v>98.24</v>
      </c>
    </row>
    <row r="74" spans="2:8" x14ac:dyDescent="0.25">
      <c r="B74" s="14" t="s">
        <v>138</v>
      </c>
      <c r="C74" s="21"/>
      <c r="D74" s="14"/>
      <c r="E74" s="14"/>
      <c r="F74" s="3"/>
      <c r="G74" s="3">
        <v>6525.9926703099763</v>
      </c>
      <c r="H74" s="3">
        <v>1.7600000000000051</v>
      </c>
    </row>
    <row r="75" spans="2:8" x14ac:dyDescent="0.25">
      <c r="B75" s="14" t="s">
        <v>139</v>
      </c>
      <c r="C75" s="21"/>
      <c r="D75" s="14"/>
      <c r="E75" s="14"/>
      <c r="F75" s="3"/>
      <c r="G75" s="3">
        <v>369853.66267031</v>
      </c>
      <c r="H75" s="3">
        <v>100</v>
      </c>
    </row>
    <row r="76" spans="2:8" x14ac:dyDescent="0.25">
      <c r="B76" s="1" t="s">
        <v>140</v>
      </c>
    </row>
    <row r="77" spans="2:8" x14ac:dyDescent="0.25">
      <c r="B77" s="14" t="s">
        <v>141</v>
      </c>
    </row>
    <row r="78" spans="2:8" x14ac:dyDescent="0.25">
      <c r="B78" s="14" t="s">
        <v>142</v>
      </c>
      <c r="C78" s="17" t="s">
        <v>143</v>
      </c>
    </row>
    <row r="79" spans="2:8" x14ac:dyDescent="0.25">
      <c r="B79" s="14" t="s">
        <v>145</v>
      </c>
      <c r="C79" s="17" t="s">
        <v>144</v>
      </c>
    </row>
    <row r="80" spans="2:8" x14ac:dyDescent="0.25">
      <c r="B80" s="14" t="s">
        <v>273</v>
      </c>
      <c r="C80" s="17" t="s">
        <v>144</v>
      </c>
    </row>
    <row r="81" spans="2:3" x14ac:dyDescent="0.25">
      <c r="B81" s="14" t="s">
        <v>146</v>
      </c>
      <c r="C81" s="17" t="s">
        <v>147</v>
      </c>
    </row>
    <row r="82" spans="2:3" x14ac:dyDescent="0.25">
      <c r="B82" s="14" t="s">
        <v>1075</v>
      </c>
      <c r="C82" s="21"/>
    </row>
    <row r="83" spans="2:3" x14ac:dyDescent="0.25">
      <c r="B83" s="14" t="s">
        <v>1076</v>
      </c>
      <c r="C83" s="21"/>
    </row>
    <row r="84" spans="2:3" x14ac:dyDescent="0.25">
      <c r="B84" s="14" t="s">
        <v>1077</v>
      </c>
      <c r="C84" s="21"/>
    </row>
    <row r="85" spans="2:3" x14ac:dyDescent="0.25">
      <c r="B85" s="14" t="s">
        <v>1078</v>
      </c>
      <c r="C85" s="21"/>
    </row>
    <row r="86" spans="2:3" x14ac:dyDescent="0.25">
      <c r="B86" s="14" t="s">
        <v>1079</v>
      </c>
      <c r="C86" s="21"/>
    </row>
    <row r="87" spans="2:3" x14ac:dyDescent="0.25">
      <c r="B87" s="14" t="s">
        <v>1080</v>
      </c>
      <c r="C87" s="21"/>
    </row>
    <row r="88" spans="2:3" x14ac:dyDescent="0.25">
      <c r="B88" s="14" t="s">
        <v>1081</v>
      </c>
      <c r="C88" s="21"/>
    </row>
    <row r="89" spans="2:3" x14ac:dyDescent="0.25">
      <c r="B89" s="14" t="s">
        <v>1082</v>
      </c>
      <c r="C89" s="21"/>
    </row>
    <row r="90" spans="2:3" x14ac:dyDescent="0.25">
      <c r="B90" s="14" t="s">
        <v>1083</v>
      </c>
      <c r="C90" s="21"/>
    </row>
    <row r="91" spans="2:3" x14ac:dyDescent="0.25">
      <c r="B91" s="1" t="s">
        <v>148</v>
      </c>
    </row>
    <row r="92" spans="2:3" x14ac:dyDescent="0.25">
      <c r="B92" s="1" t="s">
        <v>278</v>
      </c>
    </row>
    <row r="95" spans="2:3" x14ac:dyDescent="0.25">
      <c r="B95" s="7" t="s">
        <v>2242</v>
      </c>
      <c r="C95" s="8"/>
    </row>
    <row r="96" spans="2:3" ht="30" x14ac:dyDescent="0.25">
      <c r="B96" s="7" t="s">
        <v>279</v>
      </c>
      <c r="C96" s="9" t="s">
        <v>280</v>
      </c>
    </row>
    <row r="97" spans="2:7" x14ac:dyDescent="0.25">
      <c r="B97" s="10" t="s">
        <v>281</v>
      </c>
      <c r="C97" s="132" t="s">
        <v>3390</v>
      </c>
    </row>
    <row r="98" spans="2:7" x14ac:dyDescent="0.25">
      <c r="B98" s="10" t="s">
        <v>282</v>
      </c>
      <c r="C98" s="132" t="s">
        <v>3390</v>
      </c>
    </row>
    <row r="99" spans="2:7" x14ac:dyDescent="0.25">
      <c r="B99" s="10" t="s">
        <v>283</v>
      </c>
      <c r="C99" s="132" t="s">
        <v>3390</v>
      </c>
    </row>
    <row r="100" spans="2:7" x14ac:dyDescent="0.25">
      <c r="B100" s="10" t="s">
        <v>284</v>
      </c>
      <c r="C100" s="132" t="s">
        <v>3390</v>
      </c>
    </row>
    <row r="101" spans="2:7" x14ac:dyDescent="0.25">
      <c r="B101" s="10" t="s">
        <v>285</v>
      </c>
      <c r="C101" s="132" t="s">
        <v>3390</v>
      </c>
    </row>
    <row r="102" spans="2:7" x14ac:dyDescent="0.25">
      <c r="B102" s="10" t="s">
        <v>286</v>
      </c>
      <c r="C102" s="132" t="s">
        <v>3390</v>
      </c>
    </row>
    <row r="103" spans="2:7" x14ac:dyDescent="0.25">
      <c r="B103" s="7" t="s">
        <v>287</v>
      </c>
      <c r="C103" s="132" t="s">
        <v>3390</v>
      </c>
    </row>
    <row r="105" spans="2:7" x14ac:dyDescent="0.25">
      <c r="B105" s="10" t="s">
        <v>149</v>
      </c>
      <c r="C105" s="11"/>
      <c r="D105" s="10"/>
    </row>
    <row r="106" spans="2:7" ht="30" x14ac:dyDescent="0.25">
      <c r="B106" s="12" t="s">
        <v>150</v>
      </c>
      <c r="C106" s="13" t="s">
        <v>151</v>
      </c>
      <c r="D106" s="12" t="s">
        <v>152</v>
      </c>
    </row>
    <row r="107" spans="2:7" x14ac:dyDescent="0.25">
      <c r="B107" s="10" t="s">
        <v>144</v>
      </c>
      <c r="C107" s="11" t="s">
        <v>144</v>
      </c>
      <c r="D107" s="10" t="s">
        <v>144</v>
      </c>
    </row>
    <row r="109" spans="2:7" x14ac:dyDescent="0.25">
      <c r="B109" s="7" t="s">
        <v>153</v>
      </c>
      <c r="C109" s="29">
        <v>45260</v>
      </c>
      <c r="D109" s="10"/>
      <c r="E109" s="25"/>
      <c r="F109" s="26"/>
    </row>
    <row r="110" spans="2:7" x14ac:dyDescent="0.25">
      <c r="B110" s="7" t="s">
        <v>154</v>
      </c>
      <c r="C110" s="8" t="s">
        <v>155</v>
      </c>
      <c r="D110" s="7" t="s">
        <v>156</v>
      </c>
      <c r="E110" s="23" t="s">
        <v>157</v>
      </c>
      <c r="F110" s="30" t="s">
        <v>158</v>
      </c>
      <c r="G110" s="3"/>
    </row>
    <row r="111" spans="2:7" x14ac:dyDescent="0.25">
      <c r="B111" s="31" t="s">
        <v>144</v>
      </c>
      <c r="C111" s="32" t="s">
        <v>144</v>
      </c>
      <c r="D111" s="31" t="s">
        <v>144</v>
      </c>
      <c r="E111" s="33" t="s">
        <v>144</v>
      </c>
      <c r="F111" s="28" t="s">
        <v>144</v>
      </c>
    </row>
    <row r="114" spans="2:4" x14ac:dyDescent="0.25">
      <c r="B114" s="14" t="s">
        <v>159</v>
      </c>
    </row>
    <row r="115" spans="2:4" x14ac:dyDescent="0.25">
      <c r="B115" s="14"/>
    </row>
    <row r="116" spans="2:4" x14ac:dyDescent="0.25">
      <c r="B116" s="14" t="s">
        <v>160</v>
      </c>
    </row>
    <row r="117" spans="2:4" x14ac:dyDescent="0.25">
      <c r="B117" s="7" t="s">
        <v>161</v>
      </c>
      <c r="C117" s="8" t="s">
        <v>162</v>
      </c>
      <c r="D117" s="14"/>
    </row>
    <row r="118" spans="2:4" x14ac:dyDescent="0.25">
      <c r="B118" s="10" t="s">
        <v>144</v>
      </c>
      <c r="C118" s="11" t="s">
        <v>144</v>
      </c>
    </row>
    <row r="120" spans="2:4" x14ac:dyDescent="0.25">
      <c r="B120" s="7" t="s">
        <v>163</v>
      </c>
      <c r="C120" s="8" t="s">
        <v>162</v>
      </c>
    </row>
    <row r="121" spans="2:4" x14ac:dyDescent="0.25">
      <c r="B121" s="10" t="s">
        <v>144</v>
      </c>
      <c r="C121" s="11" t="s">
        <v>144</v>
      </c>
    </row>
    <row r="123" spans="2:4" x14ac:dyDescent="0.25">
      <c r="B123" s="7" t="s">
        <v>144</v>
      </c>
      <c r="C123" s="8" t="s">
        <v>144</v>
      </c>
    </row>
    <row r="124" spans="2:4" x14ac:dyDescent="0.25">
      <c r="B124" s="10" t="s">
        <v>144</v>
      </c>
      <c r="C124" s="11" t="s">
        <v>144</v>
      </c>
    </row>
    <row r="126" spans="2:4" x14ac:dyDescent="0.25">
      <c r="B126" s="23" t="s">
        <v>164</v>
      </c>
      <c r="C126" s="8" t="s">
        <v>165</v>
      </c>
    </row>
    <row r="127" spans="2:4" x14ac:dyDescent="0.25">
      <c r="B127" s="25" t="s">
        <v>144</v>
      </c>
      <c r="C127" s="11" t="s">
        <v>144</v>
      </c>
    </row>
    <row r="129" spans="2:7" x14ac:dyDescent="0.25">
      <c r="B129" s="7" t="s">
        <v>166</v>
      </c>
      <c r="C129" s="8" t="s">
        <v>144</v>
      </c>
    </row>
    <row r="131" spans="2:7" x14ac:dyDescent="0.25">
      <c r="B131" s="7" t="s">
        <v>167</v>
      </c>
      <c r="C131" s="29">
        <v>45260</v>
      </c>
      <c r="D131" s="10"/>
      <c r="E131" s="25"/>
      <c r="F131" s="26"/>
    </row>
    <row r="132" spans="2:7" x14ac:dyDescent="0.25">
      <c r="B132" s="7" t="s">
        <v>154</v>
      </c>
      <c r="C132" s="8" t="s">
        <v>155</v>
      </c>
      <c r="D132" s="7" t="s">
        <v>156</v>
      </c>
      <c r="E132" s="23" t="s">
        <v>157</v>
      </c>
      <c r="F132" s="30" t="s">
        <v>158</v>
      </c>
      <c r="G132" s="3"/>
    </row>
    <row r="133" spans="2:7" x14ac:dyDescent="0.25">
      <c r="B133" s="31" t="s">
        <v>144</v>
      </c>
      <c r="C133" s="32" t="s">
        <v>144</v>
      </c>
      <c r="D133" s="31" t="s">
        <v>144</v>
      </c>
      <c r="E133" s="33" t="s">
        <v>144</v>
      </c>
      <c r="F133" s="28" t="s">
        <v>144</v>
      </c>
    </row>
    <row r="134" spans="2:7" x14ac:dyDescent="0.25">
      <c r="B134" s="14" t="s">
        <v>159</v>
      </c>
    </row>
    <row r="135" spans="2:7" x14ac:dyDescent="0.25">
      <c r="B135" s="14"/>
    </row>
    <row r="136" spans="2:7" x14ac:dyDescent="0.25">
      <c r="B136" s="14" t="s">
        <v>160</v>
      </c>
    </row>
    <row r="137" spans="2:7" x14ac:dyDescent="0.25">
      <c r="B137" s="7" t="s">
        <v>161</v>
      </c>
      <c r="C137" s="8" t="s">
        <v>162</v>
      </c>
      <c r="D137" s="14"/>
    </row>
    <row r="138" spans="2:7" x14ac:dyDescent="0.25">
      <c r="B138" s="10" t="s">
        <v>144</v>
      </c>
      <c r="C138" s="11" t="s">
        <v>144</v>
      </c>
    </row>
    <row r="140" spans="2:7" x14ac:dyDescent="0.25">
      <c r="B140" s="7" t="s">
        <v>163</v>
      </c>
      <c r="C140" s="8" t="s">
        <v>162</v>
      </c>
    </row>
    <row r="141" spans="2:7" x14ac:dyDescent="0.25">
      <c r="B141" s="10" t="s">
        <v>144</v>
      </c>
      <c r="C141" s="11" t="s">
        <v>144</v>
      </c>
    </row>
    <row r="143" spans="2:7" x14ac:dyDescent="0.25">
      <c r="B143" s="7" t="s">
        <v>144</v>
      </c>
      <c r="C143" s="8" t="s">
        <v>144</v>
      </c>
    </row>
    <row r="144" spans="2:7" x14ac:dyDescent="0.25">
      <c r="B144" s="10" t="s">
        <v>144</v>
      </c>
      <c r="C144" s="11" t="s">
        <v>144</v>
      </c>
    </row>
    <row r="146" spans="2:80" x14ac:dyDescent="0.25">
      <c r="B146" s="23" t="s">
        <v>164</v>
      </c>
      <c r="C146" s="8" t="s">
        <v>165</v>
      </c>
    </row>
    <row r="147" spans="2:80" x14ac:dyDescent="0.25">
      <c r="B147" s="25" t="s">
        <v>144</v>
      </c>
      <c r="C147" s="11" t="s">
        <v>144</v>
      </c>
    </row>
    <row r="149" spans="2:80" x14ac:dyDescent="0.25">
      <c r="B149" s="7" t="s">
        <v>166</v>
      </c>
      <c r="C149" s="8" t="s">
        <v>144</v>
      </c>
    </row>
    <row r="152" spans="2:80" x14ac:dyDescent="0.25">
      <c r="B152" s="14" t="s">
        <v>168</v>
      </c>
    </row>
    <row r="154" spans="2:80" x14ac:dyDescent="0.25">
      <c r="B154" s="7" t="s">
        <v>154</v>
      </c>
      <c r="C154" s="8" t="s">
        <v>169</v>
      </c>
      <c r="D154" s="7" t="s">
        <v>170</v>
      </c>
      <c r="E154" s="7" t="s">
        <v>171</v>
      </c>
      <c r="F154" s="3"/>
    </row>
    <row r="155" spans="2:80" x14ac:dyDescent="0.25">
      <c r="B155" s="10" t="s">
        <v>144</v>
      </c>
      <c r="C155" s="11" t="s">
        <v>144</v>
      </c>
      <c r="D155" s="10" t="s">
        <v>144</v>
      </c>
      <c r="E155" s="10" t="s">
        <v>144</v>
      </c>
    </row>
    <row r="158" spans="2:80" x14ac:dyDescent="0.25">
      <c r="B158" s="14" t="s">
        <v>172</v>
      </c>
      <c r="C158" s="21" t="s">
        <v>144</v>
      </c>
      <c r="D158" s="14"/>
      <c r="E158" s="14"/>
      <c r="F158" s="3"/>
      <c r="G158" s="3"/>
      <c r="H158" s="3"/>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4"/>
      <c r="BP158" s="14"/>
      <c r="BQ158" s="14"/>
      <c r="BR158" s="14"/>
      <c r="BS158" s="14"/>
      <c r="BT158" s="14"/>
      <c r="BU158" s="14"/>
      <c r="BV158" s="14"/>
      <c r="BW158" s="14"/>
      <c r="BX158" s="14"/>
      <c r="BY158" s="14"/>
      <c r="BZ158" s="14"/>
      <c r="CA158" s="14"/>
      <c r="CB158" s="14"/>
    </row>
    <row r="160" spans="2:80" x14ac:dyDescent="0.25">
      <c r="B160" s="14" t="s">
        <v>173</v>
      </c>
    </row>
    <row r="162" spans="2:7" x14ac:dyDescent="0.25">
      <c r="B162" s="7" t="s">
        <v>174</v>
      </c>
      <c r="C162" s="8" t="s">
        <v>162</v>
      </c>
      <c r="D162" s="14"/>
    </row>
    <row r="163" spans="2:7" x14ac:dyDescent="0.25">
      <c r="B163" s="10" t="s">
        <v>144</v>
      </c>
      <c r="C163" s="11" t="s">
        <v>144</v>
      </c>
    </row>
    <row r="166" spans="2:7" x14ac:dyDescent="0.25">
      <c r="B166" s="7" t="s">
        <v>175</v>
      </c>
      <c r="C166" s="8" t="s">
        <v>176</v>
      </c>
      <c r="D166" s="14"/>
    </row>
    <row r="167" spans="2:7" x14ac:dyDescent="0.25">
      <c r="B167" s="10" t="s">
        <v>144</v>
      </c>
      <c r="C167" s="11" t="s">
        <v>144</v>
      </c>
    </row>
    <row r="170" spans="2:7" x14ac:dyDescent="0.25">
      <c r="B170" s="14" t="s">
        <v>177</v>
      </c>
    </row>
    <row r="173" spans="2:7" x14ac:dyDescent="0.25">
      <c r="B173" s="14" t="s">
        <v>178</v>
      </c>
    </row>
    <row r="175" spans="2:7" x14ac:dyDescent="0.25">
      <c r="B175" s="7" t="s">
        <v>154</v>
      </c>
      <c r="C175" s="8" t="s">
        <v>179</v>
      </c>
      <c r="D175" s="7" t="s">
        <v>169</v>
      </c>
      <c r="E175" s="7" t="s">
        <v>170</v>
      </c>
      <c r="F175" s="30" t="s">
        <v>171</v>
      </c>
      <c r="G175" s="3"/>
    </row>
    <row r="176" spans="2:7" x14ac:dyDescent="0.25">
      <c r="B176" s="10" t="s">
        <v>144</v>
      </c>
      <c r="C176" s="11" t="s">
        <v>144</v>
      </c>
      <c r="D176" s="10" t="s">
        <v>144</v>
      </c>
      <c r="E176" s="10" t="s">
        <v>144</v>
      </c>
      <c r="F176" s="34" t="s">
        <v>144</v>
      </c>
    </row>
    <row r="179" spans="2:80" x14ac:dyDescent="0.25">
      <c r="B179" s="14" t="s">
        <v>172</v>
      </c>
      <c r="C179" s="21" t="s">
        <v>144</v>
      </c>
      <c r="D179" s="14"/>
      <c r="E179" s="14"/>
      <c r="F179" s="3"/>
      <c r="G179" s="3"/>
      <c r="H179" s="3"/>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4"/>
      <c r="BY179" s="14"/>
      <c r="BZ179" s="14"/>
      <c r="CA179" s="14"/>
      <c r="CB179" s="14"/>
    </row>
    <row r="181" spans="2:80" x14ac:dyDescent="0.25">
      <c r="B181" s="14" t="s">
        <v>173</v>
      </c>
    </row>
    <row r="183" spans="2:80" x14ac:dyDescent="0.25">
      <c r="B183" s="7" t="s">
        <v>174</v>
      </c>
      <c r="C183" s="8" t="s">
        <v>162</v>
      </c>
      <c r="D183" s="14"/>
    </row>
    <row r="184" spans="2:80" x14ac:dyDescent="0.25">
      <c r="B184" s="10" t="s">
        <v>144</v>
      </c>
      <c r="C184" s="11" t="s">
        <v>144</v>
      </c>
    </row>
    <row r="187" spans="2:80" x14ac:dyDescent="0.25">
      <c r="B187" s="7" t="s">
        <v>175</v>
      </c>
      <c r="C187" s="8" t="s">
        <v>176</v>
      </c>
      <c r="D187" s="14"/>
    </row>
    <row r="188" spans="2:80" x14ac:dyDescent="0.25">
      <c r="B188" s="10" t="s">
        <v>144</v>
      </c>
      <c r="C188" s="11" t="s">
        <v>144</v>
      </c>
    </row>
    <row r="191" spans="2:80" x14ac:dyDescent="0.25">
      <c r="B191" s="14" t="s">
        <v>177</v>
      </c>
    </row>
    <row r="194" spans="2:7" x14ac:dyDescent="0.25">
      <c r="B194" s="14" t="s">
        <v>180</v>
      </c>
    </row>
    <row r="195" spans="2:7" x14ac:dyDescent="0.25">
      <c r="B195" s="7" t="s">
        <v>154</v>
      </c>
      <c r="C195" s="8" t="s">
        <v>181</v>
      </c>
      <c r="D195" s="7" t="s">
        <v>182</v>
      </c>
      <c r="E195" s="7" t="s">
        <v>183</v>
      </c>
      <c r="F195" s="30" t="s">
        <v>184</v>
      </c>
      <c r="G195" s="3"/>
    </row>
    <row r="196" spans="2:7" x14ac:dyDescent="0.25">
      <c r="B196" s="10" t="s">
        <v>144</v>
      </c>
      <c r="C196" s="11" t="s">
        <v>144</v>
      </c>
      <c r="D196" s="10" t="s">
        <v>144</v>
      </c>
      <c r="E196" s="10" t="s">
        <v>144</v>
      </c>
      <c r="F196" s="34" t="s">
        <v>144</v>
      </c>
    </row>
    <row r="197" spans="2:7" x14ac:dyDescent="0.25">
      <c r="B197" s="1" t="s">
        <v>185</v>
      </c>
    </row>
  </sheetData>
  <mergeCells count="3">
    <mergeCell ref="B1:E1"/>
    <mergeCell ref="C3:C7"/>
    <mergeCell ref="D3:D7"/>
  </mergeCells>
  <hyperlinks>
    <hyperlink ref="A1" location="Index!A1" display="Index" xr:uid="{2A31F1E7-D325-4E00-985E-5FB8C4DC08EC}"/>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42270-5D3B-434A-89A6-7D719AF8555D}">
  <dimension ref="A1:CB212"/>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45</v>
      </c>
      <c r="C1" s="226"/>
      <c r="D1" s="226"/>
      <c r="E1" s="226"/>
    </row>
    <row r="3" spans="1:9" ht="18" customHeight="1" x14ac:dyDescent="0.25">
      <c r="B3" s="4" t="s">
        <v>45</v>
      </c>
      <c r="C3" s="227"/>
      <c r="D3" s="228"/>
    </row>
    <row r="4" spans="1:9" ht="18" customHeight="1" x14ac:dyDescent="0.25">
      <c r="B4" s="5" t="s">
        <v>1084</v>
      </c>
      <c r="C4" s="227"/>
      <c r="D4" s="228"/>
      <c r="E4" s="36"/>
    </row>
    <row r="5" spans="1:9" ht="18" customHeight="1" x14ac:dyDescent="0.25">
      <c r="B5" s="6" t="s">
        <v>107</v>
      </c>
      <c r="C5" s="227"/>
      <c r="D5" s="228"/>
    </row>
    <row r="6" spans="1:9" ht="18" customHeight="1" x14ac:dyDescent="0.25">
      <c r="B6" s="6" t="s">
        <v>290</v>
      </c>
      <c r="C6" s="227"/>
      <c r="D6" s="228"/>
    </row>
    <row r="7" spans="1:9" ht="30" customHeight="1" x14ac:dyDescent="0.25">
      <c r="B7" s="6" t="s">
        <v>1085</v>
      </c>
      <c r="C7" s="227"/>
      <c r="D7" s="228"/>
    </row>
    <row r="8" spans="1:9" ht="15"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2452</v>
      </c>
      <c r="C15" s="17" t="s">
        <v>135</v>
      </c>
      <c r="D15" s="1" t="s">
        <v>419</v>
      </c>
      <c r="E15" s="1" t="s">
        <v>420</v>
      </c>
      <c r="F15" s="2">
        <v>2215021</v>
      </c>
      <c r="G15" s="2">
        <v>3231.72</v>
      </c>
      <c r="H15" s="2">
        <v>5.05</v>
      </c>
    </row>
    <row r="16" spans="1:9" x14ac:dyDescent="0.25">
      <c r="B16" s="1" t="s">
        <v>2333</v>
      </c>
      <c r="C16" s="17" t="s">
        <v>135</v>
      </c>
      <c r="D16" s="1" t="s">
        <v>192</v>
      </c>
      <c r="E16" s="1" t="s">
        <v>196</v>
      </c>
      <c r="F16" s="2">
        <v>286930</v>
      </c>
      <c r="G16" s="2">
        <v>2682.65</v>
      </c>
      <c r="H16" s="2">
        <v>4.1900000000000004</v>
      </c>
    </row>
    <row r="17" spans="2:8" x14ac:dyDescent="0.25">
      <c r="B17" s="1" t="s">
        <v>2341</v>
      </c>
      <c r="C17" s="17" t="s">
        <v>135</v>
      </c>
      <c r="D17" s="1" t="s">
        <v>207</v>
      </c>
      <c r="E17" s="1" t="s">
        <v>208</v>
      </c>
      <c r="F17" s="2">
        <v>76389</v>
      </c>
      <c r="G17" s="2">
        <v>2375.09</v>
      </c>
      <c r="H17" s="2">
        <v>3.71</v>
      </c>
    </row>
    <row r="18" spans="2:8" x14ac:dyDescent="0.25">
      <c r="B18" s="1" t="s">
        <v>2335</v>
      </c>
      <c r="C18" s="17" t="s">
        <v>135</v>
      </c>
      <c r="D18" s="1" t="s">
        <v>197</v>
      </c>
      <c r="E18" s="1" t="s">
        <v>199</v>
      </c>
      <c r="F18" s="2">
        <v>62574</v>
      </c>
      <c r="G18" s="2">
        <v>2182.33</v>
      </c>
      <c r="H18" s="2">
        <v>3.41</v>
      </c>
    </row>
    <row r="19" spans="2:8" x14ac:dyDescent="0.25">
      <c r="B19" s="1" t="s">
        <v>381</v>
      </c>
      <c r="C19" s="17" t="s">
        <v>135</v>
      </c>
      <c r="D19" s="1" t="s">
        <v>192</v>
      </c>
      <c r="E19" s="1" t="s">
        <v>382</v>
      </c>
      <c r="F19" s="2">
        <v>355725</v>
      </c>
      <c r="G19" s="2">
        <v>2008.96</v>
      </c>
      <c r="H19" s="2">
        <v>3.14</v>
      </c>
    </row>
    <row r="20" spans="2:8" x14ac:dyDescent="0.25">
      <c r="B20" s="1" t="s">
        <v>2331</v>
      </c>
      <c r="C20" s="17" t="s">
        <v>135</v>
      </c>
      <c r="D20" s="1" t="s">
        <v>192</v>
      </c>
      <c r="E20" s="1" t="s">
        <v>193</v>
      </c>
      <c r="F20" s="2">
        <v>124248</v>
      </c>
      <c r="G20" s="2">
        <v>1936.78</v>
      </c>
      <c r="H20" s="2">
        <v>3.03</v>
      </c>
    </row>
    <row r="21" spans="2:8" x14ac:dyDescent="0.25">
      <c r="B21" s="1" t="s">
        <v>2439</v>
      </c>
      <c r="C21" s="17" t="s">
        <v>135</v>
      </c>
      <c r="D21" s="1" t="s">
        <v>192</v>
      </c>
      <c r="E21" s="1" t="s">
        <v>393</v>
      </c>
      <c r="F21" s="2">
        <v>129078</v>
      </c>
      <c r="G21" s="2">
        <v>1892.41</v>
      </c>
      <c r="H21" s="2">
        <v>2.96</v>
      </c>
    </row>
    <row r="22" spans="2:8" x14ac:dyDescent="0.25">
      <c r="B22" s="1" t="s">
        <v>2334</v>
      </c>
      <c r="C22" s="17" t="s">
        <v>135</v>
      </c>
      <c r="D22" s="1" t="s">
        <v>197</v>
      </c>
      <c r="E22" s="1" t="s">
        <v>198</v>
      </c>
      <c r="F22" s="2">
        <v>127400</v>
      </c>
      <c r="G22" s="2">
        <v>1853.86</v>
      </c>
      <c r="H22" s="2">
        <v>2.9</v>
      </c>
    </row>
    <row r="23" spans="2:8" x14ac:dyDescent="0.25">
      <c r="B23" s="1" t="s">
        <v>2521</v>
      </c>
      <c r="C23" s="17" t="s">
        <v>135</v>
      </c>
      <c r="D23" s="1" t="s">
        <v>192</v>
      </c>
      <c r="E23" s="1" t="s">
        <v>557</v>
      </c>
      <c r="F23" s="2">
        <v>731665</v>
      </c>
      <c r="G23" s="2">
        <v>1716.49</v>
      </c>
      <c r="H23" s="2">
        <v>2.68</v>
      </c>
    </row>
    <row r="24" spans="2:8" x14ac:dyDescent="0.25">
      <c r="B24" s="1" t="s">
        <v>2440</v>
      </c>
      <c r="C24" s="17" t="s">
        <v>135</v>
      </c>
      <c r="D24" s="1" t="s">
        <v>365</v>
      </c>
      <c r="E24" s="1" t="s">
        <v>394</v>
      </c>
      <c r="F24" s="2">
        <v>789969</v>
      </c>
      <c r="G24" s="2">
        <v>1650.64</v>
      </c>
      <c r="H24" s="2">
        <v>2.58</v>
      </c>
    </row>
    <row r="25" spans="2:8" x14ac:dyDescent="0.25">
      <c r="B25" s="1" t="s">
        <v>2454</v>
      </c>
      <c r="C25" s="17" t="s">
        <v>135</v>
      </c>
      <c r="D25" s="1" t="s">
        <v>224</v>
      </c>
      <c r="E25" s="1" t="s">
        <v>422</v>
      </c>
      <c r="F25" s="2">
        <v>31099</v>
      </c>
      <c r="G25" s="2">
        <v>1638.26</v>
      </c>
      <c r="H25" s="2">
        <v>2.56</v>
      </c>
    </row>
    <row r="26" spans="2:8" x14ac:dyDescent="0.25">
      <c r="B26" s="1" t="s">
        <v>2345</v>
      </c>
      <c r="C26" s="17" t="s">
        <v>135</v>
      </c>
      <c r="D26" s="1" t="s">
        <v>202</v>
      </c>
      <c r="E26" s="1" t="s">
        <v>214</v>
      </c>
      <c r="F26" s="2">
        <v>62539</v>
      </c>
      <c r="G26" s="2">
        <v>1591.96</v>
      </c>
      <c r="H26" s="2">
        <v>2.4900000000000002</v>
      </c>
    </row>
    <row r="27" spans="2:8" x14ac:dyDescent="0.25">
      <c r="B27" s="1" t="s">
        <v>2337</v>
      </c>
      <c r="C27" s="17" t="s">
        <v>135</v>
      </c>
      <c r="D27" s="1" t="s">
        <v>202</v>
      </c>
      <c r="E27" s="1" t="s">
        <v>203</v>
      </c>
      <c r="F27" s="2">
        <v>354281</v>
      </c>
      <c r="G27" s="2">
        <v>1543.96</v>
      </c>
      <c r="H27" s="2">
        <v>2.41</v>
      </c>
    </row>
    <row r="28" spans="2:8" x14ac:dyDescent="0.25">
      <c r="B28" s="1" t="s">
        <v>2437</v>
      </c>
      <c r="C28" s="17" t="s">
        <v>135</v>
      </c>
      <c r="D28" s="1" t="s">
        <v>365</v>
      </c>
      <c r="E28" s="1" t="s">
        <v>391</v>
      </c>
      <c r="F28" s="2">
        <v>530200</v>
      </c>
      <c r="G28" s="2">
        <v>1385.41</v>
      </c>
      <c r="H28" s="2">
        <v>2.17</v>
      </c>
    </row>
    <row r="29" spans="2:8" x14ac:dyDescent="0.25">
      <c r="B29" s="1" t="s">
        <v>2374</v>
      </c>
      <c r="C29" s="17" t="s">
        <v>135</v>
      </c>
      <c r="D29" s="1" t="s">
        <v>222</v>
      </c>
      <c r="E29" s="1" t="s">
        <v>260</v>
      </c>
      <c r="F29" s="2">
        <v>71708</v>
      </c>
      <c r="G29" s="2">
        <v>1344.92</v>
      </c>
      <c r="H29" s="2">
        <v>2.1</v>
      </c>
    </row>
    <row r="30" spans="2:8" x14ac:dyDescent="0.25">
      <c r="B30" s="1" t="s">
        <v>2382</v>
      </c>
      <c r="C30" s="17" t="s">
        <v>135</v>
      </c>
      <c r="D30" s="1" t="s">
        <v>220</v>
      </c>
      <c r="E30" s="1" t="s">
        <v>296</v>
      </c>
      <c r="F30" s="2">
        <v>88690</v>
      </c>
      <c r="G30" s="2">
        <v>1335.94</v>
      </c>
      <c r="H30" s="2">
        <v>2.09</v>
      </c>
    </row>
    <row r="31" spans="2:8" x14ac:dyDescent="0.25">
      <c r="B31" s="1" t="s">
        <v>2343</v>
      </c>
      <c r="C31" s="17" t="s">
        <v>135</v>
      </c>
      <c r="D31" s="1" t="s">
        <v>211</v>
      </c>
      <c r="E31" s="1" t="s">
        <v>212</v>
      </c>
      <c r="F31" s="2">
        <v>74764</v>
      </c>
      <c r="G31" s="2">
        <v>1269.08</v>
      </c>
      <c r="H31" s="2">
        <v>1.98</v>
      </c>
    </row>
    <row r="32" spans="2:8" x14ac:dyDescent="0.25">
      <c r="B32" s="1" t="s">
        <v>876</v>
      </c>
      <c r="C32" s="17" t="s">
        <v>135</v>
      </c>
      <c r="D32" s="1" t="s">
        <v>311</v>
      </c>
      <c r="E32" s="1" t="s">
        <v>877</v>
      </c>
      <c r="F32" s="2">
        <v>223000</v>
      </c>
      <c r="G32" s="2">
        <v>1261.29</v>
      </c>
      <c r="H32" s="2">
        <v>1.97</v>
      </c>
    </row>
    <row r="33" spans="2:8" x14ac:dyDescent="0.25">
      <c r="B33" s="1" t="s">
        <v>2576</v>
      </c>
      <c r="C33" s="17" t="s">
        <v>135</v>
      </c>
      <c r="D33" s="1" t="s">
        <v>238</v>
      </c>
      <c r="E33" s="1" t="s">
        <v>678</v>
      </c>
      <c r="F33" s="2">
        <v>41601</v>
      </c>
      <c r="G33" s="2">
        <v>1235.3599999999999</v>
      </c>
      <c r="H33" s="2">
        <v>1.93</v>
      </c>
    </row>
    <row r="34" spans="2:8" x14ac:dyDescent="0.25">
      <c r="B34" s="1" t="s">
        <v>2332</v>
      </c>
      <c r="C34" s="17" t="s">
        <v>135</v>
      </c>
      <c r="D34" s="1" t="s">
        <v>194</v>
      </c>
      <c r="E34" s="1" t="s">
        <v>195</v>
      </c>
      <c r="F34" s="2">
        <v>47500</v>
      </c>
      <c r="G34" s="2">
        <v>1129.29</v>
      </c>
      <c r="H34" s="2">
        <v>1.77</v>
      </c>
    </row>
    <row r="35" spans="2:8" x14ac:dyDescent="0.25">
      <c r="B35" s="1" t="s">
        <v>2339</v>
      </c>
      <c r="C35" s="17" t="s">
        <v>135</v>
      </c>
      <c r="D35" s="1" t="s">
        <v>192</v>
      </c>
      <c r="E35" s="1" t="s">
        <v>205</v>
      </c>
      <c r="F35" s="2">
        <v>103400</v>
      </c>
      <c r="G35" s="2">
        <v>1110.77</v>
      </c>
      <c r="H35" s="2">
        <v>1.74</v>
      </c>
    </row>
    <row r="36" spans="2:8" x14ac:dyDescent="0.25">
      <c r="B36" s="1" t="s">
        <v>2499</v>
      </c>
      <c r="C36" s="17" t="s">
        <v>135</v>
      </c>
      <c r="D36" s="1" t="s">
        <v>509</v>
      </c>
      <c r="E36" s="1" t="s">
        <v>510</v>
      </c>
      <c r="F36" s="2">
        <v>214842</v>
      </c>
      <c r="G36" s="2">
        <v>1107.83</v>
      </c>
      <c r="H36" s="2">
        <v>1.73</v>
      </c>
    </row>
    <row r="37" spans="2:8" x14ac:dyDescent="0.25">
      <c r="B37" s="1" t="s">
        <v>2732</v>
      </c>
      <c r="C37" s="17" t="s">
        <v>135</v>
      </c>
      <c r="D37" s="1" t="s">
        <v>419</v>
      </c>
      <c r="E37" s="1" t="s">
        <v>1048</v>
      </c>
      <c r="F37" s="2">
        <v>46000</v>
      </c>
      <c r="G37" s="2">
        <v>1094.71</v>
      </c>
      <c r="H37" s="2">
        <v>1.71</v>
      </c>
    </row>
    <row r="38" spans="2:8" x14ac:dyDescent="0.25">
      <c r="B38" s="1" t="s">
        <v>2574</v>
      </c>
      <c r="C38" s="17" t="s">
        <v>135</v>
      </c>
      <c r="D38" s="1" t="s">
        <v>211</v>
      </c>
      <c r="E38" s="1" t="s">
        <v>674</v>
      </c>
      <c r="F38" s="2">
        <v>131623</v>
      </c>
      <c r="G38" s="2">
        <v>1018.24</v>
      </c>
      <c r="H38" s="2">
        <v>1.59</v>
      </c>
    </row>
    <row r="39" spans="2:8" x14ac:dyDescent="0.25">
      <c r="B39" s="1" t="s">
        <v>2536</v>
      </c>
      <c r="C39" s="17" t="s">
        <v>135</v>
      </c>
      <c r="D39" s="1" t="s">
        <v>209</v>
      </c>
      <c r="E39" s="1" t="s">
        <v>579</v>
      </c>
      <c r="F39" s="2">
        <v>82200</v>
      </c>
      <c r="G39" s="2">
        <v>1016.81</v>
      </c>
      <c r="H39" s="2">
        <v>1.59</v>
      </c>
    </row>
    <row r="40" spans="2:8" x14ac:dyDescent="0.25">
      <c r="B40" s="1" t="s">
        <v>2348</v>
      </c>
      <c r="C40" s="17" t="s">
        <v>135</v>
      </c>
      <c r="D40" s="1" t="s">
        <v>218</v>
      </c>
      <c r="E40" s="1" t="s">
        <v>219</v>
      </c>
      <c r="F40" s="2">
        <v>39441</v>
      </c>
      <c r="G40" s="2">
        <v>999.83</v>
      </c>
      <c r="H40" s="2">
        <v>1.56</v>
      </c>
    </row>
    <row r="41" spans="2:8" x14ac:dyDescent="0.25">
      <c r="B41" s="1" t="s">
        <v>2490</v>
      </c>
      <c r="C41" s="17" t="s">
        <v>135</v>
      </c>
      <c r="D41" s="1" t="s">
        <v>337</v>
      </c>
      <c r="E41" s="1" t="s">
        <v>496</v>
      </c>
      <c r="F41" s="2">
        <v>25710</v>
      </c>
      <c r="G41" s="2">
        <v>969.5</v>
      </c>
      <c r="H41" s="2">
        <v>1.52</v>
      </c>
    </row>
    <row r="42" spans="2:8" x14ac:dyDescent="0.25">
      <c r="B42" s="1" t="s">
        <v>2505</v>
      </c>
      <c r="C42" s="17" t="s">
        <v>135</v>
      </c>
      <c r="D42" s="1" t="s">
        <v>227</v>
      </c>
      <c r="E42" s="1" t="s">
        <v>516</v>
      </c>
      <c r="F42" s="2">
        <v>25824</v>
      </c>
      <c r="G42" s="2">
        <v>955.77</v>
      </c>
      <c r="H42" s="2">
        <v>1.49</v>
      </c>
    </row>
    <row r="43" spans="2:8" x14ac:dyDescent="0.25">
      <c r="B43" s="1" t="s">
        <v>675</v>
      </c>
      <c r="C43" s="17" t="s">
        <v>135</v>
      </c>
      <c r="D43" s="1" t="s">
        <v>248</v>
      </c>
      <c r="E43" s="1" t="s">
        <v>676</v>
      </c>
      <c r="F43" s="2">
        <v>695531</v>
      </c>
      <c r="G43" s="2">
        <v>940.01</v>
      </c>
      <c r="H43" s="2">
        <v>1.47</v>
      </c>
    </row>
    <row r="44" spans="2:8" x14ac:dyDescent="0.25">
      <c r="B44" s="1" t="s">
        <v>2442</v>
      </c>
      <c r="C44" s="17" t="s">
        <v>135</v>
      </c>
      <c r="D44" s="1" t="s">
        <v>396</v>
      </c>
      <c r="E44" s="1" t="s">
        <v>397</v>
      </c>
      <c r="F44" s="2">
        <v>3770</v>
      </c>
      <c r="G44" s="2">
        <v>913.7</v>
      </c>
      <c r="H44" s="2">
        <v>1.43</v>
      </c>
    </row>
    <row r="45" spans="2:8" x14ac:dyDescent="0.25">
      <c r="B45" s="1" t="s">
        <v>2664</v>
      </c>
      <c r="C45" s="17" t="s">
        <v>135</v>
      </c>
      <c r="D45" s="1" t="s">
        <v>302</v>
      </c>
      <c r="E45" s="1" t="s">
        <v>814</v>
      </c>
      <c r="F45" s="2">
        <v>233411</v>
      </c>
      <c r="G45" s="2">
        <v>900.97</v>
      </c>
      <c r="H45" s="2">
        <v>1.41</v>
      </c>
    </row>
    <row r="46" spans="2:8" x14ac:dyDescent="0.25">
      <c r="B46" s="1" t="s">
        <v>242</v>
      </c>
      <c r="C46" s="17" t="s">
        <v>135</v>
      </c>
      <c r="D46" s="1" t="s">
        <v>192</v>
      </c>
      <c r="E46" s="1" t="s">
        <v>243</v>
      </c>
      <c r="F46" s="2">
        <v>226200</v>
      </c>
      <c r="G46" s="2">
        <v>897.79</v>
      </c>
      <c r="H46" s="2">
        <v>1.4</v>
      </c>
    </row>
    <row r="47" spans="2:8" x14ac:dyDescent="0.25">
      <c r="B47" s="1" t="s">
        <v>2498</v>
      </c>
      <c r="C47" s="17" t="s">
        <v>135</v>
      </c>
      <c r="D47" s="1" t="s">
        <v>507</v>
      </c>
      <c r="E47" s="1" t="s">
        <v>508</v>
      </c>
      <c r="F47" s="2">
        <v>250000</v>
      </c>
      <c r="G47" s="2">
        <v>855.38</v>
      </c>
      <c r="H47" s="2">
        <v>1.34</v>
      </c>
    </row>
    <row r="48" spans="2:8" x14ac:dyDescent="0.25">
      <c r="B48" s="1" t="s">
        <v>2488</v>
      </c>
      <c r="C48" s="17" t="s">
        <v>135</v>
      </c>
      <c r="D48" s="1" t="s">
        <v>365</v>
      </c>
      <c r="E48" s="1" t="s">
        <v>494</v>
      </c>
      <c r="F48" s="2">
        <v>288979</v>
      </c>
      <c r="G48" s="2">
        <v>774.17</v>
      </c>
      <c r="H48" s="2">
        <v>1.21</v>
      </c>
    </row>
    <row r="49" spans="2:8" x14ac:dyDescent="0.25">
      <c r="B49" s="1" t="s">
        <v>2543</v>
      </c>
      <c r="C49" s="17" t="s">
        <v>135</v>
      </c>
      <c r="D49" s="1" t="s">
        <v>365</v>
      </c>
      <c r="E49" s="1" t="s">
        <v>588</v>
      </c>
      <c r="F49" s="2">
        <v>1411215</v>
      </c>
      <c r="G49" s="2">
        <v>767.7</v>
      </c>
      <c r="H49" s="2">
        <v>1.2</v>
      </c>
    </row>
    <row r="50" spans="2:8" x14ac:dyDescent="0.25">
      <c r="B50" s="1" t="s">
        <v>2704</v>
      </c>
      <c r="C50" s="17" t="s">
        <v>135</v>
      </c>
      <c r="D50" s="1" t="s">
        <v>266</v>
      </c>
      <c r="E50" s="1" t="s">
        <v>1026</v>
      </c>
      <c r="F50" s="2">
        <v>27993</v>
      </c>
      <c r="G50" s="2">
        <v>757.31</v>
      </c>
      <c r="H50" s="2">
        <v>1.18</v>
      </c>
    </row>
    <row r="51" spans="2:8" x14ac:dyDescent="0.25">
      <c r="B51" s="1" t="s">
        <v>326</v>
      </c>
      <c r="C51" s="17" t="s">
        <v>135</v>
      </c>
      <c r="D51" s="1" t="s">
        <v>224</v>
      </c>
      <c r="E51" s="1" t="s">
        <v>327</v>
      </c>
      <c r="F51" s="2">
        <v>46190</v>
      </c>
      <c r="G51" s="2">
        <v>752.76</v>
      </c>
      <c r="H51" s="2">
        <v>1.18</v>
      </c>
    </row>
    <row r="52" spans="2:8" x14ac:dyDescent="0.25">
      <c r="B52" s="1" t="s">
        <v>2568</v>
      </c>
      <c r="C52" s="17" t="s">
        <v>135</v>
      </c>
      <c r="D52" s="1" t="s">
        <v>229</v>
      </c>
      <c r="E52" s="1" t="s">
        <v>656</v>
      </c>
      <c r="F52" s="2">
        <v>91050</v>
      </c>
      <c r="G52" s="2">
        <v>751.62</v>
      </c>
      <c r="H52" s="2">
        <v>1.17</v>
      </c>
    </row>
    <row r="53" spans="2:8" x14ac:dyDescent="0.25">
      <c r="B53" s="1" t="s">
        <v>2497</v>
      </c>
      <c r="C53" s="17" t="s">
        <v>135</v>
      </c>
      <c r="D53" s="1" t="s">
        <v>337</v>
      </c>
      <c r="E53" s="1" t="s">
        <v>506</v>
      </c>
      <c r="F53" s="2">
        <v>61880</v>
      </c>
      <c r="G53" s="2">
        <v>719.76</v>
      </c>
      <c r="H53" s="2">
        <v>1.1299999999999999</v>
      </c>
    </row>
    <row r="54" spans="2:8" x14ac:dyDescent="0.25">
      <c r="B54" s="1" t="s">
        <v>2528</v>
      </c>
      <c r="C54" s="17" t="s">
        <v>135</v>
      </c>
      <c r="D54" s="1" t="s">
        <v>248</v>
      </c>
      <c r="E54" s="1" t="s">
        <v>569</v>
      </c>
      <c r="F54" s="2">
        <v>159474</v>
      </c>
      <c r="G54" s="2">
        <v>672.5</v>
      </c>
      <c r="H54" s="2">
        <v>1.05</v>
      </c>
    </row>
    <row r="55" spans="2:8" x14ac:dyDescent="0.25">
      <c r="B55" s="1" t="s">
        <v>2450</v>
      </c>
      <c r="C55" s="17" t="s">
        <v>135</v>
      </c>
      <c r="D55" s="1" t="s">
        <v>416</v>
      </c>
      <c r="E55" s="1" t="s">
        <v>417</v>
      </c>
      <c r="F55" s="2">
        <v>262049</v>
      </c>
      <c r="G55" s="2">
        <v>663.25</v>
      </c>
      <c r="H55" s="2">
        <v>1.04</v>
      </c>
    </row>
    <row r="56" spans="2:8" x14ac:dyDescent="0.25">
      <c r="B56" s="1" t="s">
        <v>2524</v>
      </c>
      <c r="C56" s="17" t="s">
        <v>135</v>
      </c>
      <c r="D56" s="1" t="s">
        <v>211</v>
      </c>
      <c r="E56" s="1" t="s">
        <v>565</v>
      </c>
      <c r="F56" s="2">
        <v>189000</v>
      </c>
      <c r="G56" s="2">
        <v>659.04</v>
      </c>
      <c r="H56" s="2">
        <v>1.03</v>
      </c>
    </row>
    <row r="57" spans="2:8" x14ac:dyDescent="0.25">
      <c r="B57" s="1" t="s">
        <v>2518</v>
      </c>
      <c r="C57" s="17" t="s">
        <v>135</v>
      </c>
      <c r="D57" s="1" t="s">
        <v>192</v>
      </c>
      <c r="E57" s="1" t="s">
        <v>554</v>
      </c>
      <c r="F57" s="2">
        <v>434000</v>
      </c>
      <c r="G57" s="2">
        <v>639.5</v>
      </c>
      <c r="H57" s="2">
        <v>1</v>
      </c>
    </row>
    <row r="58" spans="2:8" x14ac:dyDescent="0.25">
      <c r="B58" s="1" t="s">
        <v>2742</v>
      </c>
      <c r="C58" s="17" t="s">
        <v>135</v>
      </c>
      <c r="D58" s="1" t="s">
        <v>266</v>
      </c>
      <c r="E58" s="1" t="s">
        <v>1086</v>
      </c>
      <c r="F58" s="2">
        <v>85843</v>
      </c>
      <c r="G58" s="2">
        <v>608.79999999999995</v>
      </c>
      <c r="H58" s="2">
        <v>0.95</v>
      </c>
    </row>
    <row r="59" spans="2:8" x14ac:dyDescent="0.25">
      <c r="B59" s="1" t="s">
        <v>2586</v>
      </c>
      <c r="C59" s="17" t="s">
        <v>135</v>
      </c>
      <c r="D59" s="1" t="s">
        <v>207</v>
      </c>
      <c r="E59" s="1" t="s">
        <v>689</v>
      </c>
      <c r="F59" s="2">
        <v>203000</v>
      </c>
      <c r="G59" s="2">
        <v>592.04999999999995</v>
      </c>
      <c r="H59" s="2">
        <v>0.93</v>
      </c>
    </row>
    <row r="60" spans="2:8" x14ac:dyDescent="0.25">
      <c r="B60" s="1" t="s">
        <v>2519</v>
      </c>
      <c r="C60" s="17" t="s">
        <v>135</v>
      </c>
      <c r="D60" s="1" t="s">
        <v>192</v>
      </c>
      <c r="E60" s="1" t="s">
        <v>555</v>
      </c>
      <c r="F60" s="2">
        <v>680000</v>
      </c>
      <c r="G60" s="2">
        <v>579.36</v>
      </c>
      <c r="H60" s="2">
        <v>0.91</v>
      </c>
    </row>
    <row r="61" spans="2:8" x14ac:dyDescent="0.25">
      <c r="B61" s="1" t="s">
        <v>2661</v>
      </c>
      <c r="C61" s="17" t="s">
        <v>135</v>
      </c>
      <c r="D61" s="1" t="s">
        <v>211</v>
      </c>
      <c r="E61" s="1" t="s">
        <v>795</v>
      </c>
      <c r="F61" s="2">
        <v>51762</v>
      </c>
      <c r="G61" s="2">
        <v>578.41</v>
      </c>
      <c r="H61" s="2">
        <v>0.9</v>
      </c>
    </row>
    <row r="62" spans="2:8" x14ac:dyDescent="0.25">
      <c r="B62" s="1" t="s">
        <v>2344</v>
      </c>
      <c r="C62" s="17" t="s">
        <v>135</v>
      </c>
      <c r="D62" s="1" t="s">
        <v>197</v>
      </c>
      <c r="E62" s="1" t="s">
        <v>213</v>
      </c>
      <c r="F62" s="2">
        <v>8980</v>
      </c>
      <c r="G62" s="2">
        <v>574.72</v>
      </c>
      <c r="H62" s="2">
        <v>0.9</v>
      </c>
    </row>
    <row r="63" spans="2:8" x14ac:dyDescent="0.25">
      <c r="B63" s="1" t="s">
        <v>2605</v>
      </c>
      <c r="C63" s="17" t="s">
        <v>135</v>
      </c>
      <c r="D63" s="1" t="s">
        <v>218</v>
      </c>
      <c r="E63" s="1" t="s">
        <v>727</v>
      </c>
      <c r="F63" s="2">
        <v>11664</v>
      </c>
      <c r="G63" s="2">
        <v>515.52</v>
      </c>
      <c r="H63" s="2">
        <v>0.81</v>
      </c>
    </row>
    <row r="64" spans="2:8" x14ac:dyDescent="0.25">
      <c r="B64" s="1" t="s">
        <v>1027</v>
      </c>
      <c r="C64" s="17" t="s">
        <v>135</v>
      </c>
      <c r="D64" s="1" t="s">
        <v>311</v>
      </c>
      <c r="E64" s="1" t="s">
        <v>1028</v>
      </c>
      <c r="F64" s="2">
        <v>48100</v>
      </c>
      <c r="G64" s="2">
        <v>467.56</v>
      </c>
      <c r="H64" s="2">
        <v>0.73</v>
      </c>
    </row>
    <row r="65" spans="2:8" x14ac:dyDescent="0.25">
      <c r="B65" s="1" t="s">
        <v>879</v>
      </c>
      <c r="C65" s="17" t="s">
        <v>135</v>
      </c>
      <c r="D65" s="1" t="s">
        <v>200</v>
      </c>
      <c r="E65" s="1" t="s">
        <v>880</v>
      </c>
      <c r="F65" s="2">
        <v>52908</v>
      </c>
      <c r="G65" s="2">
        <v>425.78</v>
      </c>
      <c r="H65" s="2">
        <v>0.67</v>
      </c>
    </row>
    <row r="66" spans="2:8" x14ac:dyDescent="0.25">
      <c r="B66" s="1" t="s">
        <v>2496</v>
      </c>
      <c r="C66" s="17" t="s">
        <v>135</v>
      </c>
      <c r="D66" s="1" t="s">
        <v>504</v>
      </c>
      <c r="E66" s="1" t="s">
        <v>505</v>
      </c>
      <c r="F66" s="2">
        <v>170000</v>
      </c>
      <c r="G66" s="2">
        <v>396.7</v>
      </c>
      <c r="H66" s="2">
        <v>0.62</v>
      </c>
    </row>
    <row r="67" spans="2:8" x14ac:dyDescent="0.25">
      <c r="B67" s="1" t="s">
        <v>2554</v>
      </c>
      <c r="C67" s="17" t="s">
        <v>135</v>
      </c>
      <c r="D67" s="1" t="s">
        <v>197</v>
      </c>
      <c r="E67" s="1" t="s">
        <v>616</v>
      </c>
      <c r="F67" s="2">
        <v>6117</v>
      </c>
      <c r="G67" s="2">
        <v>352.39</v>
      </c>
      <c r="H67" s="2">
        <v>0.55000000000000004</v>
      </c>
    </row>
    <row r="68" spans="2:8" x14ac:dyDescent="0.25">
      <c r="B68" s="1" t="s">
        <v>2397</v>
      </c>
      <c r="C68" s="17" t="s">
        <v>135</v>
      </c>
      <c r="D68" s="1" t="s">
        <v>302</v>
      </c>
      <c r="E68" s="1" t="s">
        <v>314</v>
      </c>
      <c r="F68" s="2">
        <v>88622</v>
      </c>
      <c r="G68" s="2">
        <v>327.64</v>
      </c>
      <c r="H68" s="2">
        <v>0.51</v>
      </c>
    </row>
    <row r="69" spans="2:8" x14ac:dyDescent="0.25">
      <c r="B69" s="1" t="s">
        <v>882</v>
      </c>
      <c r="C69" s="17" t="s">
        <v>135</v>
      </c>
      <c r="D69" s="1" t="s">
        <v>234</v>
      </c>
      <c r="E69" s="1" t="s">
        <v>883</v>
      </c>
      <c r="F69" s="2">
        <v>92333</v>
      </c>
      <c r="G69" s="2">
        <v>280.69</v>
      </c>
      <c r="H69" s="2">
        <v>0.44</v>
      </c>
    </row>
    <row r="70" spans="2:8" x14ac:dyDescent="0.25">
      <c r="B70" s="1" t="s">
        <v>2535</v>
      </c>
      <c r="C70" s="17" t="s">
        <v>135</v>
      </c>
      <c r="D70" s="1" t="s">
        <v>215</v>
      </c>
      <c r="E70" s="1" t="s">
        <v>578</v>
      </c>
      <c r="F70" s="2">
        <v>10545</v>
      </c>
      <c r="G70" s="2">
        <v>67.23</v>
      </c>
      <c r="H70" s="2">
        <v>0.11</v>
      </c>
    </row>
    <row r="71" spans="2:8" x14ac:dyDescent="0.25">
      <c r="B71" s="14" t="s">
        <v>2743</v>
      </c>
      <c r="C71" s="17" t="s">
        <v>135</v>
      </c>
      <c r="D71" s="1" t="s">
        <v>197</v>
      </c>
      <c r="E71" s="1" t="s">
        <v>213</v>
      </c>
      <c r="F71" s="2">
        <v>1225</v>
      </c>
      <c r="G71" s="2">
        <v>77.5</v>
      </c>
      <c r="H71" s="2">
        <v>0.12</v>
      </c>
    </row>
    <row r="72" spans="2:8" x14ac:dyDescent="0.25">
      <c r="B72" s="14" t="s">
        <v>271</v>
      </c>
      <c r="C72" s="21"/>
      <c r="D72" s="14"/>
      <c r="E72" s="14"/>
      <c r="F72" s="3"/>
      <c r="G72" s="3">
        <f>SUM(G12:G70)</f>
        <v>60972.169999999991</v>
      </c>
      <c r="H72" s="3">
        <f>SUM(H12:H70)</f>
        <v>95.32000000000005</v>
      </c>
    </row>
    <row r="73" spans="2:8" x14ac:dyDescent="0.25">
      <c r="B73" s="14" t="s">
        <v>634</v>
      </c>
    </row>
    <row r="74" spans="2:8" x14ac:dyDescent="0.25">
      <c r="B74" s="1" t="s">
        <v>16</v>
      </c>
      <c r="C74" s="17" t="s">
        <v>135</v>
      </c>
      <c r="D74" s="1" t="s">
        <v>635</v>
      </c>
      <c r="E74" s="1" t="s">
        <v>1029</v>
      </c>
      <c r="F74" s="2">
        <v>7311.7740000000003</v>
      </c>
      <c r="G74" s="2">
        <v>310.87</v>
      </c>
      <c r="H74" s="2">
        <v>0.49</v>
      </c>
    </row>
    <row r="75" spans="2:8" x14ac:dyDescent="0.25">
      <c r="B75" s="14" t="s">
        <v>271</v>
      </c>
      <c r="C75" s="21"/>
      <c r="D75" s="14"/>
      <c r="E75" s="14"/>
      <c r="F75" s="3"/>
      <c r="G75" s="3">
        <f>SUM(G73:G74)</f>
        <v>310.87</v>
      </c>
      <c r="H75" s="3">
        <f>SUM(H73:H74)</f>
        <v>0.49</v>
      </c>
    </row>
    <row r="76" spans="2:8" x14ac:dyDescent="0.25">
      <c r="B76" s="18" t="s">
        <v>112</v>
      </c>
      <c r="C76" s="19" t="s">
        <v>113</v>
      </c>
      <c r="D76" s="18" t="s">
        <v>114</v>
      </c>
      <c r="E76" s="18" t="s">
        <v>115</v>
      </c>
      <c r="F76" s="20" t="s">
        <v>116</v>
      </c>
      <c r="G76" s="20" t="s">
        <v>117</v>
      </c>
      <c r="H76" s="20" t="s">
        <v>118</v>
      </c>
    </row>
    <row r="77" spans="2:8" x14ac:dyDescent="0.25">
      <c r="B77" s="14" t="s">
        <v>119</v>
      </c>
    </row>
    <row r="78" spans="2:8" x14ac:dyDescent="0.25">
      <c r="B78" s="14" t="s">
        <v>120</v>
      </c>
    </row>
    <row r="79" spans="2:8" x14ac:dyDescent="0.25">
      <c r="B79" s="14" t="s">
        <v>540</v>
      </c>
    </row>
    <row r="80" spans="2:8" x14ac:dyDescent="0.25">
      <c r="B80" s="1" t="s">
        <v>2517</v>
      </c>
      <c r="C80" s="17">
        <v>7.73</v>
      </c>
      <c r="D80" s="1" t="s">
        <v>127</v>
      </c>
      <c r="E80" s="1" t="s">
        <v>541</v>
      </c>
      <c r="F80" s="2">
        <v>5998</v>
      </c>
      <c r="G80" s="2">
        <v>1.72</v>
      </c>
      <c r="H80" s="2">
        <v>0</v>
      </c>
    </row>
    <row r="81" spans="2:8" x14ac:dyDescent="0.25">
      <c r="B81" s="14" t="s">
        <v>129</v>
      </c>
      <c r="C81" s="21"/>
      <c r="D81" s="14"/>
      <c r="E81" s="14"/>
      <c r="F81" s="3"/>
      <c r="G81" s="3">
        <f>SUM(G76:G80)</f>
        <v>1.72</v>
      </c>
      <c r="H81" s="3">
        <f>SUM(H76:H80)</f>
        <v>0</v>
      </c>
    </row>
    <row r="82" spans="2:8" x14ac:dyDescent="0.25">
      <c r="B82" s="14" t="s">
        <v>885</v>
      </c>
      <c r="C82" s="21"/>
      <c r="D82" s="14"/>
      <c r="E82" s="14"/>
      <c r="F82" s="3"/>
      <c r="G82" s="3">
        <v>2100</v>
      </c>
      <c r="H82" s="3">
        <v>3.28</v>
      </c>
    </row>
    <row r="83" spans="2:8" x14ac:dyDescent="0.25">
      <c r="B83" s="14" t="s">
        <v>886</v>
      </c>
      <c r="C83" s="21"/>
      <c r="D83" s="14"/>
      <c r="E83" s="14"/>
      <c r="F83" s="3"/>
      <c r="G83" s="3">
        <v>260.27999999999997</v>
      </c>
      <c r="H83" s="3">
        <v>0.41</v>
      </c>
    </row>
    <row r="84" spans="2:8" x14ac:dyDescent="0.25">
      <c r="B84" s="14" t="s">
        <v>137</v>
      </c>
      <c r="C84" s="21"/>
      <c r="D84" s="14"/>
      <c r="E84" s="14"/>
      <c r="F84" s="3"/>
      <c r="G84" s="3">
        <f>G83+G82+G81+G75+G72</f>
        <v>63645.039999999994</v>
      </c>
      <c r="H84" s="3">
        <f>H83+H82+H81+H75+H72</f>
        <v>99.500000000000057</v>
      </c>
    </row>
    <row r="85" spans="2:8" x14ac:dyDescent="0.25">
      <c r="B85" s="14" t="s">
        <v>138</v>
      </c>
      <c r="C85" s="21"/>
      <c r="D85" s="14"/>
      <c r="E85" s="14"/>
      <c r="F85" s="3"/>
      <c r="G85" s="3">
        <f>G86-G84</f>
        <v>326.42329751000943</v>
      </c>
      <c r="H85" s="3">
        <f>H86-H84</f>
        <v>0.49999999999994316</v>
      </c>
    </row>
    <row r="86" spans="2:8" x14ac:dyDescent="0.25">
      <c r="B86" s="14" t="s">
        <v>139</v>
      </c>
      <c r="C86" s="21"/>
      <c r="D86" s="14"/>
      <c r="E86" s="14"/>
      <c r="F86" s="3"/>
      <c r="G86" s="3">
        <v>63971.463297510003</v>
      </c>
      <c r="H86" s="3">
        <v>100</v>
      </c>
    </row>
    <row r="87" spans="2:8" x14ac:dyDescent="0.25">
      <c r="B87" s="1" t="s">
        <v>140</v>
      </c>
    </row>
    <row r="88" spans="2:8" x14ac:dyDescent="0.25">
      <c r="B88" s="14" t="s">
        <v>141</v>
      </c>
    </row>
    <row r="89" spans="2:8" x14ac:dyDescent="0.25">
      <c r="B89" s="14" t="s">
        <v>142</v>
      </c>
      <c r="C89" s="17" t="s">
        <v>143</v>
      </c>
    </row>
    <row r="90" spans="2:8" x14ac:dyDescent="0.25">
      <c r="B90" s="14" t="s">
        <v>145</v>
      </c>
      <c r="C90" s="17" t="s">
        <v>144</v>
      </c>
    </row>
    <row r="91" spans="2:8" x14ac:dyDescent="0.25">
      <c r="B91" s="14" t="s">
        <v>273</v>
      </c>
      <c r="C91" s="17" t="s">
        <v>144</v>
      </c>
    </row>
    <row r="92" spans="2:8" x14ac:dyDescent="0.25">
      <c r="B92" s="14" t="s">
        <v>146</v>
      </c>
      <c r="C92" s="17" t="s">
        <v>147</v>
      </c>
    </row>
    <row r="93" spans="2:8" x14ac:dyDescent="0.25">
      <c r="B93" s="14" t="s">
        <v>1087</v>
      </c>
      <c r="C93" s="21"/>
    </row>
    <row r="94" spans="2:8" x14ac:dyDescent="0.25">
      <c r="B94" s="14" t="s">
        <v>1088</v>
      </c>
      <c r="C94" s="21"/>
    </row>
    <row r="95" spans="2:8" x14ac:dyDescent="0.25">
      <c r="B95" s="14" t="s">
        <v>1089</v>
      </c>
      <c r="C95" s="21"/>
    </row>
    <row r="96" spans="2:8" x14ac:dyDescent="0.25">
      <c r="B96" s="14" t="s">
        <v>1090</v>
      </c>
      <c r="C96" s="21"/>
    </row>
    <row r="97" spans="2:3" x14ac:dyDescent="0.25">
      <c r="B97" s="14" t="s">
        <v>1091</v>
      </c>
      <c r="C97" s="21"/>
    </row>
    <row r="98" spans="2:3" x14ac:dyDescent="0.25">
      <c r="B98" s="14" t="s">
        <v>1092</v>
      </c>
      <c r="C98" s="21"/>
    </row>
    <row r="99" spans="2:3" x14ac:dyDescent="0.25">
      <c r="B99" s="14" t="s">
        <v>1093</v>
      </c>
      <c r="C99" s="21"/>
    </row>
    <row r="100" spans="2:3" x14ac:dyDescent="0.25">
      <c r="B100" s="14" t="s">
        <v>1094</v>
      </c>
      <c r="C100" s="21"/>
    </row>
    <row r="101" spans="2:3" x14ac:dyDescent="0.25">
      <c r="B101" s="14" t="s">
        <v>3325</v>
      </c>
      <c r="C101" s="21"/>
    </row>
    <row r="102" spans="2:3" x14ac:dyDescent="0.25">
      <c r="B102" s="1" t="s">
        <v>148</v>
      </c>
    </row>
    <row r="103" spans="2:3" x14ac:dyDescent="0.25">
      <c r="B103" s="1" t="s">
        <v>278</v>
      </c>
    </row>
    <row r="106" spans="2:3" x14ac:dyDescent="0.25">
      <c r="B106" s="7" t="s">
        <v>2242</v>
      </c>
      <c r="C106" s="8"/>
    </row>
    <row r="107" spans="2:3" ht="30" x14ac:dyDescent="0.25">
      <c r="B107" s="7" t="s">
        <v>279</v>
      </c>
      <c r="C107" s="9" t="s">
        <v>280</v>
      </c>
    </row>
    <row r="108" spans="2:3" x14ac:dyDescent="0.25">
      <c r="B108" s="10" t="s">
        <v>281</v>
      </c>
      <c r="C108" s="128">
        <v>0</v>
      </c>
    </row>
    <row r="109" spans="2:3" x14ac:dyDescent="0.25">
      <c r="B109" s="10" t="s">
        <v>282</v>
      </c>
      <c r="C109" s="128">
        <v>0</v>
      </c>
    </row>
    <row r="110" spans="2:3" x14ac:dyDescent="0.25">
      <c r="B110" s="10" t="s">
        <v>283</v>
      </c>
      <c r="C110" s="128">
        <v>0</v>
      </c>
    </row>
    <row r="111" spans="2:3" x14ac:dyDescent="0.25">
      <c r="B111" s="10" t="s">
        <v>284</v>
      </c>
      <c r="C111" s="128">
        <v>0</v>
      </c>
    </row>
    <row r="112" spans="2:3" x14ac:dyDescent="0.25">
      <c r="B112" s="10" t="s">
        <v>285</v>
      </c>
      <c r="C112" s="128">
        <v>310.77745019999998</v>
      </c>
    </row>
    <row r="113" spans="2:7" x14ac:dyDescent="0.25">
      <c r="B113" s="10" t="s">
        <v>286</v>
      </c>
      <c r="C113" s="128">
        <v>0</v>
      </c>
    </row>
    <row r="114" spans="2:7" x14ac:dyDescent="0.25">
      <c r="B114" s="7" t="s">
        <v>287</v>
      </c>
      <c r="C114" s="130">
        <v>310.77745019999998</v>
      </c>
    </row>
    <row r="116" spans="2:7" x14ac:dyDescent="0.25">
      <c r="B116" s="10" t="s">
        <v>149</v>
      </c>
      <c r="C116" s="11"/>
      <c r="D116" s="10"/>
    </row>
    <row r="117" spans="2:7" ht="30" x14ac:dyDescent="0.25">
      <c r="B117" s="12" t="s">
        <v>150</v>
      </c>
      <c r="C117" s="13" t="s">
        <v>151</v>
      </c>
      <c r="D117" s="12" t="s">
        <v>152</v>
      </c>
    </row>
    <row r="118" spans="2:7" x14ac:dyDescent="0.25">
      <c r="B118" s="10" t="s">
        <v>144</v>
      </c>
      <c r="C118" s="11" t="s">
        <v>144</v>
      </c>
      <c r="D118" s="10" t="s">
        <v>144</v>
      </c>
    </row>
    <row r="120" spans="2:7" x14ac:dyDescent="0.25">
      <c r="B120" s="14" t="s">
        <v>153</v>
      </c>
      <c r="C120" s="22">
        <v>45260</v>
      </c>
    </row>
    <row r="121" spans="2:7" x14ac:dyDescent="0.25">
      <c r="B121" s="7" t="s">
        <v>154</v>
      </c>
      <c r="C121" s="8" t="s">
        <v>155</v>
      </c>
      <c r="D121" s="7" t="s">
        <v>156</v>
      </c>
      <c r="E121" s="23" t="s">
        <v>157</v>
      </c>
      <c r="F121" s="24" t="s">
        <v>158</v>
      </c>
      <c r="G121" s="3"/>
    </row>
    <row r="122" spans="2:7" x14ac:dyDescent="0.25">
      <c r="B122" s="10" t="s">
        <v>2744</v>
      </c>
      <c r="C122" s="11">
        <v>1225</v>
      </c>
      <c r="D122" s="10">
        <v>6308</v>
      </c>
      <c r="E122" s="25">
        <v>6326.6</v>
      </c>
      <c r="F122" s="34">
        <f>C114</f>
        <v>310.77745019999998</v>
      </c>
    </row>
    <row r="125" spans="2:7" x14ac:dyDescent="0.25">
      <c r="B125" s="14" t="s">
        <v>159</v>
      </c>
      <c r="C125" s="133">
        <v>1.1999999999999999E-3</v>
      </c>
    </row>
    <row r="126" spans="2:7" x14ac:dyDescent="0.25">
      <c r="B126" s="14"/>
    </row>
    <row r="127" spans="2:7" x14ac:dyDescent="0.25">
      <c r="B127" s="14" t="s">
        <v>160</v>
      </c>
    </row>
    <row r="128" spans="2:7" x14ac:dyDescent="0.25">
      <c r="B128" s="23" t="s">
        <v>161</v>
      </c>
      <c r="C128" s="8" t="s">
        <v>162</v>
      </c>
      <c r="D128" s="14"/>
    </row>
    <row r="129" spans="2:3" x14ac:dyDescent="0.25">
      <c r="B129" s="25" t="s">
        <v>2745</v>
      </c>
      <c r="C129" s="11">
        <v>16</v>
      </c>
    </row>
    <row r="131" spans="2:3" x14ac:dyDescent="0.25">
      <c r="B131" s="23" t="s">
        <v>163</v>
      </c>
      <c r="C131" s="8" t="s">
        <v>162</v>
      </c>
    </row>
    <row r="132" spans="2:3" x14ac:dyDescent="0.25">
      <c r="B132" s="25" t="s">
        <v>2745</v>
      </c>
      <c r="C132" s="11">
        <v>16</v>
      </c>
    </row>
    <row r="135" spans="2:3" x14ac:dyDescent="0.25">
      <c r="B135" s="23" t="s">
        <v>708</v>
      </c>
      <c r="C135" s="8" t="s">
        <v>165</v>
      </c>
    </row>
    <row r="136" spans="2:3" x14ac:dyDescent="0.25">
      <c r="B136" s="25" t="s">
        <v>2745</v>
      </c>
      <c r="C136" s="134">
        <v>13337842.68</v>
      </c>
    </row>
    <row r="137" spans="2:3" x14ac:dyDescent="0.25">
      <c r="C137" s="135">
        <f>SUM(C135:C136)</f>
        <v>13337842.68</v>
      </c>
    </row>
    <row r="138" spans="2:3" x14ac:dyDescent="0.25">
      <c r="C138" s="35"/>
    </row>
    <row r="139" spans="2:3" x14ac:dyDescent="0.25">
      <c r="B139" s="23" t="s">
        <v>164</v>
      </c>
      <c r="C139" s="135" t="s">
        <v>165</v>
      </c>
    </row>
    <row r="140" spans="2:3" x14ac:dyDescent="0.25">
      <c r="B140" s="25" t="s">
        <v>2745</v>
      </c>
      <c r="C140" s="134">
        <v>14058855.359999999</v>
      </c>
    </row>
    <row r="141" spans="2:3" x14ac:dyDescent="0.25">
      <c r="C141" s="135">
        <f>SUM(C139:C140)</f>
        <v>14058855.359999999</v>
      </c>
    </row>
    <row r="142" spans="2:3" x14ac:dyDescent="0.25">
      <c r="C142" s="35"/>
    </row>
    <row r="143" spans="2:3" x14ac:dyDescent="0.25">
      <c r="C143" s="35"/>
    </row>
    <row r="144" spans="2:3" x14ac:dyDescent="0.25">
      <c r="B144" s="7" t="s">
        <v>166</v>
      </c>
      <c r="C144" s="135">
        <f xml:space="preserve"> C141-C137</f>
        <v>721012.6799999997</v>
      </c>
    </row>
    <row r="146" spans="2:7" x14ac:dyDescent="0.25">
      <c r="B146" s="7" t="s">
        <v>167</v>
      </c>
      <c r="C146" s="29">
        <v>45260</v>
      </c>
      <c r="D146" s="10"/>
      <c r="E146" s="25"/>
      <c r="F146" s="26"/>
    </row>
    <row r="147" spans="2:7" x14ac:dyDescent="0.25">
      <c r="B147" s="7" t="s">
        <v>154</v>
      </c>
      <c r="C147" s="8" t="s">
        <v>155</v>
      </c>
      <c r="D147" s="7" t="s">
        <v>156</v>
      </c>
      <c r="E147" s="23" t="s">
        <v>157</v>
      </c>
      <c r="F147" s="30" t="s">
        <v>158</v>
      </c>
      <c r="G147" s="3"/>
    </row>
    <row r="148" spans="2:7" x14ac:dyDescent="0.25">
      <c r="B148" s="31" t="s">
        <v>144</v>
      </c>
      <c r="C148" s="32" t="s">
        <v>144</v>
      </c>
      <c r="D148" s="31" t="s">
        <v>144</v>
      </c>
      <c r="E148" s="33" t="s">
        <v>144</v>
      </c>
      <c r="F148" s="28" t="s">
        <v>144</v>
      </c>
    </row>
    <row r="149" spans="2:7" x14ac:dyDescent="0.25">
      <c r="B149" s="14" t="s">
        <v>159</v>
      </c>
    </row>
    <row r="150" spans="2:7" x14ac:dyDescent="0.25">
      <c r="B150" s="14"/>
    </row>
    <row r="151" spans="2:7" x14ac:dyDescent="0.25">
      <c r="B151" s="14" t="s">
        <v>160</v>
      </c>
    </row>
    <row r="152" spans="2:7" x14ac:dyDescent="0.25">
      <c r="B152" s="7" t="s">
        <v>161</v>
      </c>
      <c r="C152" s="8" t="s">
        <v>162</v>
      </c>
      <c r="D152" s="14"/>
    </row>
    <row r="153" spans="2:7" x14ac:dyDescent="0.25">
      <c r="B153" s="10" t="s">
        <v>144</v>
      </c>
      <c r="C153" s="11" t="s">
        <v>144</v>
      </c>
    </row>
    <row r="155" spans="2:7" x14ac:dyDescent="0.25">
      <c r="B155" s="7" t="s">
        <v>163</v>
      </c>
      <c r="C155" s="8" t="s">
        <v>162</v>
      </c>
    </row>
    <row r="156" spans="2:7" x14ac:dyDescent="0.25">
      <c r="B156" s="10" t="s">
        <v>144</v>
      </c>
      <c r="C156" s="11" t="s">
        <v>144</v>
      </c>
    </row>
    <row r="158" spans="2:7" x14ac:dyDescent="0.25">
      <c r="B158" s="7" t="s">
        <v>144</v>
      </c>
      <c r="C158" s="8" t="s">
        <v>144</v>
      </c>
    </row>
    <row r="159" spans="2:7" x14ac:dyDescent="0.25">
      <c r="B159" s="10" t="s">
        <v>144</v>
      </c>
      <c r="C159" s="11" t="s">
        <v>144</v>
      </c>
    </row>
    <row r="161" spans="2:80" x14ac:dyDescent="0.25">
      <c r="B161" s="23" t="s">
        <v>164</v>
      </c>
      <c r="C161" s="8" t="s">
        <v>165</v>
      </c>
    </row>
    <row r="162" spans="2:80" x14ac:dyDescent="0.25">
      <c r="B162" s="25" t="s">
        <v>144</v>
      </c>
      <c r="C162" s="11" t="s">
        <v>144</v>
      </c>
    </row>
    <row r="164" spans="2:80" x14ac:dyDescent="0.25">
      <c r="B164" s="7" t="s">
        <v>166</v>
      </c>
      <c r="C164" s="8" t="s">
        <v>144</v>
      </c>
    </row>
    <row r="167" spans="2:80" x14ac:dyDescent="0.25">
      <c r="B167" s="14" t="s">
        <v>168</v>
      </c>
    </row>
    <row r="169" spans="2:80" x14ac:dyDescent="0.25">
      <c r="B169" s="7" t="s">
        <v>154</v>
      </c>
      <c r="C169" s="8" t="s">
        <v>169</v>
      </c>
      <c r="D169" s="7" t="s">
        <v>170</v>
      </c>
      <c r="E169" s="7" t="s">
        <v>171</v>
      </c>
      <c r="F169" s="3"/>
    </row>
    <row r="170" spans="2:80" x14ac:dyDescent="0.25">
      <c r="B170" s="10" t="s">
        <v>144</v>
      </c>
      <c r="C170" s="11" t="s">
        <v>144</v>
      </c>
      <c r="D170" s="10" t="s">
        <v>144</v>
      </c>
      <c r="E170" s="10" t="s">
        <v>144</v>
      </c>
    </row>
    <row r="173" spans="2:80" x14ac:dyDescent="0.25">
      <c r="B173" s="14" t="s">
        <v>172</v>
      </c>
      <c r="C173" s="21" t="s">
        <v>144</v>
      </c>
      <c r="D173" s="14"/>
      <c r="E173" s="14"/>
      <c r="F173" s="3"/>
      <c r="G173" s="3"/>
      <c r="H173" s="3"/>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row>
    <row r="175" spans="2:80" x14ac:dyDescent="0.25">
      <c r="B175" s="14" t="s">
        <v>173</v>
      </c>
    </row>
    <row r="177" spans="2:7" x14ac:dyDescent="0.25">
      <c r="B177" s="7" t="s">
        <v>174</v>
      </c>
      <c r="C177" s="8" t="s">
        <v>162</v>
      </c>
      <c r="D177" s="14"/>
    </row>
    <row r="178" spans="2:7" x14ac:dyDescent="0.25">
      <c r="B178" s="10" t="s">
        <v>144</v>
      </c>
      <c r="C178" s="11" t="s">
        <v>144</v>
      </c>
    </row>
    <row r="181" spans="2:7" x14ac:dyDescent="0.25">
      <c r="B181" s="7" t="s">
        <v>175</v>
      </c>
      <c r="C181" s="8" t="s">
        <v>176</v>
      </c>
      <c r="D181" s="14"/>
    </row>
    <row r="182" spans="2:7" x14ac:dyDescent="0.25">
      <c r="B182" s="10" t="s">
        <v>144</v>
      </c>
      <c r="C182" s="11" t="s">
        <v>144</v>
      </c>
    </row>
    <row r="185" spans="2:7" x14ac:dyDescent="0.25">
      <c r="B185" s="14" t="s">
        <v>177</v>
      </c>
    </row>
    <row r="188" spans="2:7" x14ac:dyDescent="0.25">
      <c r="B188" s="14" t="s">
        <v>178</v>
      </c>
    </row>
    <row r="190" spans="2:7" x14ac:dyDescent="0.25">
      <c r="B190" s="7" t="s">
        <v>154</v>
      </c>
      <c r="C190" s="8" t="s">
        <v>179</v>
      </c>
      <c r="D190" s="7" t="s">
        <v>169</v>
      </c>
      <c r="E190" s="7" t="s">
        <v>170</v>
      </c>
      <c r="F190" s="30" t="s">
        <v>171</v>
      </c>
      <c r="G190" s="3"/>
    </row>
    <row r="191" spans="2:7" x14ac:dyDescent="0.25">
      <c r="B191" s="10" t="s">
        <v>144</v>
      </c>
      <c r="C191" s="11" t="s">
        <v>144</v>
      </c>
      <c r="D191" s="10" t="s">
        <v>144</v>
      </c>
      <c r="E191" s="10" t="s">
        <v>144</v>
      </c>
      <c r="F191" s="34" t="s">
        <v>144</v>
      </c>
    </row>
    <row r="194" spans="2:80" x14ac:dyDescent="0.25">
      <c r="B194" s="14" t="s">
        <v>172</v>
      </c>
      <c r="C194" s="21" t="s">
        <v>144</v>
      </c>
      <c r="D194" s="14"/>
      <c r="E194" s="14"/>
      <c r="F194" s="3"/>
      <c r="G194" s="3"/>
      <c r="H194" s="3"/>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row>
    <row r="196" spans="2:80" x14ac:dyDescent="0.25">
      <c r="B196" s="14" t="s">
        <v>173</v>
      </c>
    </row>
    <row r="198" spans="2:80" x14ac:dyDescent="0.25">
      <c r="B198" s="7" t="s">
        <v>174</v>
      </c>
      <c r="C198" s="8" t="s">
        <v>162</v>
      </c>
      <c r="D198" s="14"/>
    </row>
    <row r="199" spans="2:80" x14ac:dyDescent="0.25">
      <c r="B199" s="10" t="s">
        <v>144</v>
      </c>
      <c r="C199" s="11" t="s">
        <v>144</v>
      </c>
    </row>
    <row r="202" spans="2:80" x14ac:dyDescent="0.25">
      <c r="B202" s="7" t="s">
        <v>175</v>
      </c>
      <c r="C202" s="8" t="s">
        <v>176</v>
      </c>
      <c r="D202" s="14"/>
    </row>
    <row r="203" spans="2:80" x14ac:dyDescent="0.25">
      <c r="B203" s="10" t="s">
        <v>144</v>
      </c>
      <c r="C203" s="11" t="s">
        <v>144</v>
      </c>
    </row>
    <row r="206" spans="2:80" x14ac:dyDescent="0.25">
      <c r="B206" s="14" t="s">
        <v>177</v>
      </c>
    </row>
    <row r="209" spans="2:7" x14ac:dyDescent="0.25">
      <c r="B209" s="14" t="s">
        <v>180</v>
      </c>
    </row>
    <row r="210" spans="2:7" x14ac:dyDescent="0.25">
      <c r="B210" s="7" t="s">
        <v>154</v>
      </c>
      <c r="C210" s="8" t="s">
        <v>181</v>
      </c>
      <c r="D210" s="7" t="s">
        <v>182</v>
      </c>
      <c r="E210" s="7" t="s">
        <v>183</v>
      </c>
      <c r="F210" s="30" t="s">
        <v>184</v>
      </c>
      <c r="G210" s="3"/>
    </row>
    <row r="211" spans="2:7" x14ac:dyDescent="0.25">
      <c r="B211" s="10" t="s">
        <v>144</v>
      </c>
      <c r="C211" s="11" t="s">
        <v>144</v>
      </c>
      <c r="D211" s="10" t="s">
        <v>144</v>
      </c>
      <c r="E211" s="10" t="s">
        <v>144</v>
      </c>
      <c r="F211" s="34" t="s">
        <v>144</v>
      </c>
    </row>
    <row r="212" spans="2:7" x14ac:dyDescent="0.25">
      <c r="B212" s="1" t="s">
        <v>185</v>
      </c>
    </row>
  </sheetData>
  <mergeCells count="3">
    <mergeCell ref="B1:E1"/>
    <mergeCell ref="C3:C7"/>
    <mergeCell ref="D3:D7"/>
  </mergeCells>
  <hyperlinks>
    <hyperlink ref="A1" location="Index!A1" display="Index" xr:uid="{FAEA5E5B-D979-4898-B4DA-F9C1AF504B1A}"/>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729E-65B9-44C8-99AF-356B19685725}">
  <dimension ref="A1:CB182"/>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43</v>
      </c>
      <c r="C1" s="226"/>
      <c r="D1" s="226"/>
      <c r="E1" s="226"/>
    </row>
    <row r="3" spans="1:9" ht="15" customHeight="1" x14ac:dyDescent="0.25">
      <c r="B3" s="4" t="s">
        <v>1095</v>
      </c>
      <c r="C3" s="227"/>
      <c r="D3" s="228"/>
    </row>
    <row r="4" spans="1:9" ht="15" customHeight="1" x14ac:dyDescent="0.25">
      <c r="B4" s="6" t="s">
        <v>1096</v>
      </c>
      <c r="C4" s="227"/>
      <c r="D4" s="228"/>
    </row>
    <row r="5" spans="1:9" ht="15" customHeight="1" x14ac:dyDescent="0.25">
      <c r="B5" s="6" t="s">
        <v>107</v>
      </c>
      <c r="C5" s="227"/>
      <c r="D5" s="228"/>
    </row>
    <row r="6" spans="1:9" ht="15" customHeight="1" x14ac:dyDescent="0.25">
      <c r="B6" s="6" t="s">
        <v>490</v>
      </c>
      <c r="C6" s="227"/>
      <c r="D6" s="228"/>
    </row>
    <row r="7" spans="1:9" ht="22.5" customHeight="1" x14ac:dyDescent="0.25">
      <c r="B7" s="6" t="s">
        <v>1097</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2334</v>
      </c>
      <c r="C15" s="17" t="s">
        <v>135</v>
      </c>
      <c r="D15" s="1" t="s">
        <v>197</v>
      </c>
      <c r="E15" s="1" t="s">
        <v>198</v>
      </c>
      <c r="F15" s="2">
        <v>11184598</v>
      </c>
      <c r="G15" s="2">
        <v>162752.68</v>
      </c>
      <c r="H15" s="2">
        <v>18.91</v>
      </c>
    </row>
    <row r="16" spans="1:9" x14ac:dyDescent="0.25">
      <c r="B16" s="1" t="s">
        <v>2335</v>
      </c>
      <c r="C16" s="17" t="s">
        <v>135</v>
      </c>
      <c r="D16" s="1" t="s">
        <v>197</v>
      </c>
      <c r="E16" s="1" t="s">
        <v>199</v>
      </c>
      <c r="F16" s="2">
        <v>3903371</v>
      </c>
      <c r="G16" s="2">
        <v>136133.97</v>
      </c>
      <c r="H16" s="2">
        <v>15.82</v>
      </c>
    </row>
    <row r="17" spans="2:8" x14ac:dyDescent="0.25">
      <c r="B17" s="1" t="s">
        <v>2443</v>
      </c>
      <c r="C17" s="17" t="s">
        <v>135</v>
      </c>
      <c r="D17" s="1" t="s">
        <v>197</v>
      </c>
      <c r="E17" s="1" t="s">
        <v>398</v>
      </c>
      <c r="F17" s="2">
        <v>5950517</v>
      </c>
      <c r="G17" s="2">
        <v>72652.84</v>
      </c>
      <c r="H17" s="2">
        <v>8.44</v>
      </c>
    </row>
    <row r="18" spans="2:8" x14ac:dyDescent="0.25">
      <c r="B18" s="1" t="s">
        <v>2432</v>
      </c>
      <c r="C18" s="17" t="s">
        <v>135</v>
      </c>
      <c r="D18" s="1" t="s">
        <v>197</v>
      </c>
      <c r="E18" s="1" t="s">
        <v>386</v>
      </c>
      <c r="F18" s="2">
        <v>4983886</v>
      </c>
      <c r="G18" s="2">
        <v>66828.929999999993</v>
      </c>
      <c r="H18" s="2">
        <v>7.77</v>
      </c>
    </row>
    <row r="19" spans="2:8" x14ac:dyDescent="0.25">
      <c r="B19" s="1" t="s">
        <v>2465</v>
      </c>
      <c r="C19" s="17" t="s">
        <v>135</v>
      </c>
      <c r="D19" s="1" t="s">
        <v>197</v>
      </c>
      <c r="E19" s="1" t="s">
        <v>436</v>
      </c>
      <c r="F19" s="2">
        <v>1188062</v>
      </c>
      <c r="G19" s="2">
        <v>65779.429999999993</v>
      </c>
      <c r="H19" s="2">
        <v>7.64</v>
      </c>
    </row>
    <row r="20" spans="2:8" x14ac:dyDescent="0.25">
      <c r="B20" s="1" t="s">
        <v>2375</v>
      </c>
      <c r="C20" s="17" t="s">
        <v>135</v>
      </c>
      <c r="D20" s="1" t="s">
        <v>197</v>
      </c>
      <c r="E20" s="1" t="s">
        <v>261</v>
      </c>
      <c r="F20" s="2">
        <v>7971381</v>
      </c>
      <c r="G20" s="2">
        <v>32925.79</v>
      </c>
      <c r="H20" s="2">
        <v>3.83</v>
      </c>
    </row>
    <row r="21" spans="2:8" x14ac:dyDescent="0.25">
      <c r="B21" s="1" t="s">
        <v>2550</v>
      </c>
      <c r="C21" s="17" t="s">
        <v>135</v>
      </c>
      <c r="D21" s="1" t="s">
        <v>246</v>
      </c>
      <c r="E21" s="1" t="s">
        <v>610</v>
      </c>
      <c r="F21" s="2">
        <v>26467000</v>
      </c>
      <c r="G21" s="2">
        <v>31376.63</v>
      </c>
      <c r="H21" s="2">
        <v>3.65</v>
      </c>
    </row>
    <row r="22" spans="2:8" x14ac:dyDescent="0.25">
      <c r="B22" s="1" t="s">
        <v>2459</v>
      </c>
      <c r="C22" s="17" t="s">
        <v>135</v>
      </c>
      <c r="D22" s="1" t="s">
        <v>427</v>
      </c>
      <c r="E22" s="1" t="s">
        <v>428</v>
      </c>
      <c r="F22" s="2">
        <v>1580043</v>
      </c>
      <c r="G22" s="2">
        <v>30576.99</v>
      </c>
      <c r="H22" s="2">
        <v>3.55</v>
      </c>
    </row>
    <row r="23" spans="2:8" x14ac:dyDescent="0.25">
      <c r="B23" s="1" t="s">
        <v>2429</v>
      </c>
      <c r="C23" s="17" t="s">
        <v>135</v>
      </c>
      <c r="D23" s="1" t="s">
        <v>379</v>
      </c>
      <c r="E23" s="1" t="s">
        <v>380</v>
      </c>
      <c r="F23" s="2">
        <v>2619200</v>
      </c>
      <c r="G23" s="2">
        <v>26577.02</v>
      </c>
      <c r="H23" s="2">
        <v>3.09</v>
      </c>
    </row>
    <row r="24" spans="2:8" x14ac:dyDescent="0.25">
      <c r="B24" s="1" t="s">
        <v>2445</v>
      </c>
      <c r="C24" s="17" t="s">
        <v>135</v>
      </c>
      <c r="D24" s="1" t="s">
        <v>409</v>
      </c>
      <c r="E24" s="1" t="s">
        <v>410</v>
      </c>
      <c r="F24" s="2">
        <v>3142425</v>
      </c>
      <c r="G24" s="2">
        <v>26177.97</v>
      </c>
      <c r="H24" s="2">
        <v>3.04</v>
      </c>
    </row>
    <row r="25" spans="2:8" x14ac:dyDescent="0.25">
      <c r="B25" s="1" t="s">
        <v>2344</v>
      </c>
      <c r="C25" s="17" t="s">
        <v>135</v>
      </c>
      <c r="D25" s="1" t="s">
        <v>197</v>
      </c>
      <c r="E25" s="1" t="s">
        <v>213</v>
      </c>
      <c r="F25" s="2">
        <v>374596</v>
      </c>
      <c r="G25" s="2">
        <v>23973.96</v>
      </c>
      <c r="H25" s="2">
        <v>2.79</v>
      </c>
    </row>
    <row r="26" spans="2:8" x14ac:dyDescent="0.25">
      <c r="B26" s="1" t="s">
        <v>2558</v>
      </c>
      <c r="C26" s="17" t="s">
        <v>135</v>
      </c>
      <c r="D26" s="1" t="s">
        <v>197</v>
      </c>
      <c r="E26" s="1" t="s">
        <v>620</v>
      </c>
      <c r="F26" s="2">
        <v>1431496</v>
      </c>
      <c r="G26" s="2">
        <v>19456.18</v>
      </c>
      <c r="H26" s="2">
        <v>2.2599999999999998</v>
      </c>
    </row>
    <row r="27" spans="2:8" x14ac:dyDescent="0.25">
      <c r="B27" s="1" t="s">
        <v>2746</v>
      </c>
      <c r="C27" s="17" t="s">
        <v>135</v>
      </c>
      <c r="D27" s="1" t="s">
        <v>293</v>
      </c>
      <c r="E27" s="1" t="s">
        <v>1098</v>
      </c>
      <c r="F27" s="2">
        <v>9010832</v>
      </c>
      <c r="G27" s="2">
        <v>15998.73</v>
      </c>
      <c r="H27" s="2">
        <v>1.86</v>
      </c>
    </row>
    <row r="28" spans="2:8" x14ac:dyDescent="0.25">
      <c r="B28" s="1" t="s">
        <v>2455</v>
      </c>
      <c r="C28" s="17" t="s">
        <v>135</v>
      </c>
      <c r="D28" s="1" t="s">
        <v>197</v>
      </c>
      <c r="E28" s="1" t="s">
        <v>423</v>
      </c>
      <c r="F28" s="2">
        <v>770601</v>
      </c>
      <c r="G28" s="2">
        <v>11217.25</v>
      </c>
      <c r="H28" s="2">
        <v>1.3</v>
      </c>
    </row>
    <row r="29" spans="2:8" x14ac:dyDescent="0.25">
      <c r="B29" s="1" t="s">
        <v>2605</v>
      </c>
      <c r="C29" s="17" t="s">
        <v>135</v>
      </c>
      <c r="D29" s="1" t="s">
        <v>218</v>
      </c>
      <c r="E29" s="1" t="s">
        <v>727</v>
      </c>
      <c r="F29" s="2">
        <v>205572</v>
      </c>
      <c r="G29" s="2">
        <v>9085.77</v>
      </c>
      <c r="H29" s="2">
        <v>1.06</v>
      </c>
    </row>
    <row r="30" spans="2:8" x14ac:dyDescent="0.25">
      <c r="B30" s="1" t="s">
        <v>2552</v>
      </c>
      <c r="C30" s="17" t="s">
        <v>135</v>
      </c>
      <c r="D30" s="1" t="s">
        <v>379</v>
      </c>
      <c r="E30" s="1" t="s">
        <v>614</v>
      </c>
      <c r="F30" s="2">
        <v>486700</v>
      </c>
      <c r="G30" s="2">
        <v>8300.91</v>
      </c>
      <c r="H30" s="2">
        <v>0.96</v>
      </c>
    </row>
    <row r="31" spans="2:8" x14ac:dyDescent="0.25">
      <c r="B31" s="1" t="s">
        <v>2551</v>
      </c>
      <c r="C31" s="17" t="s">
        <v>135</v>
      </c>
      <c r="D31" s="1" t="s">
        <v>246</v>
      </c>
      <c r="E31" s="1" t="s">
        <v>611</v>
      </c>
      <c r="F31" s="2">
        <v>169830</v>
      </c>
      <c r="G31" s="2">
        <v>7830.86</v>
      </c>
      <c r="H31" s="2">
        <v>0.91</v>
      </c>
    </row>
    <row r="32" spans="2:8" x14ac:dyDescent="0.25">
      <c r="B32" s="1" t="s">
        <v>2658</v>
      </c>
      <c r="C32" s="17" t="s">
        <v>135</v>
      </c>
      <c r="D32" s="1" t="s">
        <v>218</v>
      </c>
      <c r="E32" s="1" t="s">
        <v>792</v>
      </c>
      <c r="F32" s="2">
        <v>205694</v>
      </c>
      <c r="G32" s="2">
        <v>7523.46</v>
      </c>
      <c r="H32" s="2">
        <v>0.87</v>
      </c>
    </row>
    <row r="33" spans="2:8" x14ac:dyDescent="0.25">
      <c r="B33" s="1" t="s">
        <v>2560</v>
      </c>
      <c r="C33" s="17" t="s">
        <v>135</v>
      </c>
      <c r="D33" s="1" t="s">
        <v>197</v>
      </c>
      <c r="E33" s="1" t="s">
        <v>622</v>
      </c>
      <c r="F33" s="2">
        <v>1137460</v>
      </c>
      <c r="G33" s="2">
        <v>7169.98</v>
      </c>
      <c r="H33" s="2">
        <v>0.83</v>
      </c>
    </row>
    <row r="34" spans="2:8" x14ac:dyDescent="0.25">
      <c r="B34" s="1" t="s">
        <v>2747</v>
      </c>
      <c r="C34" s="17" t="s">
        <v>135</v>
      </c>
      <c r="D34" s="1" t="s">
        <v>197</v>
      </c>
      <c r="E34" s="1" t="s">
        <v>1099</v>
      </c>
      <c r="F34" s="2">
        <v>1316467</v>
      </c>
      <c r="G34" s="2">
        <v>7088.52</v>
      </c>
      <c r="H34" s="2">
        <v>0.82</v>
      </c>
    </row>
    <row r="35" spans="2:8" x14ac:dyDescent="0.25">
      <c r="B35" s="1" t="s">
        <v>2554</v>
      </c>
      <c r="C35" s="17" t="s">
        <v>135</v>
      </c>
      <c r="D35" s="1" t="s">
        <v>197</v>
      </c>
      <c r="E35" s="1" t="s">
        <v>616</v>
      </c>
      <c r="F35" s="2">
        <v>110000</v>
      </c>
      <c r="G35" s="2">
        <v>6336.94</v>
      </c>
      <c r="H35" s="2">
        <v>0.74</v>
      </c>
    </row>
    <row r="36" spans="2:8" x14ac:dyDescent="0.25">
      <c r="B36" s="1" t="s">
        <v>2748</v>
      </c>
      <c r="C36" s="17" t="s">
        <v>135</v>
      </c>
      <c r="D36" s="1" t="s">
        <v>238</v>
      </c>
      <c r="E36" s="1" t="s">
        <v>1100</v>
      </c>
      <c r="F36" s="2">
        <v>216500</v>
      </c>
      <c r="G36" s="2">
        <v>5362.6</v>
      </c>
      <c r="H36" s="2">
        <v>0.62</v>
      </c>
    </row>
    <row r="37" spans="2:8" x14ac:dyDescent="0.25">
      <c r="B37" s="1" t="s">
        <v>2557</v>
      </c>
      <c r="C37" s="17" t="s">
        <v>135</v>
      </c>
      <c r="D37" s="1" t="s">
        <v>197</v>
      </c>
      <c r="E37" s="1" t="s">
        <v>619</v>
      </c>
      <c r="F37" s="2">
        <v>227249</v>
      </c>
      <c r="G37" s="2">
        <v>5350.92</v>
      </c>
      <c r="H37" s="2">
        <v>0.62</v>
      </c>
    </row>
    <row r="38" spans="2:8" x14ac:dyDescent="0.25">
      <c r="B38" s="1" t="s">
        <v>2390</v>
      </c>
      <c r="C38" s="17" t="s">
        <v>135</v>
      </c>
      <c r="D38" s="1" t="s">
        <v>293</v>
      </c>
      <c r="E38" s="1" t="s">
        <v>306</v>
      </c>
      <c r="F38" s="2">
        <v>3263343</v>
      </c>
      <c r="G38" s="2">
        <v>5244.19</v>
      </c>
      <c r="H38" s="2">
        <v>0.61</v>
      </c>
    </row>
    <row r="39" spans="2:8" x14ac:dyDescent="0.25">
      <c r="B39" s="1" t="s">
        <v>2367</v>
      </c>
      <c r="C39" s="17" t="s">
        <v>135</v>
      </c>
      <c r="D39" s="1" t="s">
        <v>197</v>
      </c>
      <c r="E39" s="1" t="s">
        <v>251</v>
      </c>
      <c r="F39" s="2">
        <v>349400</v>
      </c>
      <c r="G39" s="2">
        <v>5238.55</v>
      </c>
      <c r="H39" s="2">
        <v>0.61</v>
      </c>
    </row>
    <row r="40" spans="2:8" x14ac:dyDescent="0.25">
      <c r="B40" s="1" t="s">
        <v>2749</v>
      </c>
      <c r="C40" s="17" t="s">
        <v>135</v>
      </c>
      <c r="D40" s="1" t="s">
        <v>379</v>
      </c>
      <c r="E40" s="1" t="s">
        <v>1101</v>
      </c>
      <c r="F40" s="2">
        <v>1473919</v>
      </c>
      <c r="G40" s="2">
        <v>4281.7299999999996</v>
      </c>
      <c r="H40" s="2">
        <v>0.5</v>
      </c>
    </row>
    <row r="41" spans="2:8" x14ac:dyDescent="0.25">
      <c r="B41" s="1" t="s">
        <v>2559</v>
      </c>
      <c r="C41" s="17" t="s">
        <v>135</v>
      </c>
      <c r="D41" s="1" t="s">
        <v>427</v>
      </c>
      <c r="E41" s="1" t="s">
        <v>621</v>
      </c>
      <c r="F41" s="2">
        <v>85154</v>
      </c>
      <c r="G41" s="2">
        <v>4060.95</v>
      </c>
      <c r="H41" s="2">
        <v>0.47</v>
      </c>
    </row>
    <row r="42" spans="2:8" x14ac:dyDescent="0.25">
      <c r="B42" s="1" t="s">
        <v>2660</v>
      </c>
      <c r="C42" s="17" t="s">
        <v>135</v>
      </c>
      <c r="D42" s="1" t="s">
        <v>311</v>
      </c>
      <c r="E42" s="1" t="s">
        <v>794</v>
      </c>
      <c r="F42" s="2">
        <v>10490</v>
      </c>
      <c r="G42" s="2">
        <v>3844.95</v>
      </c>
      <c r="H42" s="2">
        <v>0.45</v>
      </c>
    </row>
    <row r="43" spans="2:8" x14ac:dyDescent="0.25">
      <c r="B43" s="1" t="s">
        <v>2750</v>
      </c>
      <c r="C43" s="17" t="s">
        <v>135</v>
      </c>
      <c r="D43" s="1" t="s">
        <v>197</v>
      </c>
      <c r="E43" s="1" t="s">
        <v>1102</v>
      </c>
      <c r="F43" s="2">
        <v>155070</v>
      </c>
      <c r="G43" s="2">
        <v>3682.37</v>
      </c>
      <c r="H43" s="2">
        <v>0.43</v>
      </c>
    </row>
    <row r="44" spans="2:8" x14ac:dyDescent="0.25">
      <c r="B44" s="1" t="s">
        <v>675</v>
      </c>
      <c r="C44" s="17" t="s">
        <v>135</v>
      </c>
      <c r="D44" s="1" t="s">
        <v>248</v>
      </c>
      <c r="E44" s="1" t="s">
        <v>676</v>
      </c>
      <c r="F44" s="2">
        <v>2000000</v>
      </c>
      <c r="G44" s="2">
        <v>2703</v>
      </c>
      <c r="H44" s="2">
        <v>0.31</v>
      </c>
    </row>
    <row r="45" spans="2:8" x14ac:dyDescent="0.25">
      <c r="B45" s="1" t="s">
        <v>316</v>
      </c>
      <c r="C45" s="17" t="s">
        <v>135</v>
      </c>
      <c r="D45" s="1" t="s">
        <v>317</v>
      </c>
      <c r="E45" s="1" t="s">
        <v>318</v>
      </c>
      <c r="F45" s="2">
        <v>268803</v>
      </c>
      <c r="G45" s="2">
        <v>2419.63</v>
      </c>
      <c r="H45" s="2">
        <v>0.28000000000000003</v>
      </c>
    </row>
    <row r="46" spans="2:8" x14ac:dyDescent="0.25">
      <c r="B46" s="1" t="s">
        <v>2472</v>
      </c>
      <c r="C46" s="17" t="s">
        <v>135</v>
      </c>
      <c r="D46" s="1" t="s">
        <v>246</v>
      </c>
      <c r="E46" s="1" t="s">
        <v>445</v>
      </c>
      <c r="F46" s="2">
        <v>42827</v>
      </c>
      <c r="G46" s="2">
        <v>230.49</v>
      </c>
      <c r="H46" s="2">
        <v>0.03</v>
      </c>
    </row>
    <row r="47" spans="2:8" x14ac:dyDescent="0.25">
      <c r="B47" s="14" t="s">
        <v>271</v>
      </c>
      <c r="C47" s="21"/>
      <c r="D47" s="14"/>
      <c r="E47" s="14"/>
      <c r="F47" s="3"/>
      <c r="G47" s="3">
        <f>SUM(G12:G46)</f>
        <v>818184.18999999983</v>
      </c>
      <c r="H47" s="3">
        <f>SUM(H12:H46)</f>
        <v>95.070000000000022</v>
      </c>
    </row>
    <row r="48" spans="2:8" x14ac:dyDescent="0.25">
      <c r="B48" s="18" t="s">
        <v>112</v>
      </c>
      <c r="C48" s="19" t="s">
        <v>113</v>
      </c>
      <c r="D48" s="18" t="s">
        <v>189</v>
      </c>
      <c r="E48" s="18" t="s">
        <v>115</v>
      </c>
      <c r="F48" s="20" t="s">
        <v>116</v>
      </c>
      <c r="G48" s="20" t="s">
        <v>117</v>
      </c>
      <c r="H48" s="20" t="s">
        <v>118</v>
      </c>
    </row>
    <row r="49" spans="2:8" x14ac:dyDescent="0.25">
      <c r="B49" s="14" t="s">
        <v>191</v>
      </c>
    </row>
    <row r="50" spans="2:8" x14ac:dyDescent="0.25">
      <c r="B50" s="14" t="s">
        <v>1103</v>
      </c>
    </row>
    <row r="51" spans="2:8" x14ac:dyDescent="0.25">
      <c r="B51" s="1" t="s">
        <v>1104</v>
      </c>
      <c r="C51" s="17" t="s">
        <v>135</v>
      </c>
      <c r="D51" s="1" t="s">
        <v>427</v>
      </c>
      <c r="E51" s="1" t="s">
        <v>1105</v>
      </c>
      <c r="F51" s="2">
        <v>138500</v>
      </c>
      <c r="G51" s="2">
        <v>18368.77</v>
      </c>
      <c r="H51" s="2">
        <v>2.13</v>
      </c>
    </row>
    <row r="52" spans="2:8" x14ac:dyDescent="0.25">
      <c r="B52" s="1" t="s">
        <v>1106</v>
      </c>
      <c r="C52" s="17" t="s">
        <v>135</v>
      </c>
      <c r="D52" s="1" t="s">
        <v>427</v>
      </c>
      <c r="E52" s="1" t="s">
        <v>1107</v>
      </c>
      <c r="F52" s="2">
        <v>54200</v>
      </c>
      <c r="G52" s="2">
        <v>14779.23</v>
      </c>
      <c r="H52" s="2">
        <v>1.72</v>
      </c>
    </row>
    <row r="53" spans="2:8" x14ac:dyDescent="0.25">
      <c r="B53" s="1" t="s">
        <v>1108</v>
      </c>
      <c r="C53" s="17" t="s">
        <v>135</v>
      </c>
      <c r="D53" s="1" t="s">
        <v>427</v>
      </c>
      <c r="E53" s="1" t="s">
        <v>1109</v>
      </c>
      <c r="F53" s="2">
        <v>31600</v>
      </c>
      <c r="G53" s="2">
        <v>3191.18</v>
      </c>
      <c r="H53" s="2">
        <v>0.37</v>
      </c>
    </row>
    <row r="54" spans="2:8" x14ac:dyDescent="0.25">
      <c r="B54" s="14" t="s">
        <v>1110</v>
      </c>
      <c r="C54" s="21"/>
      <c r="D54" s="14"/>
      <c r="E54" s="14"/>
      <c r="F54" s="3"/>
      <c r="G54" s="3">
        <f>SUM(G48:G53)</f>
        <v>36339.18</v>
      </c>
      <c r="H54" s="3">
        <f>SUM(H48:H53)</f>
        <v>4.22</v>
      </c>
    </row>
    <row r="55" spans="2:8" x14ac:dyDescent="0.25">
      <c r="B55" s="14" t="s">
        <v>272</v>
      </c>
      <c r="C55" s="21"/>
      <c r="D55" s="14"/>
      <c r="E55" s="14"/>
      <c r="F55" s="3"/>
      <c r="G55" s="3">
        <v>507.49</v>
      </c>
      <c r="H55" s="3">
        <v>0.06</v>
      </c>
    </row>
    <row r="56" spans="2:8" x14ac:dyDescent="0.25">
      <c r="B56" s="14" t="s">
        <v>137</v>
      </c>
      <c r="C56" s="21"/>
      <c r="D56" s="14"/>
      <c r="E56" s="14"/>
      <c r="F56" s="3"/>
      <c r="G56" s="3">
        <v>855030.86</v>
      </c>
      <c r="H56" s="3">
        <v>99.35</v>
      </c>
    </row>
    <row r="57" spans="2:8" x14ac:dyDescent="0.25">
      <c r="B57" s="14" t="s">
        <v>138</v>
      </c>
      <c r="C57" s="21"/>
      <c r="D57" s="14"/>
      <c r="E57" s="14"/>
      <c r="F57" s="3"/>
      <c r="G57" s="3">
        <v>5538.3084683200486</v>
      </c>
      <c r="H57" s="3">
        <v>0.65000000000000568</v>
      </c>
    </row>
    <row r="58" spans="2:8" x14ac:dyDescent="0.25">
      <c r="B58" s="14" t="s">
        <v>139</v>
      </c>
      <c r="C58" s="21"/>
      <c r="D58" s="14"/>
      <c r="E58" s="14"/>
      <c r="F58" s="3"/>
      <c r="G58" s="3">
        <v>860569.16846832004</v>
      </c>
      <c r="H58" s="3">
        <v>100</v>
      </c>
    </row>
    <row r="59" spans="2:8" x14ac:dyDescent="0.25">
      <c r="B59" s="1" t="s">
        <v>140</v>
      </c>
    </row>
    <row r="60" spans="2:8" x14ac:dyDescent="0.25">
      <c r="B60" s="14" t="s">
        <v>141</v>
      </c>
    </row>
    <row r="61" spans="2:8" x14ac:dyDescent="0.25">
      <c r="B61" s="14" t="s">
        <v>142</v>
      </c>
      <c r="C61" s="17" t="s">
        <v>143</v>
      </c>
    </row>
    <row r="62" spans="2:8" x14ac:dyDescent="0.25">
      <c r="B62" s="14" t="s">
        <v>145</v>
      </c>
      <c r="C62" s="17" t="s">
        <v>144</v>
      </c>
    </row>
    <row r="63" spans="2:8" x14ac:dyDescent="0.25">
      <c r="B63" s="14" t="s">
        <v>273</v>
      </c>
      <c r="C63" s="17" t="s">
        <v>144</v>
      </c>
    </row>
    <row r="64" spans="2:8" x14ac:dyDescent="0.25">
      <c r="B64" s="14" t="s">
        <v>146</v>
      </c>
      <c r="C64" s="17" t="s">
        <v>147</v>
      </c>
    </row>
    <row r="65" spans="2:3" x14ac:dyDescent="0.25">
      <c r="B65" s="14" t="s">
        <v>1111</v>
      </c>
      <c r="C65" s="21"/>
    </row>
    <row r="66" spans="2:3" x14ac:dyDescent="0.25">
      <c r="B66" s="14" t="s">
        <v>1112</v>
      </c>
      <c r="C66" s="21"/>
    </row>
    <row r="67" spans="2:3" x14ac:dyDescent="0.25">
      <c r="B67" s="14" t="s">
        <v>1113</v>
      </c>
      <c r="C67" s="21"/>
    </row>
    <row r="68" spans="2:3" x14ac:dyDescent="0.25">
      <c r="B68" s="14" t="s">
        <v>1114</v>
      </c>
      <c r="C68" s="21"/>
    </row>
    <row r="69" spans="2:3" x14ac:dyDescent="0.25">
      <c r="B69" s="14" t="s">
        <v>1115</v>
      </c>
      <c r="C69" s="21"/>
    </row>
    <row r="70" spans="2:3" x14ac:dyDescent="0.25">
      <c r="B70" s="14" t="s">
        <v>1116</v>
      </c>
      <c r="C70" s="21"/>
    </row>
    <row r="71" spans="2:3" x14ac:dyDescent="0.25">
      <c r="B71" s="14" t="s">
        <v>1117</v>
      </c>
      <c r="C71" s="21"/>
    </row>
    <row r="72" spans="2:3" x14ac:dyDescent="0.25">
      <c r="B72" s="14" t="s">
        <v>1118</v>
      </c>
      <c r="C72" s="21"/>
    </row>
    <row r="73" spans="2:3" x14ac:dyDescent="0.25">
      <c r="B73" s="14" t="s">
        <v>809</v>
      </c>
      <c r="C73" s="21"/>
    </row>
    <row r="74" spans="2:3" x14ac:dyDescent="0.25">
      <c r="B74" s="1" t="s">
        <v>148</v>
      </c>
    </row>
    <row r="75" spans="2:3" x14ac:dyDescent="0.25">
      <c r="B75" s="175" t="s">
        <v>2296</v>
      </c>
    </row>
    <row r="76" spans="2:3" x14ac:dyDescent="0.25">
      <c r="B76" s="175" t="s">
        <v>2297</v>
      </c>
    </row>
    <row r="77" spans="2:3" x14ac:dyDescent="0.25">
      <c r="B77" s="175" t="s">
        <v>2295</v>
      </c>
    </row>
    <row r="80" spans="2:3" x14ac:dyDescent="0.25">
      <c r="B80" s="7" t="s">
        <v>2242</v>
      </c>
      <c r="C80" s="8"/>
    </row>
    <row r="81" spans="2:7" ht="30" x14ac:dyDescent="0.25">
      <c r="B81" s="7" t="s">
        <v>279</v>
      </c>
      <c r="C81" s="9" t="s">
        <v>280</v>
      </c>
    </row>
    <row r="82" spans="2:7" x14ac:dyDescent="0.25">
      <c r="B82" s="10" t="s">
        <v>281</v>
      </c>
      <c r="C82" s="132" t="s">
        <v>3390</v>
      </c>
    </row>
    <row r="83" spans="2:7" x14ac:dyDescent="0.25">
      <c r="B83" s="10" t="s">
        <v>282</v>
      </c>
      <c r="C83" s="132" t="s">
        <v>3390</v>
      </c>
    </row>
    <row r="84" spans="2:7" x14ac:dyDescent="0.25">
      <c r="B84" s="10" t="s">
        <v>283</v>
      </c>
      <c r="C84" s="132" t="s">
        <v>3390</v>
      </c>
    </row>
    <row r="85" spans="2:7" x14ac:dyDescent="0.25">
      <c r="B85" s="10" t="s">
        <v>284</v>
      </c>
      <c r="C85" s="132" t="s">
        <v>3390</v>
      </c>
    </row>
    <row r="86" spans="2:7" x14ac:dyDescent="0.25">
      <c r="B86" s="10" t="s">
        <v>285</v>
      </c>
      <c r="C86" s="132" t="s">
        <v>3390</v>
      </c>
    </row>
    <row r="87" spans="2:7" x14ac:dyDescent="0.25">
      <c r="B87" s="10" t="s">
        <v>286</v>
      </c>
      <c r="C87" s="132" t="s">
        <v>3390</v>
      </c>
    </row>
    <row r="88" spans="2:7" x14ac:dyDescent="0.25">
      <c r="B88" s="7" t="s">
        <v>287</v>
      </c>
      <c r="C88" s="132" t="s">
        <v>3390</v>
      </c>
    </row>
    <row r="90" spans="2:7" x14ac:dyDescent="0.25">
      <c r="B90" s="10" t="s">
        <v>149</v>
      </c>
      <c r="C90" s="11"/>
      <c r="D90" s="10"/>
    </row>
    <row r="91" spans="2:7" ht="30" x14ac:dyDescent="0.25">
      <c r="B91" s="12" t="s">
        <v>150</v>
      </c>
      <c r="C91" s="13" t="s">
        <v>151</v>
      </c>
      <c r="D91" s="12" t="s">
        <v>152</v>
      </c>
    </row>
    <row r="92" spans="2:7" x14ac:dyDescent="0.25">
      <c r="B92" s="10" t="s">
        <v>144</v>
      </c>
      <c r="C92" s="11" t="s">
        <v>144</v>
      </c>
      <c r="D92" s="10" t="s">
        <v>144</v>
      </c>
    </row>
    <row r="94" spans="2:7" x14ac:dyDescent="0.25">
      <c r="B94" s="7" t="s">
        <v>153</v>
      </c>
      <c r="C94" s="29">
        <v>45260</v>
      </c>
      <c r="D94" s="10"/>
      <c r="E94" s="25"/>
      <c r="F94" s="26"/>
    </row>
    <row r="95" spans="2:7" x14ac:dyDescent="0.25">
      <c r="B95" s="7" t="s">
        <v>154</v>
      </c>
      <c r="C95" s="8" t="s">
        <v>155</v>
      </c>
      <c r="D95" s="7" t="s">
        <v>156</v>
      </c>
      <c r="E95" s="23" t="s">
        <v>157</v>
      </c>
      <c r="F95" s="30" t="s">
        <v>158</v>
      </c>
      <c r="G95" s="3"/>
    </row>
    <row r="96" spans="2:7" x14ac:dyDescent="0.25">
      <c r="B96" s="31" t="s">
        <v>144</v>
      </c>
      <c r="C96" s="32" t="s">
        <v>144</v>
      </c>
      <c r="D96" s="31" t="s">
        <v>144</v>
      </c>
      <c r="E96" s="33" t="s">
        <v>144</v>
      </c>
      <c r="F96" s="28" t="s">
        <v>144</v>
      </c>
    </row>
    <row r="99" spans="2:4" x14ac:dyDescent="0.25">
      <c r="B99" s="14" t="s">
        <v>159</v>
      </c>
    </row>
    <row r="100" spans="2:4" x14ac:dyDescent="0.25">
      <c r="B100" s="14"/>
    </row>
    <row r="101" spans="2:4" x14ac:dyDescent="0.25">
      <c r="B101" s="14" t="s">
        <v>160</v>
      </c>
    </row>
    <row r="102" spans="2:4" x14ac:dyDescent="0.25">
      <c r="B102" s="7" t="s">
        <v>161</v>
      </c>
      <c r="C102" s="8" t="s">
        <v>162</v>
      </c>
      <c r="D102" s="14"/>
    </row>
    <row r="103" spans="2:4" x14ac:dyDescent="0.25">
      <c r="B103" s="10" t="s">
        <v>144</v>
      </c>
      <c r="C103" s="11" t="s">
        <v>144</v>
      </c>
    </row>
    <row r="105" spans="2:4" x14ac:dyDescent="0.25">
      <c r="B105" s="7" t="s">
        <v>163</v>
      </c>
      <c r="C105" s="8" t="s">
        <v>162</v>
      </c>
    </row>
    <row r="106" spans="2:4" x14ac:dyDescent="0.25">
      <c r="B106" s="10" t="s">
        <v>144</v>
      </c>
      <c r="C106" s="11" t="s">
        <v>144</v>
      </c>
    </row>
    <row r="108" spans="2:4" x14ac:dyDescent="0.25">
      <c r="B108" s="7" t="s">
        <v>144</v>
      </c>
      <c r="C108" s="8" t="s">
        <v>144</v>
      </c>
    </row>
    <row r="109" spans="2:4" x14ac:dyDescent="0.25">
      <c r="B109" s="10" t="s">
        <v>144</v>
      </c>
      <c r="C109" s="11" t="s">
        <v>144</v>
      </c>
    </row>
    <row r="111" spans="2:4" x14ac:dyDescent="0.25">
      <c r="B111" s="23" t="s">
        <v>164</v>
      </c>
      <c r="C111" s="8" t="s">
        <v>165</v>
      </c>
    </row>
    <row r="112" spans="2:4" x14ac:dyDescent="0.25">
      <c r="B112" s="25" t="s">
        <v>144</v>
      </c>
      <c r="C112" s="11" t="s">
        <v>144</v>
      </c>
    </row>
    <row r="114" spans="2:7" x14ac:dyDescent="0.25">
      <c r="B114" s="7" t="s">
        <v>166</v>
      </c>
      <c r="C114" s="8" t="s">
        <v>144</v>
      </c>
    </row>
    <row r="116" spans="2:7" x14ac:dyDescent="0.25">
      <c r="B116" s="7" t="s">
        <v>167</v>
      </c>
      <c r="C116" s="29">
        <v>45260</v>
      </c>
      <c r="D116" s="10"/>
      <c r="E116" s="25"/>
      <c r="F116" s="26"/>
    </row>
    <row r="117" spans="2:7" x14ac:dyDescent="0.25">
      <c r="B117" s="7" t="s">
        <v>154</v>
      </c>
      <c r="C117" s="8" t="s">
        <v>155</v>
      </c>
      <c r="D117" s="7" t="s">
        <v>156</v>
      </c>
      <c r="E117" s="23" t="s">
        <v>157</v>
      </c>
      <c r="F117" s="30" t="s">
        <v>158</v>
      </c>
      <c r="G117" s="3"/>
    </row>
    <row r="118" spans="2:7" x14ac:dyDescent="0.25">
      <c r="B118" s="31" t="s">
        <v>144</v>
      </c>
      <c r="C118" s="32" t="s">
        <v>144</v>
      </c>
      <c r="D118" s="31" t="s">
        <v>144</v>
      </c>
      <c r="E118" s="33" t="s">
        <v>144</v>
      </c>
      <c r="F118" s="28" t="s">
        <v>144</v>
      </c>
    </row>
    <row r="119" spans="2:7" x14ac:dyDescent="0.25">
      <c r="B119" s="14" t="s">
        <v>159</v>
      </c>
    </row>
    <row r="120" spans="2:7" x14ac:dyDescent="0.25">
      <c r="B120" s="14"/>
    </row>
    <row r="121" spans="2:7" x14ac:dyDescent="0.25">
      <c r="B121" s="14" t="s">
        <v>160</v>
      </c>
    </row>
    <row r="122" spans="2:7" x14ac:dyDescent="0.25">
      <c r="B122" s="7" t="s">
        <v>161</v>
      </c>
      <c r="C122" s="8" t="s">
        <v>162</v>
      </c>
      <c r="D122" s="14"/>
    </row>
    <row r="123" spans="2:7" x14ac:dyDescent="0.25">
      <c r="B123" s="10" t="s">
        <v>144</v>
      </c>
      <c r="C123" s="11" t="s">
        <v>144</v>
      </c>
    </row>
    <row r="125" spans="2:7" x14ac:dyDescent="0.25">
      <c r="B125" s="7" t="s">
        <v>163</v>
      </c>
      <c r="C125" s="8" t="s">
        <v>162</v>
      </c>
    </row>
    <row r="126" spans="2:7" x14ac:dyDescent="0.25">
      <c r="B126" s="10" t="s">
        <v>144</v>
      </c>
      <c r="C126" s="11" t="s">
        <v>144</v>
      </c>
    </row>
    <row r="128" spans="2:7" x14ac:dyDescent="0.25">
      <c r="B128" s="7" t="s">
        <v>144</v>
      </c>
      <c r="C128" s="8" t="s">
        <v>144</v>
      </c>
    </row>
    <row r="129" spans="2:80" x14ac:dyDescent="0.25">
      <c r="B129" s="10" t="s">
        <v>144</v>
      </c>
      <c r="C129" s="11" t="s">
        <v>144</v>
      </c>
    </row>
    <row r="131" spans="2:80" x14ac:dyDescent="0.25">
      <c r="B131" s="23" t="s">
        <v>164</v>
      </c>
      <c r="C131" s="8" t="s">
        <v>165</v>
      </c>
    </row>
    <row r="132" spans="2:80" x14ac:dyDescent="0.25">
      <c r="B132" s="25" t="s">
        <v>144</v>
      </c>
      <c r="C132" s="11" t="s">
        <v>144</v>
      </c>
    </row>
    <row r="134" spans="2:80" x14ac:dyDescent="0.25">
      <c r="B134" s="7" t="s">
        <v>166</v>
      </c>
      <c r="C134" s="8" t="s">
        <v>144</v>
      </c>
    </row>
    <row r="137" spans="2:80" x14ac:dyDescent="0.25">
      <c r="B137" s="14" t="s">
        <v>168</v>
      </c>
    </row>
    <row r="139" spans="2:80" x14ac:dyDescent="0.25">
      <c r="B139" s="7" t="s">
        <v>154</v>
      </c>
      <c r="C139" s="8" t="s">
        <v>169</v>
      </c>
      <c r="D139" s="7" t="s">
        <v>170</v>
      </c>
      <c r="E139" s="7" t="s">
        <v>171</v>
      </c>
      <c r="F139" s="3"/>
    </row>
    <row r="140" spans="2:80" x14ac:dyDescent="0.25">
      <c r="B140" s="10" t="s">
        <v>144</v>
      </c>
      <c r="C140" s="11" t="s">
        <v>144</v>
      </c>
      <c r="D140" s="10" t="s">
        <v>144</v>
      </c>
      <c r="E140" s="10" t="s">
        <v>144</v>
      </c>
    </row>
    <row r="143" spans="2:80" x14ac:dyDescent="0.25">
      <c r="B143" s="14" t="s">
        <v>172</v>
      </c>
      <c r="C143" s="21" t="s">
        <v>144</v>
      </c>
      <c r="D143" s="14"/>
      <c r="E143" s="14"/>
      <c r="F143" s="3"/>
      <c r="G143" s="3"/>
      <c r="H143" s="3"/>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c r="BT143" s="14"/>
      <c r="BU143" s="14"/>
      <c r="BV143" s="14"/>
      <c r="BW143" s="14"/>
      <c r="BX143" s="14"/>
      <c r="BY143" s="14"/>
      <c r="BZ143" s="14"/>
      <c r="CA143" s="14"/>
      <c r="CB143" s="14"/>
    </row>
    <row r="145" spans="2:7" x14ac:dyDescent="0.25">
      <c r="B145" s="14" t="s">
        <v>173</v>
      </c>
    </row>
    <row r="147" spans="2:7" x14ac:dyDescent="0.25">
      <c r="B147" s="7" t="s">
        <v>174</v>
      </c>
      <c r="C147" s="8" t="s">
        <v>162</v>
      </c>
      <c r="D147" s="14"/>
    </row>
    <row r="148" spans="2:7" x14ac:dyDescent="0.25">
      <c r="B148" s="10" t="s">
        <v>144</v>
      </c>
      <c r="C148" s="11" t="s">
        <v>144</v>
      </c>
    </row>
    <row r="151" spans="2:7" x14ac:dyDescent="0.25">
      <c r="B151" s="7" t="s">
        <v>175</v>
      </c>
      <c r="C151" s="8" t="s">
        <v>176</v>
      </c>
      <c r="D151" s="14"/>
    </row>
    <row r="152" spans="2:7" x14ac:dyDescent="0.25">
      <c r="B152" s="10" t="s">
        <v>144</v>
      </c>
      <c r="C152" s="11" t="s">
        <v>144</v>
      </c>
    </row>
    <row r="155" spans="2:7" x14ac:dyDescent="0.25">
      <c r="B155" s="14" t="s">
        <v>177</v>
      </c>
    </row>
    <row r="158" spans="2:7" x14ac:dyDescent="0.25">
      <c r="B158" s="14" t="s">
        <v>178</v>
      </c>
    </row>
    <row r="160" spans="2:7" x14ac:dyDescent="0.25">
      <c r="B160" s="7" t="s">
        <v>154</v>
      </c>
      <c r="C160" s="8" t="s">
        <v>179</v>
      </c>
      <c r="D160" s="7" t="s">
        <v>169</v>
      </c>
      <c r="E160" s="7" t="s">
        <v>170</v>
      </c>
      <c r="F160" s="30" t="s">
        <v>171</v>
      </c>
      <c r="G160" s="3"/>
    </row>
    <row r="161" spans="2:80" x14ac:dyDescent="0.25">
      <c r="B161" s="10" t="s">
        <v>144</v>
      </c>
      <c r="C161" s="11" t="s">
        <v>144</v>
      </c>
      <c r="D161" s="10" t="s">
        <v>144</v>
      </c>
      <c r="E161" s="10" t="s">
        <v>144</v>
      </c>
      <c r="F161" s="34" t="s">
        <v>144</v>
      </c>
    </row>
    <row r="164" spans="2:80" x14ac:dyDescent="0.25">
      <c r="B164" s="14" t="s">
        <v>172</v>
      </c>
      <c r="C164" s="21" t="s">
        <v>144</v>
      </c>
      <c r="D164" s="14"/>
      <c r="E164" s="14"/>
      <c r="F164" s="3"/>
      <c r="G164" s="3"/>
      <c r="H164" s="3"/>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c r="BS164" s="14"/>
      <c r="BT164" s="14"/>
      <c r="BU164" s="14"/>
      <c r="BV164" s="14"/>
      <c r="BW164" s="14"/>
      <c r="BX164" s="14"/>
      <c r="BY164" s="14"/>
      <c r="BZ164" s="14"/>
      <c r="CA164" s="14"/>
      <c r="CB164" s="14"/>
    </row>
    <row r="166" spans="2:80" x14ac:dyDescent="0.25">
      <c r="B166" s="14" t="s">
        <v>173</v>
      </c>
    </row>
    <row r="168" spans="2:80" x14ac:dyDescent="0.25">
      <c r="B168" s="7" t="s">
        <v>174</v>
      </c>
      <c r="C168" s="8" t="s">
        <v>162</v>
      </c>
      <c r="D168" s="14"/>
    </row>
    <row r="169" spans="2:80" x14ac:dyDescent="0.25">
      <c r="B169" s="10" t="s">
        <v>144</v>
      </c>
      <c r="C169" s="11" t="s">
        <v>144</v>
      </c>
    </row>
    <row r="172" spans="2:80" x14ac:dyDescent="0.25">
      <c r="B172" s="7" t="s">
        <v>175</v>
      </c>
      <c r="C172" s="8" t="s">
        <v>176</v>
      </c>
      <c r="D172" s="14"/>
    </row>
    <row r="173" spans="2:80" x14ac:dyDescent="0.25">
      <c r="B173" s="10" t="s">
        <v>144</v>
      </c>
      <c r="C173" s="11" t="s">
        <v>144</v>
      </c>
    </row>
    <row r="176" spans="2:80" x14ac:dyDescent="0.25">
      <c r="B176" s="14" t="s">
        <v>177</v>
      </c>
    </row>
    <row r="179" spans="2:7" x14ac:dyDescent="0.25">
      <c r="B179" s="14" t="s">
        <v>180</v>
      </c>
    </row>
    <row r="180" spans="2:7" x14ac:dyDescent="0.25">
      <c r="B180" s="7" t="s">
        <v>154</v>
      </c>
      <c r="C180" s="8" t="s">
        <v>181</v>
      </c>
      <c r="D180" s="7" t="s">
        <v>182</v>
      </c>
      <c r="E180" s="7" t="s">
        <v>183</v>
      </c>
      <c r="F180" s="30" t="s">
        <v>184</v>
      </c>
      <c r="G180" s="3"/>
    </row>
    <row r="181" spans="2:7" x14ac:dyDescent="0.25">
      <c r="B181" s="10" t="s">
        <v>144</v>
      </c>
      <c r="C181" s="11" t="s">
        <v>144</v>
      </c>
      <c r="D181" s="10" t="s">
        <v>144</v>
      </c>
      <c r="E181" s="10" t="s">
        <v>144</v>
      </c>
      <c r="F181" s="34" t="s">
        <v>144</v>
      </c>
    </row>
    <row r="182" spans="2:7" x14ac:dyDescent="0.25">
      <c r="B182" s="1" t="s">
        <v>185</v>
      </c>
    </row>
  </sheetData>
  <mergeCells count="3">
    <mergeCell ref="B1:E1"/>
    <mergeCell ref="C3:C7"/>
    <mergeCell ref="D3:D7"/>
  </mergeCells>
  <hyperlinks>
    <hyperlink ref="A1" location="Index!A1" display="Index" xr:uid="{48402739-6A22-4DE9-86A0-45E5535213CD}"/>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8CCA7-4A7E-4C3F-B85E-1909F4D89FA9}">
  <dimension ref="A1:CB209"/>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41</v>
      </c>
      <c r="C1" s="226"/>
      <c r="D1" s="226"/>
      <c r="E1" s="226"/>
    </row>
    <row r="3" spans="1:9" ht="15" customHeight="1" x14ac:dyDescent="0.25">
      <c r="B3" s="4" t="s">
        <v>1119</v>
      </c>
      <c r="C3" s="227"/>
      <c r="D3" s="228"/>
    </row>
    <row r="4" spans="1:9" ht="15" customHeight="1" x14ac:dyDescent="0.25">
      <c r="B4" s="6" t="s">
        <v>1120</v>
      </c>
      <c r="C4" s="227"/>
      <c r="D4" s="228"/>
    </row>
    <row r="5" spans="1:9" ht="15" customHeight="1" x14ac:dyDescent="0.25">
      <c r="B5" s="6" t="s">
        <v>107</v>
      </c>
      <c r="C5" s="227"/>
      <c r="D5" s="228"/>
    </row>
    <row r="6" spans="1:9" ht="15" customHeight="1" x14ac:dyDescent="0.25">
      <c r="B6" s="6" t="s">
        <v>490</v>
      </c>
      <c r="C6" s="227"/>
      <c r="D6" s="228"/>
    </row>
    <row r="7" spans="1:9" ht="45" customHeight="1" x14ac:dyDescent="0.25">
      <c r="B7" s="6" t="s">
        <v>1121</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456132</v>
      </c>
      <c r="G15" s="2">
        <v>7110.19</v>
      </c>
      <c r="H15" s="2">
        <v>4.88</v>
      </c>
    </row>
    <row r="16" spans="1:9" x14ac:dyDescent="0.25">
      <c r="B16" s="1" t="s">
        <v>2332</v>
      </c>
      <c r="C16" s="17" t="s">
        <v>135</v>
      </c>
      <c r="D16" s="1" t="s">
        <v>194</v>
      </c>
      <c r="E16" s="1" t="s">
        <v>195</v>
      </c>
      <c r="F16" s="2">
        <v>240018</v>
      </c>
      <c r="G16" s="2">
        <v>5706.31</v>
      </c>
      <c r="H16" s="2">
        <v>3.91</v>
      </c>
    </row>
    <row r="17" spans="2:8" x14ac:dyDescent="0.25">
      <c r="B17" s="1" t="s">
        <v>2333</v>
      </c>
      <c r="C17" s="17" t="s">
        <v>135</v>
      </c>
      <c r="D17" s="1" t="s">
        <v>192</v>
      </c>
      <c r="E17" s="1" t="s">
        <v>196</v>
      </c>
      <c r="F17" s="2">
        <v>596738</v>
      </c>
      <c r="G17" s="2">
        <v>5579.2</v>
      </c>
      <c r="H17" s="2">
        <v>3.83</v>
      </c>
    </row>
    <row r="18" spans="2:8" x14ac:dyDescent="0.25">
      <c r="B18" s="1" t="s">
        <v>2437</v>
      </c>
      <c r="C18" s="17" t="s">
        <v>135</v>
      </c>
      <c r="D18" s="1" t="s">
        <v>365</v>
      </c>
      <c r="E18" s="1" t="s">
        <v>391</v>
      </c>
      <c r="F18" s="2">
        <v>1750000</v>
      </c>
      <c r="G18" s="2">
        <v>4572.75</v>
      </c>
      <c r="H18" s="2">
        <v>3.14</v>
      </c>
    </row>
    <row r="19" spans="2:8" x14ac:dyDescent="0.25">
      <c r="B19" s="1" t="s">
        <v>2341</v>
      </c>
      <c r="C19" s="17" t="s">
        <v>135</v>
      </c>
      <c r="D19" s="1" t="s">
        <v>207</v>
      </c>
      <c r="E19" s="1" t="s">
        <v>208</v>
      </c>
      <c r="F19" s="2">
        <v>146954</v>
      </c>
      <c r="G19" s="2">
        <v>4569.09</v>
      </c>
      <c r="H19" s="2">
        <v>3.13</v>
      </c>
    </row>
    <row r="20" spans="2:8" x14ac:dyDescent="0.25">
      <c r="B20" s="1" t="s">
        <v>2429</v>
      </c>
      <c r="C20" s="17" t="s">
        <v>135</v>
      </c>
      <c r="D20" s="1" t="s">
        <v>379</v>
      </c>
      <c r="E20" s="1" t="s">
        <v>380</v>
      </c>
      <c r="F20" s="2">
        <v>365000</v>
      </c>
      <c r="G20" s="2">
        <v>3703.66</v>
      </c>
      <c r="H20" s="2">
        <v>2.54</v>
      </c>
    </row>
    <row r="21" spans="2:8" x14ac:dyDescent="0.25">
      <c r="B21" s="1" t="s">
        <v>2339</v>
      </c>
      <c r="C21" s="17" t="s">
        <v>135</v>
      </c>
      <c r="D21" s="1" t="s">
        <v>192</v>
      </c>
      <c r="E21" s="1" t="s">
        <v>205</v>
      </c>
      <c r="F21" s="2">
        <v>342500</v>
      </c>
      <c r="G21" s="2">
        <v>3679.31</v>
      </c>
      <c r="H21" s="2">
        <v>2.52</v>
      </c>
    </row>
    <row r="22" spans="2:8" x14ac:dyDescent="0.25">
      <c r="B22" s="1" t="s">
        <v>2575</v>
      </c>
      <c r="C22" s="17" t="s">
        <v>135</v>
      </c>
      <c r="D22" s="1" t="s">
        <v>254</v>
      </c>
      <c r="E22" s="1" t="s">
        <v>677</v>
      </c>
      <c r="F22" s="2">
        <v>393629</v>
      </c>
      <c r="G22" s="2">
        <v>3213</v>
      </c>
      <c r="H22" s="2">
        <v>2.2000000000000002</v>
      </c>
    </row>
    <row r="23" spans="2:8" x14ac:dyDescent="0.25">
      <c r="B23" s="1" t="s">
        <v>381</v>
      </c>
      <c r="C23" s="17" t="s">
        <v>135</v>
      </c>
      <c r="D23" s="1" t="s">
        <v>192</v>
      </c>
      <c r="E23" s="1" t="s">
        <v>382</v>
      </c>
      <c r="F23" s="2">
        <v>562125</v>
      </c>
      <c r="G23" s="2">
        <v>3174.6</v>
      </c>
      <c r="H23" s="2">
        <v>2.1800000000000002</v>
      </c>
    </row>
    <row r="24" spans="2:8" x14ac:dyDescent="0.25">
      <c r="B24" s="1" t="s">
        <v>2440</v>
      </c>
      <c r="C24" s="17" t="s">
        <v>135</v>
      </c>
      <c r="D24" s="1" t="s">
        <v>365</v>
      </c>
      <c r="E24" s="1" t="s">
        <v>394</v>
      </c>
      <c r="F24" s="2">
        <v>1420000</v>
      </c>
      <c r="G24" s="2">
        <v>2967.09</v>
      </c>
      <c r="H24" s="2">
        <v>2.04</v>
      </c>
    </row>
    <row r="25" spans="2:8" x14ac:dyDescent="0.25">
      <c r="B25" s="1" t="s">
        <v>2523</v>
      </c>
      <c r="C25" s="17" t="s">
        <v>135</v>
      </c>
      <c r="D25" s="1" t="s">
        <v>211</v>
      </c>
      <c r="E25" s="1" t="s">
        <v>564</v>
      </c>
      <c r="F25" s="2">
        <v>856253</v>
      </c>
      <c r="G25" s="2">
        <v>2867.59</v>
      </c>
      <c r="H25" s="2">
        <v>1.97</v>
      </c>
    </row>
    <row r="26" spans="2:8" x14ac:dyDescent="0.25">
      <c r="B26" s="1" t="s">
        <v>2515</v>
      </c>
      <c r="C26" s="17" t="s">
        <v>135</v>
      </c>
      <c r="D26" s="1" t="s">
        <v>224</v>
      </c>
      <c r="E26" s="1" t="s">
        <v>538</v>
      </c>
      <c r="F26" s="2">
        <v>144233</v>
      </c>
      <c r="G26" s="2">
        <v>2753.55</v>
      </c>
      <c r="H26" s="2">
        <v>1.89</v>
      </c>
    </row>
    <row r="27" spans="2:8" x14ac:dyDescent="0.25">
      <c r="B27" s="1" t="s">
        <v>2416</v>
      </c>
      <c r="C27" s="17" t="s">
        <v>135</v>
      </c>
      <c r="D27" s="1" t="s">
        <v>222</v>
      </c>
      <c r="E27" s="1" t="s">
        <v>343</v>
      </c>
      <c r="F27" s="2">
        <v>270501</v>
      </c>
      <c r="G27" s="2">
        <v>2688.51</v>
      </c>
      <c r="H27" s="2">
        <v>1.84</v>
      </c>
    </row>
    <row r="28" spans="2:8" x14ac:dyDescent="0.25">
      <c r="B28" s="1" t="s">
        <v>2462</v>
      </c>
      <c r="C28" s="17" t="s">
        <v>135</v>
      </c>
      <c r="D28" s="1" t="s">
        <v>218</v>
      </c>
      <c r="E28" s="1" t="s">
        <v>433</v>
      </c>
      <c r="F28" s="2">
        <v>1501176</v>
      </c>
      <c r="G28" s="2">
        <v>2558.75</v>
      </c>
      <c r="H28" s="2">
        <v>1.76</v>
      </c>
    </row>
    <row r="29" spans="2:8" x14ac:dyDescent="0.25">
      <c r="B29" s="1" t="s">
        <v>2335</v>
      </c>
      <c r="C29" s="17" t="s">
        <v>135</v>
      </c>
      <c r="D29" s="1" t="s">
        <v>197</v>
      </c>
      <c r="E29" s="1" t="s">
        <v>199</v>
      </c>
      <c r="F29" s="2">
        <v>70522</v>
      </c>
      <c r="G29" s="2">
        <v>2459.5300000000002</v>
      </c>
      <c r="H29" s="2">
        <v>1.69</v>
      </c>
    </row>
    <row r="30" spans="2:8" x14ac:dyDescent="0.25">
      <c r="B30" s="1" t="s">
        <v>2538</v>
      </c>
      <c r="C30" s="17" t="s">
        <v>135</v>
      </c>
      <c r="D30" s="1" t="s">
        <v>224</v>
      </c>
      <c r="E30" s="1" t="s">
        <v>581</v>
      </c>
      <c r="F30" s="2">
        <v>68022</v>
      </c>
      <c r="G30" s="2">
        <v>2443.11</v>
      </c>
      <c r="H30" s="2">
        <v>1.68</v>
      </c>
    </row>
    <row r="31" spans="2:8" x14ac:dyDescent="0.25">
      <c r="B31" s="1" t="s">
        <v>2570</v>
      </c>
      <c r="C31" s="17" t="s">
        <v>135</v>
      </c>
      <c r="D31" s="1" t="s">
        <v>215</v>
      </c>
      <c r="E31" s="1" t="s">
        <v>658</v>
      </c>
      <c r="F31" s="2">
        <v>198500</v>
      </c>
      <c r="G31" s="2">
        <v>2406.42</v>
      </c>
      <c r="H31" s="2">
        <v>1.65</v>
      </c>
    </row>
    <row r="32" spans="2:8" x14ac:dyDescent="0.25">
      <c r="B32" s="1" t="s">
        <v>2580</v>
      </c>
      <c r="C32" s="17" t="s">
        <v>135</v>
      </c>
      <c r="D32" s="1" t="s">
        <v>254</v>
      </c>
      <c r="E32" s="1" t="s">
        <v>682</v>
      </c>
      <c r="F32" s="2">
        <v>379000</v>
      </c>
      <c r="G32" s="2">
        <v>2371.9699999999998</v>
      </c>
      <c r="H32" s="2">
        <v>1.63</v>
      </c>
    </row>
    <row r="33" spans="2:8" x14ac:dyDescent="0.25">
      <c r="B33" s="1" t="s">
        <v>2601</v>
      </c>
      <c r="C33" s="17" t="s">
        <v>135</v>
      </c>
      <c r="D33" s="1" t="s">
        <v>218</v>
      </c>
      <c r="E33" s="1" t="s">
        <v>721</v>
      </c>
      <c r="F33" s="2">
        <v>386488</v>
      </c>
      <c r="G33" s="2">
        <v>2235.25</v>
      </c>
      <c r="H33" s="2">
        <v>1.53</v>
      </c>
    </row>
    <row r="34" spans="2:8" x14ac:dyDescent="0.25">
      <c r="B34" s="1" t="s">
        <v>2456</v>
      </c>
      <c r="C34" s="17" t="s">
        <v>135</v>
      </c>
      <c r="D34" s="1" t="s">
        <v>215</v>
      </c>
      <c r="E34" s="1" t="s">
        <v>424</v>
      </c>
      <c r="F34" s="2">
        <v>205000</v>
      </c>
      <c r="G34" s="2">
        <v>2135.1799999999998</v>
      </c>
      <c r="H34" s="2">
        <v>1.46</v>
      </c>
    </row>
    <row r="35" spans="2:8" x14ac:dyDescent="0.25">
      <c r="B35" s="1" t="s">
        <v>2448</v>
      </c>
      <c r="C35" s="17" t="s">
        <v>135</v>
      </c>
      <c r="D35" s="1" t="s">
        <v>413</v>
      </c>
      <c r="E35" s="1" t="s">
        <v>414</v>
      </c>
      <c r="F35" s="2">
        <v>607062</v>
      </c>
      <c r="G35" s="2">
        <v>2111.67</v>
      </c>
      <c r="H35" s="2">
        <v>1.45</v>
      </c>
    </row>
    <row r="36" spans="2:8" x14ac:dyDescent="0.25">
      <c r="B36" s="1" t="s">
        <v>2348</v>
      </c>
      <c r="C36" s="17" t="s">
        <v>135</v>
      </c>
      <c r="D36" s="1" t="s">
        <v>218</v>
      </c>
      <c r="E36" s="1" t="s">
        <v>219</v>
      </c>
      <c r="F36" s="2">
        <v>79928</v>
      </c>
      <c r="G36" s="2">
        <v>2026.17</v>
      </c>
      <c r="H36" s="2">
        <v>1.39</v>
      </c>
    </row>
    <row r="37" spans="2:8" x14ac:dyDescent="0.25">
      <c r="B37" s="1" t="s">
        <v>2499</v>
      </c>
      <c r="C37" s="17" t="s">
        <v>135</v>
      </c>
      <c r="D37" s="1" t="s">
        <v>509</v>
      </c>
      <c r="E37" s="1" t="s">
        <v>510</v>
      </c>
      <c r="F37" s="2">
        <v>392000</v>
      </c>
      <c r="G37" s="2">
        <v>2021.35</v>
      </c>
      <c r="H37" s="2">
        <v>1.39</v>
      </c>
    </row>
    <row r="38" spans="2:8" x14ac:dyDescent="0.25">
      <c r="B38" s="1" t="s">
        <v>2535</v>
      </c>
      <c r="C38" s="17" t="s">
        <v>135</v>
      </c>
      <c r="D38" s="1" t="s">
        <v>215</v>
      </c>
      <c r="E38" s="1" t="s">
        <v>578</v>
      </c>
      <c r="F38" s="2">
        <v>310000</v>
      </c>
      <c r="G38" s="2">
        <v>1976.41</v>
      </c>
      <c r="H38" s="2">
        <v>1.36</v>
      </c>
    </row>
    <row r="39" spans="2:8" x14ac:dyDescent="0.25">
      <c r="B39" s="1" t="s">
        <v>2498</v>
      </c>
      <c r="C39" s="17" t="s">
        <v>135</v>
      </c>
      <c r="D39" s="1" t="s">
        <v>507</v>
      </c>
      <c r="E39" s="1" t="s">
        <v>508</v>
      </c>
      <c r="F39" s="2">
        <v>566773</v>
      </c>
      <c r="G39" s="2">
        <v>1939.21</v>
      </c>
      <c r="H39" s="2">
        <v>1.33</v>
      </c>
    </row>
    <row r="40" spans="2:8" x14ac:dyDescent="0.25">
      <c r="B40" s="1" t="s">
        <v>2518</v>
      </c>
      <c r="C40" s="17" t="s">
        <v>135</v>
      </c>
      <c r="D40" s="1" t="s">
        <v>192</v>
      </c>
      <c r="E40" s="1" t="s">
        <v>554</v>
      </c>
      <c r="F40" s="2">
        <v>1305000</v>
      </c>
      <c r="G40" s="2">
        <v>1922.92</v>
      </c>
      <c r="H40" s="2">
        <v>1.32</v>
      </c>
    </row>
    <row r="41" spans="2:8" x14ac:dyDescent="0.25">
      <c r="B41" s="1" t="s">
        <v>2435</v>
      </c>
      <c r="C41" s="17" t="s">
        <v>135</v>
      </c>
      <c r="D41" s="1" t="s">
        <v>215</v>
      </c>
      <c r="E41" s="1" t="s">
        <v>389</v>
      </c>
      <c r="F41" s="2">
        <v>155977</v>
      </c>
      <c r="G41" s="2">
        <v>1912.04</v>
      </c>
      <c r="H41" s="2">
        <v>1.31</v>
      </c>
    </row>
    <row r="42" spans="2:8" x14ac:dyDescent="0.25">
      <c r="B42" s="1" t="s">
        <v>2374</v>
      </c>
      <c r="C42" s="17" t="s">
        <v>135</v>
      </c>
      <c r="D42" s="1" t="s">
        <v>222</v>
      </c>
      <c r="E42" s="1" t="s">
        <v>260</v>
      </c>
      <c r="F42" s="2">
        <v>100113</v>
      </c>
      <c r="G42" s="2">
        <v>1877.67</v>
      </c>
      <c r="H42" s="2">
        <v>1.29</v>
      </c>
    </row>
    <row r="43" spans="2:8" x14ac:dyDescent="0.25">
      <c r="B43" s="1" t="s">
        <v>2704</v>
      </c>
      <c r="C43" s="17" t="s">
        <v>135</v>
      </c>
      <c r="D43" s="1" t="s">
        <v>266</v>
      </c>
      <c r="E43" s="1" t="s">
        <v>1026</v>
      </c>
      <c r="F43" s="2">
        <v>69260</v>
      </c>
      <c r="G43" s="2">
        <v>1873.73</v>
      </c>
      <c r="H43" s="2">
        <v>1.29</v>
      </c>
    </row>
    <row r="44" spans="2:8" x14ac:dyDescent="0.25">
      <c r="B44" s="1" t="s">
        <v>2366</v>
      </c>
      <c r="C44" s="17" t="s">
        <v>135</v>
      </c>
      <c r="D44" s="1" t="s">
        <v>192</v>
      </c>
      <c r="E44" s="1" t="s">
        <v>250</v>
      </c>
      <c r="F44" s="2">
        <v>1658000</v>
      </c>
      <c r="G44" s="2">
        <v>1862.76</v>
      </c>
      <c r="H44" s="2">
        <v>1.28</v>
      </c>
    </row>
    <row r="45" spans="2:8" x14ac:dyDescent="0.25">
      <c r="B45" s="1" t="s">
        <v>2398</v>
      </c>
      <c r="C45" s="17" t="s">
        <v>135</v>
      </c>
      <c r="D45" s="1" t="s">
        <v>238</v>
      </c>
      <c r="E45" s="1" t="s">
        <v>315</v>
      </c>
      <c r="F45" s="2">
        <v>403239</v>
      </c>
      <c r="G45" s="2">
        <v>1686.14</v>
      </c>
      <c r="H45" s="2">
        <v>1.1599999999999999</v>
      </c>
    </row>
    <row r="46" spans="2:8" x14ac:dyDescent="0.25">
      <c r="B46" s="1" t="s">
        <v>2606</v>
      </c>
      <c r="C46" s="17" t="s">
        <v>135</v>
      </c>
      <c r="D46" s="1" t="s">
        <v>379</v>
      </c>
      <c r="E46" s="1" t="s">
        <v>728</v>
      </c>
      <c r="F46" s="2">
        <v>272857</v>
      </c>
      <c r="G46" s="2">
        <v>1678.75</v>
      </c>
      <c r="H46" s="2">
        <v>1.1499999999999999</v>
      </c>
    </row>
    <row r="47" spans="2:8" x14ac:dyDescent="0.25">
      <c r="B47" s="1" t="s">
        <v>2352</v>
      </c>
      <c r="C47" s="17" t="s">
        <v>135</v>
      </c>
      <c r="D47" s="1" t="s">
        <v>215</v>
      </c>
      <c r="E47" s="1" t="s">
        <v>226</v>
      </c>
      <c r="F47" s="2">
        <v>34941</v>
      </c>
      <c r="G47" s="2">
        <v>1650.46</v>
      </c>
      <c r="H47" s="2">
        <v>1.1299999999999999</v>
      </c>
    </row>
    <row r="48" spans="2:8" x14ac:dyDescent="0.25">
      <c r="B48" s="1" t="s">
        <v>2572</v>
      </c>
      <c r="C48" s="17" t="s">
        <v>135</v>
      </c>
      <c r="D48" s="1" t="s">
        <v>413</v>
      </c>
      <c r="E48" s="1" t="s">
        <v>672</v>
      </c>
      <c r="F48" s="2">
        <v>899494</v>
      </c>
      <c r="G48" s="2">
        <v>1647.42</v>
      </c>
      <c r="H48" s="2">
        <v>1.1299999999999999</v>
      </c>
    </row>
    <row r="49" spans="2:8" x14ac:dyDescent="0.25">
      <c r="B49" s="1" t="s">
        <v>2492</v>
      </c>
      <c r="C49" s="17" t="s">
        <v>135</v>
      </c>
      <c r="D49" s="1" t="s">
        <v>231</v>
      </c>
      <c r="E49" s="1" t="s">
        <v>498</v>
      </c>
      <c r="F49" s="2">
        <v>340000</v>
      </c>
      <c r="G49" s="2">
        <v>1608.37</v>
      </c>
      <c r="H49" s="2">
        <v>1.1000000000000001</v>
      </c>
    </row>
    <row r="50" spans="2:8" x14ac:dyDescent="0.25">
      <c r="B50" s="1" t="s">
        <v>2488</v>
      </c>
      <c r="C50" s="17" t="s">
        <v>135</v>
      </c>
      <c r="D50" s="1" t="s">
        <v>365</v>
      </c>
      <c r="E50" s="1" t="s">
        <v>494</v>
      </c>
      <c r="F50" s="2">
        <v>583603</v>
      </c>
      <c r="G50" s="2">
        <v>1563.47</v>
      </c>
      <c r="H50" s="2">
        <v>1.07</v>
      </c>
    </row>
    <row r="51" spans="2:8" x14ac:dyDescent="0.25">
      <c r="B51" s="1" t="s">
        <v>2544</v>
      </c>
      <c r="C51" s="17" t="s">
        <v>135</v>
      </c>
      <c r="D51" s="1" t="s">
        <v>365</v>
      </c>
      <c r="E51" s="1" t="s">
        <v>589</v>
      </c>
      <c r="F51" s="2">
        <v>161408</v>
      </c>
      <c r="G51" s="2">
        <v>1555.97</v>
      </c>
      <c r="H51" s="2">
        <v>1.07</v>
      </c>
    </row>
    <row r="52" spans="2:8" x14ac:dyDescent="0.25">
      <c r="B52" s="1" t="s">
        <v>2574</v>
      </c>
      <c r="C52" s="17" t="s">
        <v>135</v>
      </c>
      <c r="D52" s="1" t="s">
        <v>211</v>
      </c>
      <c r="E52" s="1" t="s">
        <v>674</v>
      </c>
      <c r="F52" s="2">
        <v>200409</v>
      </c>
      <c r="G52" s="2">
        <v>1550.36</v>
      </c>
      <c r="H52" s="2">
        <v>1.06</v>
      </c>
    </row>
    <row r="53" spans="2:8" x14ac:dyDescent="0.25">
      <c r="B53" s="1" t="s">
        <v>2458</v>
      </c>
      <c r="C53" s="17" t="s">
        <v>135</v>
      </c>
      <c r="D53" s="1" t="s">
        <v>384</v>
      </c>
      <c r="E53" s="1" t="s">
        <v>426</v>
      </c>
      <c r="F53" s="2">
        <v>40430</v>
      </c>
      <c r="G53" s="2">
        <v>1544.04</v>
      </c>
      <c r="H53" s="2">
        <v>1.06</v>
      </c>
    </row>
    <row r="54" spans="2:8" x14ac:dyDescent="0.25">
      <c r="B54" s="1" t="s">
        <v>2602</v>
      </c>
      <c r="C54" s="17" t="s">
        <v>135</v>
      </c>
      <c r="D54" s="1" t="s">
        <v>240</v>
      </c>
      <c r="E54" s="1" t="s">
        <v>724</v>
      </c>
      <c r="F54" s="2">
        <v>272000</v>
      </c>
      <c r="G54" s="2">
        <v>1530.27</v>
      </c>
      <c r="H54" s="2">
        <v>1.05</v>
      </c>
    </row>
    <row r="55" spans="2:8" x14ac:dyDescent="0.25">
      <c r="B55" s="1" t="s">
        <v>2578</v>
      </c>
      <c r="C55" s="17" t="s">
        <v>135</v>
      </c>
      <c r="D55" s="1" t="s">
        <v>416</v>
      </c>
      <c r="E55" s="1" t="s">
        <v>680</v>
      </c>
      <c r="F55" s="2">
        <v>88882</v>
      </c>
      <c r="G55" s="2">
        <v>1526.64</v>
      </c>
      <c r="H55" s="2">
        <v>1.05</v>
      </c>
    </row>
    <row r="56" spans="2:8" x14ac:dyDescent="0.25">
      <c r="B56" s="1" t="s">
        <v>2491</v>
      </c>
      <c r="C56" s="17" t="s">
        <v>135</v>
      </c>
      <c r="D56" s="1" t="s">
        <v>348</v>
      </c>
      <c r="E56" s="1" t="s">
        <v>497</v>
      </c>
      <c r="F56" s="2">
        <v>225059</v>
      </c>
      <c r="G56" s="2">
        <v>1509.7</v>
      </c>
      <c r="H56" s="2">
        <v>1.04</v>
      </c>
    </row>
    <row r="57" spans="2:8" x14ac:dyDescent="0.25">
      <c r="B57" s="1" t="s">
        <v>2571</v>
      </c>
      <c r="C57" s="17" t="s">
        <v>135</v>
      </c>
      <c r="D57" s="1" t="s">
        <v>302</v>
      </c>
      <c r="E57" s="1" t="s">
        <v>659</v>
      </c>
      <c r="F57" s="2">
        <v>26910</v>
      </c>
      <c r="G57" s="2">
        <v>1487.84</v>
      </c>
      <c r="H57" s="2">
        <v>1.02</v>
      </c>
    </row>
    <row r="58" spans="2:8" x14ac:dyDescent="0.25">
      <c r="B58" s="1" t="s">
        <v>717</v>
      </c>
      <c r="C58" s="17" t="s">
        <v>135</v>
      </c>
      <c r="D58" s="1" t="s">
        <v>192</v>
      </c>
      <c r="E58" s="1" t="s">
        <v>718</v>
      </c>
      <c r="F58" s="2">
        <v>752903</v>
      </c>
      <c r="G58" s="2">
        <v>1483.97</v>
      </c>
      <c r="H58" s="2">
        <v>1.02</v>
      </c>
    </row>
    <row r="59" spans="2:8" x14ac:dyDescent="0.25">
      <c r="B59" s="1" t="s">
        <v>2450</v>
      </c>
      <c r="C59" s="17" t="s">
        <v>135</v>
      </c>
      <c r="D59" s="1" t="s">
        <v>416</v>
      </c>
      <c r="E59" s="1" t="s">
        <v>417</v>
      </c>
      <c r="F59" s="2">
        <v>585226</v>
      </c>
      <c r="G59" s="2">
        <v>1481.21</v>
      </c>
      <c r="H59" s="2">
        <v>1.02</v>
      </c>
    </row>
    <row r="60" spans="2:8" x14ac:dyDescent="0.25">
      <c r="B60" s="1" t="s">
        <v>2734</v>
      </c>
      <c r="C60" s="17" t="s">
        <v>135</v>
      </c>
      <c r="D60" s="1" t="s">
        <v>416</v>
      </c>
      <c r="E60" s="1" t="s">
        <v>1050</v>
      </c>
      <c r="F60" s="2">
        <v>210000</v>
      </c>
      <c r="G60" s="2">
        <v>1416.24</v>
      </c>
      <c r="H60" s="2">
        <v>0.97</v>
      </c>
    </row>
    <row r="61" spans="2:8" x14ac:dyDescent="0.25">
      <c r="B61" s="1" t="s">
        <v>2751</v>
      </c>
      <c r="C61" s="17" t="s">
        <v>135</v>
      </c>
      <c r="D61" s="1" t="s">
        <v>254</v>
      </c>
      <c r="E61" s="1" t="s">
        <v>1122</v>
      </c>
      <c r="F61" s="2">
        <v>158589</v>
      </c>
      <c r="G61" s="2">
        <v>1398.28</v>
      </c>
      <c r="H61" s="2">
        <v>0.96</v>
      </c>
    </row>
    <row r="62" spans="2:8" x14ac:dyDescent="0.25">
      <c r="B62" s="1" t="s">
        <v>2467</v>
      </c>
      <c r="C62" s="17" t="s">
        <v>135</v>
      </c>
      <c r="D62" s="1" t="s">
        <v>200</v>
      </c>
      <c r="E62" s="1" t="s">
        <v>438</v>
      </c>
      <c r="F62" s="2">
        <v>57692</v>
      </c>
      <c r="G62" s="2">
        <v>1375.64</v>
      </c>
      <c r="H62" s="2">
        <v>0.94</v>
      </c>
    </row>
    <row r="63" spans="2:8" x14ac:dyDescent="0.25">
      <c r="B63" s="1" t="s">
        <v>2502</v>
      </c>
      <c r="C63" s="17" t="s">
        <v>135</v>
      </c>
      <c r="D63" s="1" t="s">
        <v>353</v>
      </c>
      <c r="E63" s="1" t="s">
        <v>513</v>
      </c>
      <c r="F63" s="2">
        <v>1020000</v>
      </c>
      <c r="G63" s="2">
        <v>1345.38</v>
      </c>
      <c r="H63" s="2">
        <v>0.92</v>
      </c>
    </row>
    <row r="64" spans="2:8" x14ac:dyDescent="0.25">
      <c r="B64" s="1" t="s">
        <v>722</v>
      </c>
      <c r="C64" s="17" t="s">
        <v>135</v>
      </c>
      <c r="D64" s="1" t="s">
        <v>266</v>
      </c>
      <c r="E64" s="1" t="s">
        <v>723</v>
      </c>
      <c r="F64" s="2">
        <v>637716</v>
      </c>
      <c r="G64" s="2">
        <v>1325.49</v>
      </c>
      <c r="H64" s="2">
        <v>0.91</v>
      </c>
    </row>
    <row r="65" spans="2:8" x14ac:dyDescent="0.25">
      <c r="B65" s="1" t="s">
        <v>2459</v>
      </c>
      <c r="C65" s="17" t="s">
        <v>135</v>
      </c>
      <c r="D65" s="1" t="s">
        <v>427</v>
      </c>
      <c r="E65" s="1" t="s">
        <v>428</v>
      </c>
      <c r="F65" s="2">
        <v>68000</v>
      </c>
      <c r="G65" s="2">
        <v>1315.94</v>
      </c>
      <c r="H65" s="2">
        <v>0.9</v>
      </c>
    </row>
    <row r="66" spans="2:8" x14ac:dyDescent="0.25">
      <c r="B66" s="1" t="s">
        <v>2392</v>
      </c>
      <c r="C66" s="17" t="s">
        <v>135</v>
      </c>
      <c r="D66" s="1" t="s">
        <v>224</v>
      </c>
      <c r="E66" s="1" t="s">
        <v>308</v>
      </c>
      <c r="F66" s="2">
        <v>220000</v>
      </c>
      <c r="G66" s="2">
        <v>1250.81</v>
      </c>
      <c r="H66" s="2">
        <v>0.86</v>
      </c>
    </row>
    <row r="67" spans="2:8" x14ac:dyDescent="0.25">
      <c r="B67" s="1" t="s">
        <v>2579</v>
      </c>
      <c r="C67" s="17" t="s">
        <v>135</v>
      </c>
      <c r="D67" s="1" t="s">
        <v>192</v>
      </c>
      <c r="E67" s="1" t="s">
        <v>681</v>
      </c>
      <c r="F67" s="2">
        <v>1319036</v>
      </c>
      <c r="G67" s="2">
        <v>1238.57</v>
      </c>
      <c r="H67" s="2">
        <v>0.85</v>
      </c>
    </row>
    <row r="68" spans="2:8" x14ac:dyDescent="0.25">
      <c r="B68" s="1" t="s">
        <v>2334</v>
      </c>
      <c r="C68" s="17" t="s">
        <v>135</v>
      </c>
      <c r="D68" s="1" t="s">
        <v>197</v>
      </c>
      <c r="E68" s="1" t="s">
        <v>198</v>
      </c>
      <c r="F68" s="2">
        <v>81848</v>
      </c>
      <c r="G68" s="2">
        <v>1191.01</v>
      </c>
      <c r="H68" s="2">
        <v>0.82</v>
      </c>
    </row>
    <row r="69" spans="2:8" x14ac:dyDescent="0.25">
      <c r="B69" s="1" t="s">
        <v>2368</v>
      </c>
      <c r="C69" s="17" t="s">
        <v>135</v>
      </c>
      <c r="D69" s="1" t="s">
        <v>252</v>
      </c>
      <c r="E69" s="1" t="s">
        <v>253</v>
      </c>
      <c r="F69" s="2">
        <v>3682</v>
      </c>
      <c r="G69" s="2">
        <v>1142.81</v>
      </c>
      <c r="H69" s="2">
        <v>0.78</v>
      </c>
    </row>
    <row r="70" spans="2:8" x14ac:dyDescent="0.25">
      <c r="B70" s="1" t="s">
        <v>2372</v>
      </c>
      <c r="C70" s="17" t="s">
        <v>135</v>
      </c>
      <c r="D70" s="1" t="s">
        <v>215</v>
      </c>
      <c r="E70" s="1" t="s">
        <v>258</v>
      </c>
      <c r="F70" s="2">
        <v>29000</v>
      </c>
      <c r="G70" s="2">
        <v>1098.72</v>
      </c>
      <c r="H70" s="2">
        <v>0.75</v>
      </c>
    </row>
    <row r="71" spans="2:8" x14ac:dyDescent="0.25">
      <c r="B71" s="1" t="s">
        <v>2400</v>
      </c>
      <c r="C71" s="17" t="s">
        <v>135</v>
      </c>
      <c r="D71" s="1" t="s">
        <v>207</v>
      </c>
      <c r="E71" s="1" t="s">
        <v>322</v>
      </c>
      <c r="F71" s="2">
        <v>650460</v>
      </c>
      <c r="G71" s="2">
        <v>1083.3399999999999</v>
      </c>
      <c r="H71" s="2">
        <v>0.74</v>
      </c>
    </row>
    <row r="72" spans="2:8" x14ac:dyDescent="0.25">
      <c r="B72" s="1" t="s">
        <v>2388</v>
      </c>
      <c r="C72" s="17" t="s">
        <v>135</v>
      </c>
      <c r="D72" s="1" t="s">
        <v>209</v>
      </c>
      <c r="E72" s="1" t="s">
        <v>304</v>
      </c>
      <c r="F72" s="2">
        <v>219333</v>
      </c>
      <c r="G72" s="2">
        <v>1048.19</v>
      </c>
      <c r="H72" s="2">
        <v>0.72</v>
      </c>
    </row>
    <row r="73" spans="2:8" x14ac:dyDescent="0.25">
      <c r="B73" s="1" t="s">
        <v>2432</v>
      </c>
      <c r="C73" s="17" t="s">
        <v>135</v>
      </c>
      <c r="D73" s="1" t="s">
        <v>197</v>
      </c>
      <c r="E73" s="1" t="s">
        <v>386</v>
      </c>
      <c r="F73" s="2">
        <v>77000</v>
      </c>
      <c r="G73" s="2">
        <v>1032.49</v>
      </c>
      <c r="H73" s="2">
        <v>0.71</v>
      </c>
    </row>
    <row r="74" spans="2:8" x14ac:dyDescent="0.25">
      <c r="B74" s="1" t="s">
        <v>2353</v>
      </c>
      <c r="C74" s="17" t="s">
        <v>135</v>
      </c>
      <c r="D74" s="1" t="s">
        <v>227</v>
      </c>
      <c r="E74" s="1" t="s">
        <v>228</v>
      </c>
      <c r="F74" s="2">
        <v>16650</v>
      </c>
      <c r="G74" s="2">
        <v>956.13</v>
      </c>
      <c r="H74" s="2">
        <v>0.66</v>
      </c>
    </row>
    <row r="75" spans="2:8" x14ac:dyDescent="0.25">
      <c r="B75" s="1" t="s">
        <v>2590</v>
      </c>
      <c r="C75" s="17" t="s">
        <v>135</v>
      </c>
      <c r="D75" s="1" t="s">
        <v>211</v>
      </c>
      <c r="E75" s="1" t="s">
        <v>695</v>
      </c>
      <c r="F75" s="2">
        <v>87677</v>
      </c>
      <c r="G75" s="2">
        <v>812.28</v>
      </c>
      <c r="H75" s="2">
        <v>0.56000000000000005</v>
      </c>
    </row>
    <row r="76" spans="2:8" x14ac:dyDescent="0.25">
      <c r="B76" s="1" t="s">
        <v>2436</v>
      </c>
      <c r="C76" s="17" t="s">
        <v>135</v>
      </c>
      <c r="D76" s="1" t="s">
        <v>384</v>
      </c>
      <c r="E76" s="1" t="s">
        <v>390</v>
      </c>
      <c r="F76" s="2">
        <v>100000</v>
      </c>
      <c r="G76" s="2">
        <v>706.4</v>
      </c>
      <c r="H76" s="2">
        <v>0.48</v>
      </c>
    </row>
    <row r="77" spans="2:8" x14ac:dyDescent="0.25">
      <c r="B77" s="1" t="s">
        <v>2605</v>
      </c>
      <c r="C77" s="17" t="s">
        <v>135</v>
      </c>
      <c r="D77" s="1" t="s">
        <v>218</v>
      </c>
      <c r="E77" s="1" t="s">
        <v>727</v>
      </c>
      <c r="F77" s="2">
        <v>15000</v>
      </c>
      <c r="G77" s="2">
        <v>662.96</v>
      </c>
      <c r="H77" s="2">
        <v>0.45</v>
      </c>
    </row>
    <row r="78" spans="2:8" x14ac:dyDescent="0.25">
      <c r="B78" s="1" t="s">
        <v>2568</v>
      </c>
      <c r="C78" s="17" t="s">
        <v>135</v>
      </c>
      <c r="D78" s="1" t="s">
        <v>229</v>
      </c>
      <c r="E78" s="1" t="s">
        <v>656</v>
      </c>
      <c r="F78" s="2">
        <v>60000</v>
      </c>
      <c r="G78" s="2">
        <v>495.3</v>
      </c>
      <c r="H78" s="2">
        <v>0.34</v>
      </c>
    </row>
    <row r="79" spans="2:8" x14ac:dyDescent="0.25">
      <c r="B79" s="1" t="s">
        <v>442</v>
      </c>
      <c r="C79" s="17" t="s">
        <v>135</v>
      </c>
      <c r="D79" s="1" t="s">
        <v>211</v>
      </c>
      <c r="E79" s="1" t="s">
        <v>443</v>
      </c>
      <c r="F79" s="2">
        <v>194000</v>
      </c>
      <c r="G79" s="2">
        <v>445.04</v>
      </c>
      <c r="H79" s="2">
        <v>0.31</v>
      </c>
    </row>
    <row r="80" spans="2:8" x14ac:dyDescent="0.25">
      <c r="B80" s="14" t="s">
        <v>271</v>
      </c>
      <c r="C80" s="21"/>
      <c r="D80" s="14"/>
      <c r="E80" s="14"/>
      <c r="F80" s="3"/>
      <c r="G80" s="3">
        <f>SUM(G12:G79)</f>
        <v>133564.62</v>
      </c>
      <c r="H80" s="3">
        <f>SUM(H12:H79)</f>
        <v>91.639999999999944</v>
      </c>
    </row>
    <row r="81" spans="2:8" x14ac:dyDescent="0.25">
      <c r="B81" s="14" t="s">
        <v>634</v>
      </c>
    </row>
    <row r="82" spans="2:8" x14ac:dyDescent="0.25">
      <c r="B82" s="1" t="s">
        <v>85</v>
      </c>
      <c r="C82" s="17" t="s">
        <v>135</v>
      </c>
      <c r="D82" s="1" t="s">
        <v>635</v>
      </c>
      <c r="E82" s="1" t="s">
        <v>636</v>
      </c>
      <c r="F82" s="2">
        <v>1601</v>
      </c>
      <c r="G82" s="2">
        <v>1.1299999999999999</v>
      </c>
      <c r="H82" s="2">
        <v>0</v>
      </c>
    </row>
    <row r="83" spans="2:8" x14ac:dyDescent="0.25">
      <c r="B83" s="14" t="s">
        <v>271</v>
      </c>
      <c r="C83" s="21"/>
      <c r="D83" s="14"/>
      <c r="E83" s="14"/>
      <c r="F83" s="3"/>
      <c r="G83" s="3">
        <f>SUM(G81:G82)</f>
        <v>1.1299999999999999</v>
      </c>
      <c r="H83" s="3">
        <f>SUM(H81:H82)</f>
        <v>0</v>
      </c>
    </row>
    <row r="84" spans="2:8" x14ac:dyDescent="0.25">
      <c r="B84" s="14" t="s">
        <v>272</v>
      </c>
      <c r="C84" s="21"/>
      <c r="D84" s="14"/>
      <c r="E84" s="14"/>
      <c r="F84" s="3"/>
      <c r="G84" s="3">
        <v>10286.5</v>
      </c>
      <c r="H84" s="3">
        <v>7.06</v>
      </c>
    </row>
    <row r="85" spans="2:8" x14ac:dyDescent="0.25">
      <c r="B85" s="14" t="s">
        <v>137</v>
      </c>
      <c r="C85" s="21"/>
      <c r="D85" s="14"/>
      <c r="E85" s="14"/>
      <c r="F85" s="3"/>
      <c r="G85" s="3">
        <v>143852.25</v>
      </c>
      <c r="H85" s="3">
        <v>98.7</v>
      </c>
    </row>
    <row r="86" spans="2:8" x14ac:dyDescent="0.25">
      <c r="B86" s="14" t="s">
        <v>138</v>
      </c>
      <c r="C86" s="21"/>
      <c r="D86" s="14"/>
      <c r="E86" s="14"/>
      <c r="F86" s="3"/>
      <c r="G86" s="3">
        <v>1913.2557948000031</v>
      </c>
      <c r="H86" s="3">
        <v>1.2999999999999972</v>
      </c>
    </row>
    <row r="87" spans="2:8" x14ac:dyDescent="0.25">
      <c r="B87" s="14" t="s">
        <v>139</v>
      </c>
      <c r="C87" s="21"/>
      <c r="D87" s="14"/>
      <c r="E87" s="14"/>
      <c r="F87" s="3"/>
      <c r="G87" s="3">
        <v>145765.5057948</v>
      </c>
      <c r="H87" s="3">
        <v>100</v>
      </c>
    </row>
    <row r="88" spans="2:8" x14ac:dyDescent="0.25">
      <c r="B88" s="1" t="s">
        <v>140</v>
      </c>
    </row>
    <row r="89" spans="2:8" x14ac:dyDescent="0.25">
      <c r="B89" s="14" t="s">
        <v>141</v>
      </c>
    </row>
    <row r="90" spans="2:8" x14ac:dyDescent="0.25">
      <c r="B90" s="14" t="s">
        <v>142</v>
      </c>
      <c r="C90" s="17" t="s">
        <v>143</v>
      </c>
    </row>
    <row r="91" spans="2:8" x14ac:dyDescent="0.25">
      <c r="B91" s="14" t="s">
        <v>145</v>
      </c>
      <c r="C91" s="17" t="s">
        <v>144</v>
      </c>
    </row>
    <row r="92" spans="2:8" x14ac:dyDescent="0.25">
      <c r="B92" s="14" t="s">
        <v>273</v>
      </c>
      <c r="C92" s="17" t="s">
        <v>144</v>
      </c>
    </row>
    <row r="93" spans="2:8" x14ac:dyDescent="0.25">
      <c r="B93" s="14" t="s">
        <v>146</v>
      </c>
      <c r="C93" s="17" t="s">
        <v>147</v>
      </c>
    </row>
    <row r="94" spans="2:8" x14ac:dyDescent="0.25">
      <c r="B94" s="14" t="s">
        <v>1123</v>
      </c>
      <c r="C94" s="21"/>
    </row>
    <row r="95" spans="2:8" x14ac:dyDescent="0.25">
      <c r="B95" s="14" t="s">
        <v>1124</v>
      </c>
      <c r="C95" s="21"/>
    </row>
    <row r="96" spans="2:8" x14ac:dyDescent="0.25">
      <c r="B96" s="14" t="s">
        <v>1125</v>
      </c>
      <c r="C96" s="21"/>
    </row>
    <row r="97" spans="2:3" x14ac:dyDescent="0.25">
      <c r="B97" s="14" t="s">
        <v>1126</v>
      </c>
      <c r="C97" s="21"/>
    </row>
    <row r="98" spans="2:3" x14ac:dyDescent="0.25">
      <c r="B98" s="14" t="s">
        <v>1127</v>
      </c>
      <c r="C98" s="21"/>
    </row>
    <row r="99" spans="2:3" x14ac:dyDescent="0.25">
      <c r="B99" s="14" t="s">
        <v>1128</v>
      </c>
      <c r="C99" s="21"/>
    </row>
    <row r="100" spans="2:3" x14ac:dyDescent="0.25">
      <c r="B100" s="14" t="s">
        <v>1129</v>
      </c>
      <c r="C100" s="21"/>
    </row>
    <row r="101" spans="2:3" x14ac:dyDescent="0.25">
      <c r="B101" s="14" t="s">
        <v>1130</v>
      </c>
      <c r="C101" s="21"/>
    </row>
    <row r="102" spans="2:3" x14ac:dyDescent="0.25">
      <c r="B102" s="14" t="s">
        <v>3329</v>
      </c>
      <c r="C102" s="21"/>
    </row>
    <row r="103" spans="2:3" x14ac:dyDescent="0.25">
      <c r="B103" s="1" t="s">
        <v>148</v>
      </c>
    </row>
    <row r="104" spans="2:3" x14ac:dyDescent="0.25">
      <c r="B104" s="1" t="s">
        <v>278</v>
      </c>
    </row>
    <row r="107" spans="2:3" x14ac:dyDescent="0.25">
      <c r="B107" s="7" t="s">
        <v>2242</v>
      </c>
      <c r="C107" s="8"/>
    </row>
    <row r="108" spans="2:3" ht="30" x14ac:dyDescent="0.25">
      <c r="B108" s="7" t="s">
        <v>279</v>
      </c>
      <c r="C108" s="9" t="s">
        <v>280</v>
      </c>
    </row>
    <row r="109" spans="2:3" x14ac:dyDescent="0.25">
      <c r="B109" s="10" t="s">
        <v>281</v>
      </c>
      <c r="C109" s="132" t="s">
        <v>3390</v>
      </c>
    </row>
    <row r="110" spans="2:3" x14ac:dyDescent="0.25">
      <c r="B110" s="10" t="s">
        <v>282</v>
      </c>
      <c r="C110" s="132" t="s">
        <v>3390</v>
      </c>
    </row>
    <row r="111" spans="2:3" x14ac:dyDescent="0.25">
      <c r="B111" s="10" t="s">
        <v>283</v>
      </c>
      <c r="C111" s="132" t="s">
        <v>3390</v>
      </c>
    </row>
    <row r="112" spans="2:3" x14ac:dyDescent="0.25">
      <c r="B112" s="10" t="s">
        <v>284</v>
      </c>
      <c r="C112" s="132" t="s">
        <v>3390</v>
      </c>
    </row>
    <row r="113" spans="2:7" x14ac:dyDescent="0.25">
      <c r="B113" s="10" t="s">
        <v>285</v>
      </c>
      <c r="C113" s="132" t="s">
        <v>3390</v>
      </c>
    </row>
    <row r="114" spans="2:7" x14ac:dyDescent="0.25">
      <c r="B114" s="10" t="s">
        <v>286</v>
      </c>
      <c r="C114" s="132" t="s">
        <v>3390</v>
      </c>
    </row>
    <row r="115" spans="2:7" x14ac:dyDescent="0.25">
      <c r="B115" s="7" t="s">
        <v>287</v>
      </c>
      <c r="C115" s="132" t="s">
        <v>3390</v>
      </c>
    </row>
    <row r="117" spans="2:7" x14ac:dyDescent="0.25">
      <c r="B117" s="10" t="s">
        <v>149</v>
      </c>
      <c r="C117" s="11"/>
      <c r="D117" s="10"/>
    </row>
    <row r="118" spans="2:7" ht="30" x14ac:dyDescent="0.25">
      <c r="B118" s="12" t="s">
        <v>150</v>
      </c>
      <c r="C118" s="13" t="s">
        <v>151</v>
      </c>
      <c r="D118" s="12" t="s">
        <v>152</v>
      </c>
    </row>
    <row r="119" spans="2:7" x14ac:dyDescent="0.25">
      <c r="B119" s="10" t="s">
        <v>144</v>
      </c>
      <c r="C119" s="11" t="s">
        <v>144</v>
      </c>
      <c r="D119" s="10" t="s">
        <v>144</v>
      </c>
    </row>
    <row r="121" spans="2:7" x14ac:dyDescent="0.25">
      <c r="B121" s="7" t="s">
        <v>153</v>
      </c>
      <c r="C121" s="29">
        <v>45260</v>
      </c>
      <c r="D121" s="10"/>
      <c r="E121" s="25"/>
      <c r="F121" s="26"/>
    </row>
    <row r="122" spans="2:7" x14ac:dyDescent="0.25">
      <c r="B122" s="7" t="s">
        <v>154</v>
      </c>
      <c r="C122" s="8" t="s">
        <v>155</v>
      </c>
      <c r="D122" s="7" t="s">
        <v>156</v>
      </c>
      <c r="E122" s="23" t="s">
        <v>157</v>
      </c>
      <c r="F122" s="30" t="s">
        <v>158</v>
      </c>
      <c r="G122" s="3"/>
    </row>
    <row r="123" spans="2:7" x14ac:dyDescent="0.25">
      <c r="B123" s="31" t="s">
        <v>144</v>
      </c>
      <c r="C123" s="32" t="s">
        <v>144</v>
      </c>
      <c r="D123" s="31" t="s">
        <v>144</v>
      </c>
      <c r="E123" s="33" t="s">
        <v>144</v>
      </c>
      <c r="F123" s="28" t="s">
        <v>144</v>
      </c>
    </row>
    <row r="126" spans="2:7" x14ac:dyDescent="0.25">
      <c r="B126" s="14" t="s">
        <v>159</v>
      </c>
    </row>
    <row r="127" spans="2:7" x14ac:dyDescent="0.25">
      <c r="B127" s="14"/>
    </row>
    <row r="128" spans="2:7" x14ac:dyDescent="0.25">
      <c r="B128" s="14" t="s">
        <v>160</v>
      </c>
    </row>
    <row r="129" spans="2:7" x14ac:dyDescent="0.25">
      <c r="B129" s="7" t="s">
        <v>161</v>
      </c>
      <c r="C129" s="8" t="s">
        <v>162</v>
      </c>
      <c r="D129" s="14"/>
    </row>
    <row r="130" spans="2:7" x14ac:dyDescent="0.25">
      <c r="B130" s="10" t="s">
        <v>144</v>
      </c>
      <c r="C130" s="11" t="s">
        <v>144</v>
      </c>
    </row>
    <row r="132" spans="2:7" x14ac:dyDescent="0.25">
      <c r="B132" s="7" t="s">
        <v>163</v>
      </c>
      <c r="C132" s="8" t="s">
        <v>162</v>
      </c>
    </row>
    <row r="133" spans="2:7" x14ac:dyDescent="0.25">
      <c r="B133" s="10" t="s">
        <v>144</v>
      </c>
      <c r="C133" s="11" t="s">
        <v>144</v>
      </c>
    </row>
    <row r="135" spans="2:7" x14ac:dyDescent="0.25">
      <c r="B135" s="7" t="s">
        <v>144</v>
      </c>
      <c r="C135" s="8" t="s">
        <v>144</v>
      </c>
    </row>
    <row r="136" spans="2:7" x14ac:dyDescent="0.25">
      <c r="B136" s="10" t="s">
        <v>144</v>
      </c>
      <c r="C136" s="11" t="s">
        <v>144</v>
      </c>
    </row>
    <row r="138" spans="2:7" x14ac:dyDescent="0.25">
      <c r="B138" s="23" t="s">
        <v>164</v>
      </c>
      <c r="C138" s="8" t="s">
        <v>165</v>
      </c>
    </row>
    <row r="139" spans="2:7" x14ac:dyDescent="0.25">
      <c r="B139" s="25" t="s">
        <v>144</v>
      </c>
      <c r="C139" s="11" t="s">
        <v>144</v>
      </c>
    </row>
    <row r="141" spans="2:7" x14ac:dyDescent="0.25">
      <c r="B141" s="7" t="s">
        <v>166</v>
      </c>
      <c r="C141" s="8" t="s">
        <v>144</v>
      </c>
    </row>
    <row r="143" spans="2:7" x14ac:dyDescent="0.25">
      <c r="B143" s="7" t="s">
        <v>167</v>
      </c>
      <c r="C143" s="29">
        <v>45260</v>
      </c>
      <c r="D143" s="10"/>
      <c r="E143" s="25"/>
      <c r="F143" s="26"/>
    </row>
    <row r="144" spans="2:7" x14ac:dyDescent="0.25">
      <c r="B144" s="7" t="s">
        <v>154</v>
      </c>
      <c r="C144" s="8" t="s">
        <v>155</v>
      </c>
      <c r="D144" s="7" t="s">
        <v>156</v>
      </c>
      <c r="E144" s="23" t="s">
        <v>157</v>
      </c>
      <c r="F144" s="30" t="s">
        <v>158</v>
      </c>
      <c r="G144" s="3"/>
    </row>
    <row r="145" spans="2:6" x14ac:dyDescent="0.25">
      <c r="B145" s="31" t="s">
        <v>144</v>
      </c>
      <c r="C145" s="32" t="s">
        <v>144</v>
      </c>
      <c r="D145" s="31" t="s">
        <v>144</v>
      </c>
      <c r="E145" s="33" t="s">
        <v>144</v>
      </c>
      <c r="F145" s="28" t="s">
        <v>144</v>
      </c>
    </row>
    <row r="146" spans="2:6" x14ac:dyDescent="0.25">
      <c r="B146" s="14" t="s">
        <v>159</v>
      </c>
    </row>
    <row r="147" spans="2:6" x14ac:dyDescent="0.25">
      <c r="B147" s="14"/>
    </row>
    <row r="148" spans="2:6" x14ac:dyDescent="0.25">
      <c r="B148" s="14" t="s">
        <v>160</v>
      </c>
    </row>
    <row r="149" spans="2:6" x14ac:dyDescent="0.25">
      <c r="B149" s="7" t="s">
        <v>161</v>
      </c>
      <c r="C149" s="8" t="s">
        <v>162</v>
      </c>
      <c r="D149" s="14"/>
    </row>
    <row r="150" spans="2:6" x14ac:dyDescent="0.25">
      <c r="B150" s="10" t="s">
        <v>144</v>
      </c>
      <c r="C150" s="11" t="s">
        <v>144</v>
      </c>
    </row>
    <row r="152" spans="2:6" x14ac:dyDescent="0.25">
      <c r="B152" s="7" t="s">
        <v>163</v>
      </c>
      <c r="C152" s="8" t="s">
        <v>162</v>
      </c>
    </row>
    <row r="153" spans="2:6" x14ac:dyDescent="0.25">
      <c r="B153" s="10" t="s">
        <v>144</v>
      </c>
      <c r="C153" s="11" t="s">
        <v>144</v>
      </c>
    </row>
    <row r="155" spans="2:6" x14ac:dyDescent="0.25">
      <c r="B155" s="7" t="s">
        <v>144</v>
      </c>
      <c r="C155" s="8" t="s">
        <v>144</v>
      </c>
    </row>
    <row r="156" spans="2:6" x14ac:dyDescent="0.25">
      <c r="B156" s="10" t="s">
        <v>144</v>
      </c>
      <c r="C156" s="11" t="s">
        <v>144</v>
      </c>
    </row>
    <row r="158" spans="2:6" x14ac:dyDescent="0.25">
      <c r="B158" s="23" t="s">
        <v>164</v>
      </c>
      <c r="C158" s="8" t="s">
        <v>165</v>
      </c>
    </row>
    <row r="159" spans="2:6" x14ac:dyDescent="0.25">
      <c r="B159" s="25" t="s">
        <v>144</v>
      </c>
      <c r="C159" s="11" t="s">
        <v>144</v>
      </c>
    </row>
    <row r="161" spans="2:80" x14ac:dyDescent="0.25">
      <c r="B161" s="7" t="s">
        <v>166</v>
      </c>
      <c r="C161" s="8" t="s">
        <v>144</v>
      </c>
    </row>
    <row r="164" spans="2:80" x14ac:dyDescent="0.25">
      <c r="B164" s="14" t="s">
        <v>168</v>
      </c>
    </row>
    <row r="166" spans="2:80" x14ac:dyDescent="0.25">
      <c r="B166" s="7" t="s">
        <v>154</v>
      </c>
      <c r="C166" s="8" t="s">
        <v>169</v>
      </c>
      <c r="D166" s="7" t="s">
        <v>170</v>
      </c>
      <c r="E166" s="7" t="s">
        <v>171</v>
      </c>
      <c r="F166" s="3"/>
    </row>
    <row r="167" spans="2:80" x14ac:dyDescent="0.25">
      <c r="B167" s="10" t="s">
        <v>144</v>
      </c>
      <c r="C167" s="11" t="s">
        <v>144</v>
      </c>
      <c r="D167" s="10" t="s">
        <v>144</v>
      </c>
      <c r="E167" s="10" t="s">
        <v>144</v>
      </c>
    </row>
    <row r="170" spans="2:80" x14ac:dyDescent="0.25">
      <c r="B170" s="14" t="s">
        <v>172</v>
      </c>
      <c r="C170" s="21" t="s">
        <v>144</v>
      </c>
      <c r="D170" s="14"/>
      <c r="E170" s="14"/>
      <c r="F170" s="3"/>
      <c r="G170" s="3"/>
      <c r="H170" s="3"/>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c r="BS170" s="14"/>
      <c r="BT170" s="14"/>
      <c r="BU170" s="14"/>
      <c r="BV170" s="14"/>
      <c r="BW170" s="14"/>
      <c r="BX170" s="14"/>
      <c r="BY170" s="14"/>
      <c r="BZ170" s="14"/>
      <c r="CA170" s="14"/>
      <c r="CB170" s="14"/>
    </row>
    <row r="172" spans="2:80" x14ac:dyDescent="0.25">
      <c r="B172" s="14" t="s">
        <v>173</v>
      </c>
    </row>
    <row r="174" spans="2:80" x14ac:dyDescent="0.25">
      <c r="B174" s="7" t="s">
        <v>174</v>
      </c>
      <c r="C174" s="8" t="s">
        <v>162</v>
      </c>
      <c r="D174" s="14"/>
    </row>
    <row r="175" spans="2:80" x14ac:dyDescent="0.25">
      <c r="B175" s="10" t="s">
        <v>144</v>
      </c>
      <c r="C175" s="11" t="s">
        <v>144</v>
      </c>
    </row>
    <row r="178" spans="2:80" x14ac:dyDescent="0.25">
      <c r="B178" s="7" t="s">
        <v>175</v>
      </c>
      <c r="C178" s="8" t="s">
        <v>176</v>
      </c>
      <c r="D178" s="14"/>
    </row>
    <row r="179" spans="2:80" x14ac:dyDescent="0.25">
      <c r="B179" s="10" t="s">
        <v>144</v>
      </c>
      <c r="C179" s="11" t="s">
        <v>144</v>
      </c>
    </row>
    <row r="182" spans="2:80" x14ac:dyDescent="0.25">
      <c r="B182" s="14" t="s">
        <v>177</v>
      </c>
    </row>
    <row r="185" spans="2:80" x14ac:dyDescent="0.25">
      <c r="B185" s="14" t="s">
        <v>178</v>
      </c>
    </row>
    <row r="187" spans="2:80" x14ac:dyDescent="0.25">
      <c r="B187" s="7" t="s">
        <v>154</v>
      </c>
      <c r="C187" s="8" t="s">
        <v>179</v>
      </c>
      <c r="D187" s="7" t="s">
        <v>169</v>
      </c>
      <c r="E187" s="7" t="s">
        <v>170</v>
      </c>
      <c r="F187" s="30" t="s">
        <v>171</v>
      </c>
      <c r="G187" s="3"/>
    </row>
    <row r="188" spans="2:80" x14ac:dyDescent="0.25">
      <c r="B188" s="10" t="s">
        <v>144</v>
      </c>
      <c r="C188" s="11" t="s">
        <v>144</v>
      </c>
      <c r="D188" s="10" t="s">
        <v>144</v>
      </c>
      <c r="E188" s="10" t="s">
        <v>144</v>
      </c>
      <c r="F188" s="34" t="s">
        <v>144</v>
      </c>
    </row>
    <row r="191" spans="2:80" x14ac:dyDescent="0.25">
      <c r="B191" s="14" t="s">
        <v>172</v>
      </c>
      <c r="C191" s="21" t="s">
        <v>144</v>
      </c>
      <c r="D191" s="14"/>
      <c r="E191" s="14"/>
      <c r="F191" s="3"/>
      <c r="G191" s="3"/>
      <c r="H191" s="3"/>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c r="BY191" s="14"/>
      <c r="BZ191" s="14"/>
      <c r="CA191" s="14"/>
      <c r="CB191" s="14"/>
    </row>
    <row r="193" spans="2:7" x14ac:dyDescent="0.25">
      <c r="B193" s="14" t="s">
        <v>173</v>
      </c>
    </row>
    <row r="195" spans="2:7" x14ac:dyDescent="0.25">
      <c r="B195" s="7" t="s">
        <v>174</v>
      </c>
      <c r="C195" s="8" t="s">
        <v>162</v>
      </c>
      <c r="D195" s="14"/>
    </row>
    <row r="196" spans="2:7" x14ac:dyDescent="0.25">
      <c r="B196" s="10" t="s">
        <v>144</v>
      </c>
      <c r="C196" s="11" t="s">
        <v>144</v>
      </c>
    </row>
    <row r="199" spans="2:7" x14ac:dyDescent="0.25">
      <c r="B199" s="7" t="s">
        <v>175</v>
      </c>
      <c r="C199" s="8" t="s">
        <v>176</v>
      </c>
      <c r="D199" s="14"/>
    </row>
    <row r="200" spans="2:7" x14ac:dyDescent="0.25">
      <c r="B200" s="10" t="s">
        <v>144</v>
      </c>
      <c r="C200" s="11" t="s">
        <v>144</v>
      </c>
    </row>
    <row r="203" spans="2:7" x14ac:dyDescent="0.25">
      <c r="B203" s="14" t="s">
        <v>177</v>
      </c>
    </row>
    <row r="206" spans="2:7" x14ac:dyDescent="0.25">
      <c r="B206" s="14" t="s">
        <v>180</v>
      </c>
    </row>
    <row r="207" spans="2:7" x14ac:dyDescent="0.25">
      <c r="B207" s="7" t="s">
        <v>154</v>
      </c>
      <c r="C207" s="8" t="s">
        <v>181</v>
      </c>
      <c r="D207" s="7" t="s">
        <v>182</v>
      </c>
      <c r="E207" s="7" t="s">
        <v>183</v>
      </c>
      <c r="F207" s="30" t="s">
        <v>184</v>
      </c>
      <c r="G207" s="3"/>
    </row>
    <row r="208" spans="2:7" x14ac:dyDescent="0.25">
      <c r="B208" s="10" t="s">
        <v>144</v>
      </c>
      <c r="C208" s="11" t="s">
        <v>144</v>
      </c>
      <c r="D208" s="10" t="s">
        <v>144</v>
      </c>
      <c r="E208" s="10" t="s">
        <v>144</v>
      </c>
      <c r="F208" s="34" t="s">
        <v>144</v>
      </c>
    </row>
    <row r="209" spans="2:2" x14ac:dyDescent="0.25">
      <c r="B209" s="1" t="s">
        <v>185</v>
      </c>
    </row>
  </sheetData>
  <mergeCells count="3">
    <mergeCell ref="B1:E1"/>
    <mergeCell ref="C3:C7"/>
    <mergeCell ref="D3:D7"/>
  </mergeCells>
  <hyperlinks>
    <hyperlink ref="A1" location="Index!A1" display="Index" xr:uid="{3C3433D6-26AB-4E0D-B8D9-A8FECE438C5E}"/>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2BD76-CD4B-41A1-AAC8-3E5F0A006C2C}">
  <dimension ref="A1:CB172"/>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256" width="9.140625" style="1"/>
    <col min="257" max="257" width="5.42578125" style="1" bestFit="1" customWidth="1"/>
    <col min="258" max="258" width="133.2851562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33.2851562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33.2851562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33.2851562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33.2851562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33.2851562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33.2851562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33.2851562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33.2851562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33.2851562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33.2851562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33.2851562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33.2851562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33.2851562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33.2851562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33.2851562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33.2851562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33.2851562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33.2851562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33.2851562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33.2851562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33.2851562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33.2851562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33.2851562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33.2851562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33.2851562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33.2851562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33.2851562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33.2851562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33.2851562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33.2851562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33.2851562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33.2851562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33.2851562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33.2851562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33.2851562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33.2851562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33.2851562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33.2851562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33.2851562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33.2851562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33.2851562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33.2851562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33.2851562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33.2851562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33.2851562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33.2851562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33.2851562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33.2851562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33.2851562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33.2851562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33.2851562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33.2851562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33.2851562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33.2851562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33.2851562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33.2851562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33.2851562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33.2851562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33.2851562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33.2851562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33.2851562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33.2851562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x14ac:dyDescent="0.25">
      <c r="A1" s="15" t="s">
        <v>0</v>
      </c>
      <c r="B1" s="226" t="s">
        <v>39</v>
      </c>
      <c r="C1" s="226"/>
      <c r="D1" s="226"/>
      <c r="E1" s="226"/>
    </row>
    <row r="3" spans="1:9" ht="15" customHeight="1" x14ac:dyDescent="0.25">
      <c r="B3" s="4" t="s">
        <v>1131</v>
      </c>
      <c r="C3" s="227"/>
      <c r="D3" s="228"/>
    </row>
    <row r="4" spans="1:9" ht="15" customHeight="1" x14ac:dyDescent="0.25">
      <c r="B4" s="6" t="s">
        <v>1132</v>
      </c>
      <c r="C4" s="227"/>
      <c r="D4" s="228"/>
    </row>
    <row r="5" spans="1:9" ht="15" customHeight="1" x14ac:dyDescent="0.25">
      <c r="B5" s="6" t="s">
        <v>107</v>
      </c>
      <c r="C5" s="227"/>
      <c r="D5" s="228"/>
    </row>
    <row r="6" spans="1:9" ht="15" customHeight="1" x14ac:dyDescent="0.25">
      <c r="B6" s="6" t="s">
        <v>490</v>
      </c>
      <c r="C6" s="227"/>
      <c r="D6" s="228"/>
    </row>
    <row r="7" spans="1:9" ht="30" customHeight="1" x14ac:dyDescent="0.25">
      <c r="B7" s="6" t="s">
        <v>1133</v>
      </c>
      <c r="C7" s="227"/>
      <c r="D7" s="228"/>
    </row>
    <row r="8" spans="1:9" ht="15"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2450000</v>
      </c>
      <c r="G15" s="2">
        <v>38190.6</v>
      </c>
      <c r="H15" s="2">
        <v>21.37</v>
      </c>
    </row>
    <row r="16" spans="1:9" x14ac:dyDescent="0.25">
      <c r="B16" s="1" t="s">
        <v>2333</v>
      </c>
      <c r="C16" s="17" t="s">
        <v>135</v>
      </c>
      <c r="D16" s="1" t="s">
        <v>192</v>
      </c>
      <c r="E16" s="1" t="s">
        <v>196</v>
      </c>
      <c r="F16" s="2">
        <v>1600000</v>
      </c>
      <c r="G16" s="2">
        <v>14959.2</v>
      </c>
      <c r="H16" s="2">
        <v>8.3699999999999992</v>
      </c>
    </row>
    <row r="17" spans="2:8" x14ac:dyDescent="0.25">
      <c r="B17" s="1" t="s">
        <v>2339</v>
      </c>
      <c r="C17" s="17" t="s">
        <v>135</v>
      </c>
      <c r="D17" s="1" t="s">
        <v>192</v>
      </c>
      <c r="E17" s="1" t="s">
        <v>205</v>
      </c>
      <c r="F17" s="2">
        <v>1280000</v>
      </c>
      <c r="G17" s="2">
        <v>13750.4</v>
      </c>
      <c r="H17" s="2">
        <v>7.69</v>
      </c>
    </row>
    <row r="18" spans="2:8" x14ac:dyDescent="0.25">
      <c r="B18" s="1" t="s">
        <v>381</v>
      </c>
      <c r="C18" s="17" t="s">
        <v>135</v>
      </c>
      <c r="D18" s="1" t="s">
        <v>192</v>
      </c>
      <c r="E18" s="1" t="s">
        <v>382</v>
      </c>
      <c r="F18" s="2">
        <v>1600000</v>
      </c>
      <c r="G18" s="2">
        <v>9036</v>
      </c>
      <c r="H18" s="2">
        <v>5.0599999999999996</v>
      </c>
    </row>
    <row r="19" spans="2:8" x14ac:dyDescent="0.25">
      <c r="B19" s="1" t="s">
        <v>2340</v>
      </c>
      <c r="C19" s="17" t="s">
        <v>135</v>
      </c>
      <c r="D19" s="1" t="s">
        <v>192</v>
      </c>
      <c r="E19" s="1" t="s">
        <v>206</v>
      </c>
      <c r="F19" s="2">
        <v>485000</v>
      </c>
      <c r="G19" s="2">
        <v>8513.93</v>
      </c>
      <c r="H19" s="2">
        <v>4.76</v>
      </c>
    </row>
    <row r="20" spans="2:8" x14ac:dyDescent="0.25">
      <c r="B20" s="1" t="s">
        <v>2574</v>
      </c>
      <c r="C20" s="17" t="s">
        <v>135</v>
      </c>
      <c r="D20" s="1" t="s">
        <v>211</v>
      </c>
      <c r="E20" s="1" t="s">
        <v>674</v>
      </c>
      <c r="F20" s="2">
        <v>815709</v>
      </c>
      <c r="G20" s="2">
        <v>6310.32</v>
      </c>
      <c r="H20" s="2">
        <v>3.53</v>
      </c>
    </row>
    <row r="21" spans="2:8" x14ac:dyDescent="0.25">
      <c r="B21" s="1" t="s">
        <v>2338</v>
      </c>
      <c r="C21" s="17" t="s">
        <v>135</v>
      </c>
      <c r="D21" s="1" t="s">
        <v>192</v>
      </c>
      <c r="E21" s="1" t="s">
        <v>204</v>
      </c>
      <c r="F21" s="2">
        <v>3017310</v>
      </c>
      <c r="G21" s="2">
        <v>4666.2700000000004</v>
      </c>
      <c r="H21" s="2">
        <v>2.61</v>
      </c>
    </row>
    <row r="22" spans="2:8" x14ac:dyDescent="0.25">
      <c r="B22" s="1" t="s">
        <v>2510</v>
      </c>
      <c r="C22" s="17" t="s">
        <v>135</v>
      </c>
      <c r="D22" s="1" t="s">
        <v>211</v>
      </c>
      <c r="E22" s="1" t="s">
        <v>533</v>
      </c>
      <c r="F22" s="2">
        <v>600000</v>
      </c>
      <c r="G22" s="2">
        <v>4434.8999999999996</v>
      </c>
      <c r="H22" s="2">
        <v>2.48</v>
      </c>
    </row>
    <row r="23" spans="2:8" x14ac:dyDescent="0.25">
      <c r="B23" s="1" t="s">
        <v>2439</v>
      </c>
      <c r="C23" s="17" t="s">
        <v>135</v>
      </c>
      <c r="D23" s="1" t="s">
        <v>192</v>
      </c>
      <c r="E23" s="1" t="s">
        <v>393</v>
      </c>
      <c r="F23" s="2">
        <v>295000</v>
      </c>
      <c r="G23" s="2">
        <v>4325</v>
      </c>
      <c r="H23" s="2">
        <v>2.42</v>
      </c>
    </row>
    <row r="24" spans="2:8" x14ac:dyDescent="0.25">
      <c r="B24" s="1" t="s">
        <v>2752</v>
      </c>
      <c r="C24" s="17" t="s">
        <v>135</v>
      </c>
      <c r="D24" s="1" t="s">
        <v>211</v>
      </c>
      <c r="E24" s="1" t="s">
        <v>1134</v>
      </c>
      <c r="F24" s="2">
        <v>2600000</v>
      </c>
      <c r="G24" s="2">
        <v>4274.3999999999996</v>
      </c>
      <c r="H24" s="2">
        <v>2.39</v>
      </c>
    </row>
    <row r="25" spans="2:8" x14ac:dyDescent="0.25">
      <c r="B25" s="1" t="s">
        <v>2696</v>
      </c>
      <c r="C25" s="17" t="s">
        <v>135</v>
      </c>
      <c r="D25" s="1" t="s">
        <v>211</v>
      </c>
      <c r="E25" s="1" t="s">
        <v>990</v>
      </c>
      <c r="F25" s="2">
        <v>450000</v>
      </c>
      <c r="G25" s="2">
        <v>4043.03</v>
      </c>
      <c r="H25" s="2">
        <v>2.2599999999999998</v>
      </c>
    </row>
    <row r="26" spans="2:8" x14ac:dyDescent="0.25">
      <c r="B26" s="1" t="s">
        <v>2361</v>
      </c>
      <c r="C26" s="17" t="s">
        <v>135</v>
      </c>
      <c r="D26" s="1" t="s">
        <v>240</v>
      </c>
      <c r="E26" s="1" t="s">
        <v>241</v>
      </c>
      <c r="F26" s="2">
        <v>270000</v>
      </c>
      <c r="G26" s="2">
        <v>3996</v>
      </c>
      <c r="H26" s="2">
        <v>2.2400000000000002</v>
      </c>
    </row>
    <row r="27" spans="2:8" x14ac:dyDescent="0.25">
      <c r="B27" s="1" t="s">
        <v>2521</v>
      </c>
      <c r="C27" s="17" t="s">
        <v>135</v>
      </c>
      <c r="D27" s="1" t="s">
        <v>192</v>
      </c>
      <c r="E27" s="1" t="s">
        <v>557</v>
      </c>
      <c r="F27" s="2">
        <v>1700000</v>
      </c>
      <c r="G27" s="2">
        <v>3988.2</v>
      </c>
      <c r="H27" s="2">
        <v>2.23</v>
      </c>
    </row>
    <row r="28" spans="2:8" x14ac:dyDescent="0.25">
      <c r="B28" s="1" t="s">
        <v>2520</v>
      </c>
      <c r="C28" s="17" t="s">
        <v>135</v>
      </c>
      <c r="D28" s="1" t="s">
        <v>192</v>
      </c>
      <c r="E28" s="1" t="s">
        <v>556</v>
      </c>
      <c r="F28" s="2">
        <v>1750000</v>
      </c>
      <c r="G28" s="2">
        <v>3956.75</v>
      </c>
      <c r="H28" s="2">
        <v>2.21</v>
      </c>
    </row>
    <row r="29" spans="2:8" x14ac:dyDescent="0.25">
      <c r="B29" s="1" t="s">
        <v>2519</v>
      </c>
      <c r="C29" s="17" t="s">
        <v>135</v>
      </c>
      <c r="D29" s="1" t="s">
        <v>192</v>
      </c>
      <c r="E29" s="1" t="s">
        <v>555</v>
      </c>
      <c r="F29" s="2">
        <v>4300000</v>
      </c>
      <c r="G29" s="2">
        <v>3663.6</v>
      </c>
      <c r="H29" s="2">
        <v>2.0499999999999998</v>
      </c>
    </row>
    <row r="30" spans="2:8" x14ac:dyDescent="0.25">
      <c r="B30" s="1" t="s">
        <v>2524</v>
      </c>
      <c r="C30" s="17" t="s">
        <v>135</v>
      </c>
      <c r="D30" s="1" t="s">
        <v>211</v>
      </c>
      <c r="E30" s="1" t="s">
        <v>565</v>
      </c>
      <c r="F30" s="2">
        <v>1050000</v>
      </c>
      <c r="G30" s="2">
        <v>3661.35</v>
      </c>
      <c r="H30" s="2">
        <v>2.0499999999999998</v>
      </c>
    </row>
    <row r="31" spans="2:8" x14ac:dyDescent="0.25">
      <c r="B31" s="1" t="s">
        <v>2370</v>
      </c>
      <c r="C31" s="17" t="s">
        <v>135</v>
      </c>
      <c r="D31" s="1" t="s">
        <v>240</v>
      </c>
      <c r="E31" s="1" t="s">
        <v>256</v>
      </c>
      <c r="F31" s="2">
        <v>515000</v>
      </c>
      <c r="G31" s="2">
        <v>3557.36</v>
      </c>
      <c r="H31" s="2">
        <v>1.99</v>
      </c>
    </row>
    <row r="32" spans="2:8" x14ac:dyDescent="0.25">
      <c r="B32" s="1" t="s">
        <v>2650</v>
      </c>
      <c r="C32" s="17" t="s">
        <v>135</v>
      </c>
      <c r="D32" s="1" t="s">
        <v>240</v>
      </c>
      <c r="E32" s="1" t="s">
        <v>772</v>
      </c>
      <c r="F32" s="2">
        <v>345000</v>
      </c>
      <c r="G32" s="2">
        <v>3516.24</v>
      </c>
      <c r="H32" s="2">
        <v>1.97</v>
      </c>
    </row>
    <row r="33" spans="2:8" x14ac:dyDescent="0.25">
      <c r="B33" s="1" t="s">
        <v>264</v>
      </c>
      <c r="C33" s="17" t="s">
        <v>135</v>
      </c>
      <c r="D33" s="1" t="s">
        <v>211</v>
      </c>
      <c r="E33" s="1" t="s">
        <v>265</v>
      </c>
      <c r="F33" s="2">
        <v>230020</v>
      </c>
      <c r="G33" s="2">
        <v>3311.37</v>
      </c>
      <c r="H33" s="2">
        <v>1.85</v>
      </c>
    </row>
    <row r="34" spans="2:8" x14ac:dyDescent="0.25">
      <c r="B34" s="1" t="s">
        <v>2579</v>
      </c>
      <c r="C34" s="17" t="s">
        <v>135</v>
      </c>
      <c r="D34" s="1" t="s">
        <v>192</v>
      </c>
      <c r="E34" s="1" t="s">
        <v>681</v>
      </c>
      <c r="F34" s="2">
        <v>3500000</v>
      </c>
      <c r="G34" s="2">
        <v>3286.5</v>
      </c>
      <c r="H34" s="2">
        <v>1.84</v>
      </c>
    </row>
    <row r="35" spans="2:8" x14ac:dyDescent="0.25">
      <c r="B35" s="1" t="s">
        <v>2366</v>
      </c>
      <c r="C35" s="17" t="s">
        <v>135</v>
      </c>
      <c r="D35" s="1" t="s">
        <v>192</v>
      </c>
      <c r="E35" s="1" t="s">
        <v>250</v>
      </c>
      <c r="F35" s="2">
        <v>2880022</v>
      </c>
      <c r="G35" s="2">
        <v>3235.7</v>
      </c>
      <c r="H35" s="2">
        <v>1.81</v>
      </c>
    </row>
    <row r="36" spans="2:8" x14ac:dyDescent="0.25">
      <c r="B36" s="1" t="s">
        <v>2753</v>
      </c>
      <c r="C36" s="17" t="s">
        <v>135</v>
      </c>
      <c r="D36" s="1" t="s">
        <v>211</v>
      </c>
      <c r="E36" s="1" t="s">
        <v>1135</v>
      </c>
      <c r="F36" s="2">
        <v>300000</v>
      </c>
      <c r="G36" s="2">
        <v>3096.45</v>
      </c>
      <c r="H36" s="2">
        <v>1.73</v>
      </c>
    </row>
    <row r="37" spans="2:8" x14ac:dyDescent="0.25">
      <c r="B37" s="1" t="s">
        <v>2363</v>
      </c>
      <c r="C37" s="17" t="s">
        <v>135</v>
      </c>
      <c r="D37" s="1" t="s">
        <v>211</v>
      </c>
      <c r="E37" s="1" t="s">
        <v>245</v>
      </c>
      <c r="F37" s="2">
        <v>750000</v>
      </c>
      <c r="G37" s="2">
        <v>2963.25</v>
      </c>
      <c r="H37" s="2">
        <v>1.66</v>
      </c>
    </row>
    <row r="38" spans="2:8" x14ac:dyDescent="0.25">
      <c r="B38" s="1" t="s">
        <v>2445</v>
      </c>
      <c r="C38" s="17" t="s">
        <v>135</v>
      </c>
      <c r="D38" s="1" t="s">
        <v>409</v>
      </c>
      <c r="E38" s="1" t="s">
        <v>410</v>
      </c>
      <c r="F38" s="2">
        <v>350000</v>
      </c>
      <c r="G38" s="2">
        <v>2915.68</v>
      </c>
      <c r="H38" s="2">
        <v>1.63</v>
      </c>
    </row>
    <row r="39" spans="2:8" x14ac:dyDescent="0.25">
      <c r="B39" s="1" t="s">
        <v>2360</v>
      </c>
      <c r="C39" s="17" t="s">
        <v>135</v>
      </c>
      <c r="D39" s="1" t="s">
        <v>238</v>
      </c>
      <c r="E39" s="1" t="s">
        <v>239</v>
      </c>
      <c r="F39" s="2">
        <v>350000</v>
      </c>
      <c r="G39" s="2">
        <v>2883.13</v>
      </c>
      <c r="H39" s="2">
        <v>1.61</v>
      </c>
    </row>
    <row r="40" spans="2:8" x14ac:dyDescent="0.25">
      <c r="B40" s="1" t="s">
        <v>2398</v>
      </c>
      <c r="C40" s="17" t="s">
        <v>135</v>
      </c>
      <c r="D40" s="1" t="s">
        <v>238</v>
      </c>
      <c r="E40" s="1" t="s">
        <v>315</v>
      </c>
      <c r="F40" s="2">
        <v>646664</v>
      </c>
      <c r="G40" s="2">
        <v>2704.03</v>
      </c>
      <c r="H40" s="2">
        <v>1.51</v>
      </c>
    </row>
    <row r="41" spans="2:8" x14ac:dyDescent="0.25">
      <c r="B41" s="1" t="s">
        <v>242</v>
      </c>
      <c r="C41" s="17" t="s">
        <v>135</v>
      </c>
      <c r="D41" s="1" t="s">
        <v>192</v>
      </c>
      <c r="E41" s="1" t="s">
        <v>243</v>
      </c>
      <c r="F41" s="2">
        <v>400000</v>
      </c>
      <c r="G41" s="2">
        <v>1587.6</v>
      </c>
      <c r="H41" s="2">
        <v>0.89</v>
      </c>
    </row>
    <row r="42" spans="2:8" x14ac:dyDescent="0.25">
      <c r="B42" s="1" t="s">
        <v>1136</v>
      </c>
      <c r="C42" s="17" t="s">
        <v>135</v>
      </c>
      <c r="D42" s="1" t="s">
        <v>211</v>
      </c>
      <c r="E42" s="1" t="s">
        <v>1137</v>
      </c>
      <c r="F42" s="2">
        <v>1758380</v>
      </c>
      <c r="G42" s="2">
        <v>1582.54</v>
      </c>
      <c r="H42" s="2">
        <v>0.89</v>
      </c>
    </row>
    <row r="43" spans="2:8" x14ac:dyDescent="0.25">
      <c r="B43" s="1" t="s">
        <v>2754</v>
      </c>
      <c r="C43" s="17" t="s">
        <v>135</v>
      </c>
      <c r="D43" s="1" t="s">
        <v>192</v>
      </c>
      <c r="E43" s="1" t="s">
        <v>1138</v>
      </c>
      <c r="F43" s="2">
        <v>543000</v>
      </c>
      <c r="G43" s="2">
        <v>1550.27</v>
      </c>
      <c r="H43" s="2">
        <v>0.87</v>
      </c>
    </row>
    <row r="44" spans="2:8" x14ac:dyDescent="0.25">
      <c r="B44" s="1" t="s">
        <v>2755</v>
      </c>
      <c r="C44" s="17" t="s">
        <v>135</v>
      </c>
      <c r="D44" s="1" t="s">
        <v>238</v>
      </c>
      <c r="E44" s="1" t="s">
        <v>1139</v>
      </c>
      <c r="F44" s="2">
        <v>50000</v>
      </c>
      <c r="G44" s="2">
        <v>946.9</v>
      </c>
      <c r="H44" s="2">
        <v>0.53</v>
      </c>
    </row>
    <row r="45" spans="2:8" x14ac:dyDescent="0.25">
      <c r="B45" s="1" t="s">
        <v>2590</v>
      </c>
      <c r="C45" s="17" t="s">
        <v>135</v>
      </c>
      <c r="D45" s="1" t="s">
        <v>211</v>
      </c>
      <c r="E45" s="1" t="s">
        <v>695</v>
      </c>
      <c r="F45" s="2">
        <v>66234</v>
      </c>
      <c r="G45" s="2">
        <v>613.62</v>
      </c>
      <c r="H45" s="2">
        <v>0.34</v>
      </c>
    </row>
    <row r="46" spans="2:8" x14ac:dyDescent="0.25">
      <c r="B46" s="14" t="s">
        <v>271</v>
      </c>
      <c r="C46" s="21"/>
      <c r="D46" s="14"/>
      <c r="E46" s="14"/>
      <c r="F46" s="3"/>
      <c r="G46" s="3">
        <f>SUM(G12:G45)</f>
        <v>169520.59</v>
      </c>
      <c r="H46" s="3">
        <f>SUM(H12:H45)</f>
        <v>94.839999999999989</v>
      </c>
    </row>
    <row r="47" spans="2:8" x14ac:dyDescent="0.25">
      <c r="B47" s="14" t="s">
        <v>272</v>
      </c>
      <c r="C47" s="21"/>
      <c r="D47" s="14"/>
      <c r="E47" s="14"/>
      <c r="F47" s="3"/>
      <c r="G47" s="3">
        <v>6052.71</v>
      </c>
      <c r="H47" s="3">
        <v>3.39</v>
      </c>
    </row>
    <row r="48" spans="2:8" x14ac:dyDescent="0.25">
      <c r="B48" s="14" t="s">
        <v>137</v>
      </c>
      <c r="C48" s="21"/>
      <c r="D48" s="14"/>
      <c r="E48" s="14"/>
      <c r="F48" s="3"/>
      <c r="G48" s="3">
        <v>175573.3</v>
      </c>
      <c r="H48" s="3">
        <v>98.23</v>
      </c>
    </row>
    <row r="49" spans="2:8" x14ac:dyDescent="0.25">
      <c r="B49" s="14" t="s">
        <v>138</v>
      </c>
      <c r="C49" s="21"/>
      <c r="D49" s="14"/>
      <c r="E49" s="14"/>
      <c r="F49" s="3"/>
      <c r="G49" s="3">
        <v>3141.4582795200031</v>
      </c>
      <c r="H49" s="3">
        <v>1.769999999999996</v>
      </c>
    </row>
    <row r="50" spans="2:8" x14ac:dyDescent="0.25">
      <c r="B50" s="14" t="s">
        <v>139</v>
      </c>
      <c r="C50" s="21"/>
      <c r="D50" s="14"/>
      <c r="E50" s="14"/>
      <c r="F50" s="3"/>
      <c r="G50" s="3">
        <v>178714.75827952</v>
      </c>
      <c r="H50" s="3">
        <v>100</v>
      </c>
    </row>
    <row r="51" spans="2:8" x14ac:dyDescent="0.25">
      <c r="B51" s="1" t="s">
        <v>140</v>
      </c>
    </row>
    <row r="52" spans="2:8" x14ac:dyDescent="0.25">
      <c r="B52" s="14" t="s">
        <v>141</v>
      </c>
    </row>
    <row r="53" spans="2:8" x14ac:dyDescent="0.25">
      <c r="B53" s="14" t="s">
        <v>142</v>
      </c>
      <c r="C53" s="17" t="s">
        <v>143</v>
      </c>
    </row>
    <row r="54" spans="2:8" x14ac:dyDescent="0.25">
      <c r="B54" s="14" t="s">
        <v>145</v>
      </c>
      <c r="C54" s="17" t="s">
        <v>144</v>
      </c>
    </row>
    <row r="55" spans="2:8" x14ac:dyDescent="0.25">
      <c r="B55" s="14" t="s">
        <v>273</v>
      </c>
      <c r="C55" s="17" t="s">
        <v>144</v>
      </c>
    </row>
    <row r="56" spans="2:8" x14ac:dyDescent="0.25">
      <c r="B56" s="14" t="s">
        <v>146</v>
      </c>
      <c r="C56" s="17" t="s">
        <v>147</v>
      </c>
    </row>
    <row r="57" spans="2:8" x14ac:dyDescent="0.25">
      <c r="B57" s="14" t="s">
        <v>1140</v>
      </c>
      <c r="C57" s="21"/>
    </row>
    <row r="58" spans="2:8" x14ac:dyDescent="0.25">
      <c r="B58" s="14" t="s">
        <v>1141</v>
      </c>
      <c r="C58" s="21"/>
    </row>
    <row r="59" spans="2:8" x14ac:dyDescent="0.25">
      <c r="B59" s="14" t="s">
        <v>1142</v>
      </c>
      <c r="C59" s="21"/>
    </row>
    <row r="60" spans="2:8" x14ac:dyDescent="0.25">
      <c r="B60" s="14" t="s">
        <v>1143</v>
      </c>
      <c r="C60" s="21"/>
    </row>
    <row r="61" spans="2:8" x14ac:dyDescent="0.25">
      <c r="B61" s="14" t="s">
        <v>1144</v>
      </c>
      <c r="C61" s="21"/>
    </row>
    <row r="62" spans="2:8" x14ac:dyDescent="0.25">
      <c r="B62" s="14" t="s">
        <v>1145</v>
      </c>
      <c r="C62" s="21"/>
    </row>
    <row r="63" spans="2:8" x14ac:dyDescent="0.25">
      <c r="B63" s="14" t="s">
        <v>1146</v>
      </c>
      <c r="C63" s="21"/>
    </row>
    <row r="64" spans="2:8" x14ac:dyDescent="0.25">
      <c r="B64" s="14" t="s">
        <v>1147</v>
      </c>
      <c r="C64" s="21"/>
    </row>
    <row r="65" spans="2:4" x14ac:dyDescent="0.25">
      <c r="B65" s="14" t="s">
        <v>630</v>
      </c>
      <c r="C65" s="21"/>
    </row>
    <row r="66" spans="2:4" x14ac:dyDescent="0.25">
      <c r="B66" s="1" t="s">
        <v>148</v>
      </c>
    </row>
    <row r="67" spans="2:4" x14ac:dyDescent="0.25">
      <c r="B67" s="1" t="s">
        <v>278</v>
      </c>
    </row>
    <row r="70" spans="2:4" x14ac:dyDescent="0.25">
      <c r="B70" s="7" t="s">
        <v>2242</v>
      </c>
      <c r="C70" s="8"/>
    </row>
    <row r="71" spans="2:4" ht="30" x14ac:dyDescent="0.25">
      <c r="B71" s="7" t="s">
        <v>279</v>
      </c>
      <c r="C71" s="9" t="s">
        <v>280</v>
      </c>
    </row>
    <row r="72" spans="2:4" x14ac:dyDescent="0.25">
      <c r="B72" s="10" t="s">
        <v>281</v>
      </c>
      <c r="C72" s="128">
        <v>1300</v>
      </c>
    </row>
    <row r="73" spans="2:4" x14ac:dyDescent="0.25">
      <c r="B73" s="10" t="s">
        <v>282</v>
      </c>
      <c r="C73" s="128">
        <v>0</v>
      </c>
    </row>
    <row r="74" spans="2:4" x14ac:dyDescent="0.25">
      <c r="B74" s="10" t="s">
        <v>283</v>
      </c>
      <c r="C74" s="128">
        <v>0</v>
      </c>
    </row>
    <row r="75" spans="2:4" x14ac:dyDescent="0.25">
      <c r="B75" s="10" t="s">
        <v>284</v>
      </c>
      <c r="C75" s="128">
        <v>0</v>
      </c>
    </row>
    <row r="76" spans="2:4" x14ac:dyDescent="0.25">
      <c r="B76" s="10" t="s">
        <v>285</v>
      </c>
      <c r="C76" s="128">
        <v>0</v>
      </c>
    </row>
    <row r="77" spans="2:4" x14ac:dyDescent="0.25">
      <c r="B77" s="10" t="s">
        <v>286</v>
      </c>
      <c r="C77" s="128">
        <v>0</v>
      </c>
    </row>
    <row r="78" spans="2:4" x14ac:dyDescent="0.25">
      <c r="B78" s="7" t="s">
        <v>287</v>
      </c>
      <c r="C78" s="130">
        <v>1300</v>
      </c>
    </row>
    <row r="80" spans="2:4" x14ac:dyDescent="0.25">
      <c r="B80" s="10" t="s">
        <v>149</v>
      </c>
      <c r="C80" s="11"/>
      <c r="D80" s="10"/>
    </row>
    <row r="81" spans="2:7" ht="30" x14ac:dyDescent="0.25">
      <c r="B81" s="12" t="s">
        <v>150</v>
      </c>
      <c r="C81" s="13" t="s">
        <v>151</v>
      </c>
      <c r="D81" s="12" t="s">
        <v>152</v>
      </c>
    </row>
    <row r="82" spans="2:7" x14ac:dyDescent="0.25">
      <c r="B82" s="10" t="s">
        <v>144</v>
      </c>
      <c r="C82" s="11" t="s">
        <v>144</v>
      </c>
      <c r="D82" s="10" t="s">
        <v>144</v>
      </c>
    </row>
    <row r="84" spans="2:7" x14ac:dyDescent="0.25">
      <c r="B84" s="7" t="s">
        <v>153</v>
      </c>
      <c r="C84" s="29">
        <v>45260</v>
      </c>
      <c r="D84" s="10"/>
      <c r="E84" s="25"/>
      <c r="F84" s="26"/>
    </row>
    <row r="85" spans="2:7" x14ac:dyDescent="0.25">
      <c r="B85" s="7" t="s">
        <v>154</v>
      </c>
      <c r="C85" s="8" t="s">
        <v>155</v>
      </c>
      <c r="D85" s="7" t="s">
        <v>156</v>
      </c>
      <c r="E85" s="23" t="s">
        <v>157</v>
      </c>
      <c r="F85" s="30" t="s">
        <v>158</v>
      </c>
      <c r="G85" s="3"/>
    </row>
    <row r="86" spans="2:7" x14ac:dyDescent="0.25">
      <c r="B86" s="31" t="s">
        <v>144</v>
      </c>
      <c r="C86" s="32" t="s">
        <v>144</v>
      </c>
      <c r="D86" s="31" t="s">
        <v>144</v>
      </c>
      <c r="E86" s="33" t="s">
        <v>144</v>
      </c>
      <c r="F86" s="28" t="s">
        <v>144</v>
      </c>
    </row>
    <row r="89" spans="2:7" x14ac:dyDescent="0.25">
      <c r="B89" s="14" t="s">
        <v>159</v>
      </c>
    </row>
    <row r="90" spans="2:7" x14ac:dyDescent="0.25">
      <c r="B90" s="14"/>
    </row>
    <row r="91" spans="2:7" x14ac:dyDescent="0.25">
      <c r="B91" s="14" t="s">
        <v>160</v>
      </c>
    </row>
    <row r="92" spans="2:7" x14ac:dyDescent="0.25">
      <c r="B92" s="7" t="s">
        <v>161</v>
      </c>
      <c r="C92" s="8" t="s">
        <v>162</v>
      </c>
      <c r="D92" s="14"/>
    </row>
    <row r="93" spans="2:7" x14ac:dyDescent="0.25">
      <c r="B93" s="10" t="s">
        <v>144</v>
      </c>
      <c r="C93" s="11" t="s">
        <v>144</v>
      </c>
    </row>
    <row r="95" spans="2:7" x14ac:dyDescent="0.25">
      <c r="B95" s="7" t="s">
        <v>163</v>
      </c>
      <c r="C95" s="8" t="s">
        <v>162</v>
      </c>
    </row>
    <row r="96" spans="2:7" x14ac:dyDescent="0.25">
      <c r="B96" s="10" t="s">
        <v>144</v>
      </c>
      <c r="C96" s="11" t="s">
        <v>144</v>
      </c>
    </row>
    <row r="98" spans="2:7" x14ac:dyDescent="0.25">
      <c r="B98" s="7" t="s">
        <v>144</v>
      </c>
      <c r="C98" s="8" t="s">
        <v>144</v>
      </c>
    </row>
    <row r="99" spans="2:7" x14ac:dyDescent="0.25">
      <c r="B99" s="10" t="s">
        <v>144</v>
      </c>
      <c r="C99" s="11" t="s">
        <v>144</v>
      </c>
    </row>
    <row r="101" spans="2:7" x14ac:dyDescent="0.25">
      <c r="B101" s="23" t="s">
        <v>164</v>
      </c>
      <c r="C101" s="8" t="s">
        <v>165</v>
      </c>
    </row>
    <row r="102" spans="2:7" x14ac:dyDescent="0.25">
      <c r="B102" s="25" t="s">
        <v>144</v>
      </c>
      <c r="C102" s="11" t="s">
        <v>144</v>
      </c>
    </row>
    <row r="104" spans="2:7" x14ac:dyDescent="0.25">
      <c r="B104" s="7" t="s">
        <v>166</v>
      </c>
      <c r="C104" s="8" t="s">
        <v>144</v>
      </c>
    </row>
    <row r="106" spans="2:7" x14ac:dyDescent="0.25">
      <c r="B106" s="7" t="s">
        <v>167</v>
      </c>
      <c r="C106" s="29">
        <v>45260</v>
      </c>
      <c r="D106" s="10"/>
      <c r="E106" s="25"/>
      <c r="F106" s="26"/>
    </row>
    <row r="107" spans="2:7" x14ac:dyDescent="0.25">
      <c r="B107" s="7" t="s">
        <v>154</v>
      </c>
      <c r="C107" s="8" t="s">
        <v>155</v>
      </c>
      <c r="D107" s="7" t="s">
        <v>156</v>
      </c>
      <c r="E107" s="23" t="s">
        <v>157</v>
      </c>
      <c r="F107" s="30" t="s">
        <v>158</v>
      </c>
      <c r="G107" s="3"/>
    </row>
    <row r="108" spans="2:7" x14ac:dyDescent="0.25">
      <c r="B108" s="31" t="s">
        <v>144</v>
      </c>
      <c r="C108" s="32" t="s">
        <v>144</v>
      </c>
      <c r="D108" s="31" t="s">
        <v>144</v>
      </c>
      <c r="E108" s="33" t="s">
        <v>144</v>
      </c>
      <c r="F108" s="28" t="s">
        <v>144</v>
      </c>
    </row>
    <row r="109" spans="2:7" x14ac:dyDescent="0.25">
      <c r="B109" s="14" t="s">
        <v>159</v>
      </c>
    </row>
    <row r="110" spans="2:7" x14ac:dyDescent="0.25">
      <c r="B110" s="14"/>
    </row>
    <row r="111" spans="2:7" x14ac:dyDescent="0.25">
      <c r="B111" s="14" t="s">
        <v>160</v>
      </c>
    </row>
    <row r="112" spans="2:7" x14ac:dyDescent="0.25">
      <c r="B112" s="7" t="s">
        <v>161</v>
      </c>
      <c r="C112" s="8" t="s">
        <v>162</v>
      </c>
      <c r="D112" s="14"/>
    </row>
    <row r="113" spans="2:3" x14ac:dyDescent="0.25">
      <c r="B113" s="10" t="s">
        <v>144</v>
      </c>
      <c r="C113" s="11" t="s">
        <v>144</v>
      </c>
    </row>
    <row r="115" spans="2:3" x14ac:dyDescent="0.25">
      <c r="B115" s="7" t="s">
        <v>163</v>
      </c>
      <c r="C115" s="8" t="s">
        <v>162</v>
      </c>
    </row>
    <row r="116" spans="2:3" x14ac:dyDescent="0.25">
      <c r="B116" s="10" t="s">
        <v>144</v>
      </c>
      <c r="C116" s="11" t="s">
        <v>144</v>
      </c>
    </row>
    <row r="118" spans="2:3" x14ac:dyDescent="0.25">
      <c r="B118" s="7" t="s">
        <v>144</v>
      </c>
      <c r="C118" s="8" t="s">
        <v>144</v>
      </c>
    </row>
    <row r="119" spans="2:3" x14ac:dyDescent="0.25">
      <c r="B119" s="10" t="s">
        <v>144</v>
      </c>
      <c r="C119" s="11" t="s">
        <v>144</v>
      </c>
    </row>
    <row r="121" spans="2:3" x14ac:dyDescent="0.25">
      <c r="B121" s="23" t="s">
        <v>164</v>
      </c>
      <c r="C121" s="8" t="s">
        <v>165</v>
      </c>
    </row>
    <row r="122" spans="2:3" x14ac:dyDescent="0.25">
      <c r="B122" s="25" t="s">
        <v>144</v>
      </c>
      <c r="C122" s="11" t="s">
        <v>144</v>
      </c>
    </row>
    <row r="124" spans="2:3" x14ac:dyDescent="0.25">
      <c r="B124" s="7" t="s">
        <v>166</v>
      </c>
      <c r="C124" s="8" t="s">
        <v>144</v>
      </c>
    </row>
    <row r="127" spans="2:3" x14ac:dyDescent="0.25">
      <c r="B127" s="14" t="s">
        <v>168</v>
      </c>
    </row>
    <row r="129" spans="2:80" x14ac:dyDescent="0.25">
      <c r="B129" s="7" t="s">
        <v>154</v>
      </c>
      <c r="C129" s="8" t="s">
        <v>169</v>
      </c>
      <c r="D129" s="7" t="s">
        <v>170</v>
      </c>
      <c r="E129" s="7" t="s">
        <v>171</v>
      </c>
      <c r="F129" s="3"/>
    </row>
    <row r="130" spans="2:80" x14ac:dyDescent="0.25">
      <c r="B130" s="10" t="s">
        <v>144</v>
      </c>
      <c r="C130" s="11" t="s">
        <v>144</v>
      </c>
      <c r="D130" s="10" t="s">
        <v>144</v>
      </c>
      <c r="E130" s="10" t="s">
        <v>144</v>
      </c>
    </row>
    <row r="133" spans="2:80" x14ac:dyDescent="0.25">
      <c r="B133" s="14" t="s">
        <v>172</v>
      </c>
      <c r="C133" s="21" t="s">
        <v>144</v>
      </c>
      <c r="D133" s="14"/>
      <c r="E133" s="14"/>
      <c r="F133" s="3"/>
      <c r="G133" s="3"/>
      <c r="H133" s="3"/>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14"/>
      <c r="BP133" s="14"/>
      <c r="BQ133" s="14"/>
      <c r="BR133" s="14"/>
      <c r="BS133" s="14"/>
      <c r="BT133" s="14"/>
      <c r="BU133" s="14"/>
      <c r="BV133" s="14"/>
      <c r="BW133" s="14"/>
      <c r="BX133" s="14"/>
      <c r="BY133" s="14"/>
      <c r="BZ133" s="14"/>
      <c r="CA133" s="14"/>
      <c r="CB133" s="14"/>
    </row>
    <row r="135" spans="2:80" x14ac:dyDescent="0.25">
      <c r="B135" s="14" t="s">
        <v>173</v>
      </c>
    </row>
    <row r="137" spans="2:80" x14ac:dyDescent="0.25">
      <c r="B137" s="7" t="s">
        <v>174</v>
      </c>
      <c r="C137" s="8" t="s">
        <v>162</v>
      </c>
      <c r="D137" s="14"/>
    </row>
    <row r="138" spans="2:80" x14ac:dyDescent="0.25">
      <c r="B138" s="10" t="s">
        <v>144</v>
      </c>
      <c r="C138" s="11" t="s">
        <v>144</v>
      </c>
    </row>
    <row r="141" spans="2:80" x14ac:dyDescent="0.25">
      <c r="B141" s="7" t="s">
        <v>175</v>
      </c>
      <c r="C141" s="8" t="s">
        <v>176</v>
      </c>
      <c r="D141" s="14"/>
    </row>
    <row r="142" spans="2:80" x14ac:dyDescent="0.25">
      <c r="B142" s="10" t="s">
        <v>144</v>
      </c>
      <c r="C142" s="11" t="s">
        <v>144</v>
      </c>
    </row>
    <row r="145" spans="2:80" x14ac:dyDescent="0.25">
      <c r="B145" s="14" t="s">
        <v>177</v>
      </c>
    </row>
    <row r="148" spans="2:80" x14ac:dyDescent="0.25">
      <c r="B148" s="14" t="s">
        <v>178</v>
      </c>
    </row>
    <row r="150" spans="2:80" x14ac:dyDescent="0.25">
      <c r="B150" s="7" t="s">
        <v>154</v>
      </c>
      <c r="C150" s="8" t="s">
        <v>179</v>
      </c>
      <c r="D150" s="7" t="s">
        <v>169</v>
      </c>
      <c r="E150" s="7" t="s">
        <v>170</v>
      </c>
      <c r="F150" s="30" t="s">
        <v>171</v>
      </c>
      <c r="G150" s="3"/>
    </row>
    <row r="151" spans="2:80" x14ac:dyDescent="0.25">
      <c r="B151" s="10" t="s">
        <v>144</v>
      </c>
      <c r="C151" s="11" t="s">
        <v>144</v>
      </c>
      <c r="D151" s="10" t="s">
        <v>144</v>
      </c>
      <c r="E151" s="10" t="s">
        <v>144</v>
      </c>
      <c r="F151" s="34" t="s">
        <v>144</v>
      </c>
    </row>
    <row r="154" spans="2:80" x14ac:dyDescent="0.25">
      <c r="B154" s="14" t="s">
        <v>172</v>
      </c>
      <c r="C154" s="21" t="s">
        <v>144</v>
      </c>
      <c r="D154" s="14"/>
      <c r="E154" s="14"/>
      <c r="F154" s="3"/>
      <c r="G154" s="3"/>
      <c r="H154" s="3"/>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c r="BT154" s="14"/>
      <c r="BU154" s="14"/>
      <c r="BV154" s="14"/>
      <c r="BW154" s="14"/>
      <c r="BX154" s="14"/>
      <c r="BY154" s="14"/>
      <c r="BZ154" s="14"/>
      <c r="CA154" s="14"/>
      <c r="CB154" s="14"/>
    </row>
    <row r="156" spans="2:80" x14ac:dyDescent="0.25">
      <c r="B156" s="14" t="s">
        <v>173</v>
      </c>
    </row>
    <row r="158" spans="2:80" x14ac:dyDescent="0.25">
      <c r="B158" s="7" t="s">
        <v>174</v>
      </c>
      <c r="C158" s="8" t="s">
        <v>162</v>
      </c>
      <c r="D158" s="14"/>
    </row>
    <row r="159" spans="2:80" x14ac:dyDescent="0.25">
      <c r="B159" s="10" t="s">
        <v>144</v>
      </c>
      <c r="C159" s="11" t="s">
        <v>144</v>
      </c>
    </row>
    <row r="162" spans="2:7" x14ac:dyDescent="0.25">
      <c r="B162" s="7" t="s">
        <v>175</v>
      </c>
      <c r="C162" s="8" t="s">
        <v>176</v>
      </c>
      <c r="D162" s="14"/>
    </row>
    <row r="163" spans="2:7" x14ac:dyDescent="0.25">
      <c r="B163" s="10" t="s">
        <v>144</v>
      </c>
      <c r="C163" s="11" t="s">
        <v>144</v>
      </c>
    </row>
    <row r="166" spans="2:7" x14ac:dyDescent="0.25">
      <c r="B166" s="14" t="s">
        <v>177</v>
      </c>
    </row>
    <row r="169" spans="2:7" x14ac:dyDescent="0.25">
      <c r="B169" s="14" t="s">
        <v>180</v>
      </c>
    </row>
    <row r="170" spans="2:7" x14ac:dyDescent="0.25">
      <c r="B170" s="7" t="s">
        <v>154</v>
      </c>
      <c r="C170" s="8" t="s">
        <v>181</v>
      </c>
      <c r="D170" s="7" t="s">
        <v>182</v>
      </c>
      <c r="E170" s="7" t="s">
        <v>183</v>
      </c>
      <c r="F170" s="30" t="s">
        <v>184</v>
      </c>
      <c r="G170" s="3"/>
    </row>
    <row r="171" spans="2:7" x14ac:dyDescent="0.25">
      <c r="B171" s="10" t="s">
        <v>144</v>
      </c>
      <c r="C171" s="11" t="s">
        <v>144</v>
      </c>
      <c r="D171" s="10" t="s">
        <v>144</v>
      </c>
      <c r="E171" s="10" t="s">
        <v>144</v>
      </c>
      <c r="F171" s="34" t="s">
        <v>144</v>
      </c>
    </row>
    <row r="172" spans="2:7" x14ac:dyDescent="0.25">
      <c r="B172" s="1" t="s">
        <v>185</v>
      </c>
    </row>
  </sheetData>
  <mergeCells count="3">
    <mergeCell ref="B1:E1"/>
    <mergeCell ref="C3:C7"/>
    <mergeCell ref="D3:D7"/>
  </mergeCells>
  <hyperlinks>
    <hyperlink ref="A1" location="Index!A1" display="Index" xr:uid="{4CA14527-FD4B-4B6C-9ECE-0B4338B9CDA0}"/>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EE483-CB94-416A-B0B2-EE05A05E401A}">
  <dimension ref="A1:CB567"/>
  <sheetViews>
    <sheetView topLeftCell="A108" workbookViewId="0">
      <selection activeCell="B127" sqref="B127"/>
    </sheetView>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9" width="1.7109375" style="1" bestFit="1" customWidth="1"/>
    <col min="10" max="256" width="9.140625" style="1"/>
    <col min="257" max="257" width="5.42578125" style="1" bestFit="1" customWidth="1"/>
    <col min="258" max="258" width="133.28515625" style="1" bestFit="1" customWidth="1"/>
    <col min="259" max="259" width="19.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265" width="1.7109375" style="1" bestFit="1" customWidth="1"/>
    <col min="266" max="512" width="9.140625" style="1"/>
    <col min="513" max="513" width="5.42578125" style="1" bestFit="1" customWidth="1"/>
    <col min="514" max="514" width="133.28515625" style="1" bestFit="1" customWidth="1"/>
    <col min="515" max="515" width="19.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521" width="1.7109375" style="1" bestFit="1" customWidth="1"/>
    <col min="522" max="768" width="9.140625" style="1"/>
    <col min="769" max="769" width="5.42578125" style="1" bestFit="1" customWidth="1"/>
    <col min="770" max="770" width="133.28515625" style="1" bestFit="1" customWidth="1"/>
    <col min="771" max="771" width="19.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777" width="1.7109375" style="1" bestFit="1" customWidth="1"/>
    <col min="778" max="1024" width="9.140625" style="1"/>
    <col min="1025" max="1025" width="5.42578125" style="1" bestFit="1" customWidth="1"/>
    <col min="1026" max="1026" width="133.28515625" style="1" bestFit="1" customWidth="1"/>
    <col min="1027" max="1027" width="19.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033" width="1.7109375" style="1" bestFit="1" customWidth="1"/>
    <col min="1034" max="1280" width="9.140625" style="1"/>
    <col min="1281" max="1281" width="5.42578125" style="1" bestFit="1" customWidth="1"/>
    <col min="1282" max="1282" width="133.28515625" style="1" bestFit="1" customWidth="1"/>
    <col min="1283" max="1283" width="19.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289" width="1.7109375" style="1" bestFit="1" customWidth="1"/>
    <col min="1290" max="1536" width="9.140625" style="1"/>
    <col min="1537" max="1537" width="5.42578125" style="1" bestFit="1" customWidth="1"/>
    <col min="1538" max="1538" width="133.28515625" style="1" bestFit="1" customWidth="1"/>
    <col min="1539" max="1539" width="19.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545" width="1.7109375" style="1" bestFit="1" customWidth="1"/>
    <col min="1546" max="1792" width="9.140625" style="1"/>
    <col min="1793" max="1793" width="5.42578125" style="1" bestFit="1" customWidth="1"/>
    <col min="1794" max="1794" width="133.28515625" style="1" bestFit="1" customWidth="1"/>
    <col min="1795" max="1795" width="19.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1801" width="1.7109375" style="1" bestFit="1" customWidth="1"/>
    <col min="1802" max="2048" width="9.140625" style="1"/>
    <col min="2049" max="2049" width="5.42578125" style="1" bestFit="1" customWidth="1"/>
    <col min="2050" max="2050" width="133.28515625" style="1" bestFit="1" customWidth="1"/>
    <col min="2051" max="2051" width="19.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057" width="1.7109375" style="1" bestFit="1" customWidth="1"/>
    <col min="2058" max="2304" width="9.140625" style="1"/>
    <col min="2305" max="2305" width="5.42578125" style="1" bestFit="1" customWidth="1"/>
    <col min="2306" max="2306" width="133.28515625" style="1" bestFit="1" customWidth="1"/>
    <col min="2307" max="2307" width="19.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313" width="1.7109375" style="1" bestFit="1" customWidth="1"/>
    <col min="2314" max="2560" width="9.140625" style="1"/>
    <col min="2561" max="2561" width="5.42578125" style="1" bestFit="1" customWidth="1"/>
    <col min="2562" max="2562" width="133.28515625" style="1" bestFit="1" customWidth="1"/>
    <col min="2563" max="2563" width="19.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569" width="1.7109375" style="1" bestFit="1" customWidth="1"/>
    <col min="2570" max="2816" width="9.140625" style="1"/>
    <col min="2817" max="2817" width="5.42578125" style="1" bestFit="1" customWidth="1"/>
    <col min="2818" max="2818" width="133.28515625" style="1" bestFit="1" customWidth="1"/>
    <col min="2819" max="2819" width="19.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2825" width="1.7109375" style="1" bestFit="1" customWidth="1"/>
    <col min="2826" max="3072" width="9.140625" style="1"/>
    <col min="3073" max="3073" width="5.42578125" style="1" bestFit="1" customWidth="1"/>
    <col min="3074" max="3074" width="133.28515625" style="1" bestFit="1" customWidth="1"/>
    <col min="3075" max="3075" width="19.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081" width="1.7109375" style="1" bestFit="1" customWidth="1"/>
    <col min="3082" max="3328" width="9.140625" style="1"/>
    <col min="3329" max="3329" width="5.42578125" style="1" bestFit="1" customWidth="1"/>
    <col min="3330" max="3330" width="133.28515625" style="1" bestFit="1" customWidth="1"/>
    <col min="3331" max="3331" width="19.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337" width="1.7109375" style="1" bestFit="1" customWidth="1"/>
    <col min="3338" max="3584" width="9.140625" style="1"/>
    <col min="3585" max="3585" width="5.42578125" style="1" bestFit="1" customWidth="1"/>
    <col min="3586" max="3586" width="133.28515625" style="1" bestFit="1" customWidth="1"/>
    <col min="3587" max="3587" width="19.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593" width="1.7109375" style="1" bestFit="1" customWidth="1"/>
    <col min="3594" max="3840" width="9.140625" style="1"/>
    <col min="3841" max="3841" width="5.42578125" style="1" bestFit="1" customWidth="1"/>
    <col min="3842" max="3842" width="133.28515625" style="1" bestFit="1" customWidth="1"/>
    <col min="3843" max="3843" width="19.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3849" width="1.7109375" style="1" bestFit="1" customWidth="1"/>
    <col min="3850" max="4096" width="9.140625" style="1"/>
    <col min="4097" max="4097" width="5.42578125" style="1" bestFit="1" customWidth="1"/>
    <col min="4098" max="4098" width="133.28515625" style="1" bestFit="1" customWidth="1"/>
    <col min="4099" max="4099" width="19.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105" width="1.7109375" style="1" bestFit="1" customWidth="1"/>
    <col min="4106" max="4352" width="9.140625" style="1"/>
    <col min="4353" max="4353" width="5.42578125" style="1" bestFit="1" customWidth="1"/>
    <col min="4354" max="4354" width="133.28515625" style="1" bestFit="1" customWidth="1"/>
    <col min="4355" max="4355" width="19.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361" width="1.7109375" style="1" bestFit="1" customWidth="1"/>
    <col min="4362" max="4608" width="9.140625" style="1"/>
    <col min="4609" max="4609" width="5.42578125" style="1" bestFit="1" customWidth="1"/>
    <col min="4610" max="4610" width="133.28515625" style="1" bestFit="1" customWidth="1"/>
    <col min="4611" max="4611" width="19.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617" width="1.7109375" style="1" bestFit="1" customWidth="1"/>
    <col min="4618" max="4864" width="9.140625" style="1"/>
    <col min="4865" max="4865" width="5.42578125" style="1" bestFit="1" customWidth="1"/>
    <col min="4866" max="4866" width="133.28515625" style="1" bestFit="1" customWidth="1"/>
    <col min="4867" max="4867" width="19.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4873" width="1.7109375" style="1" bestFit="1" customWidth="1"/>
    <col min="4874" max="5120" width="9.140625" style="1"/>
    <col min="5121" max="5121" width="5.42578125" style="1" bestFit="1" customWidth="1"/>
    <col min="5122" max="5122" width="133.28515625" style="1" bestFit="1" customWidth="1"/>
    <col min="5123" max="5123" width="19.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129" width="1.7109375" style="1" bestFit="1" customWidth="1"/>
    <col min="5130" max="5376" width="9.140625" style="1"/>
    <col min="5377" max="5377" width="5.42578125" style="1" bestFit="1" customWidth="1"/>
    <col min="5378" max="5378" width="133.28515625" style="1" bestFit="1" customWidth="1"/>
    <col min="5379" max="5379" width="19.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385" width="1.7109375" style="1" bestFit="1" customWidth="1"/>
    <col min="5386" max="5632" width="9.140625" style="1"/>
    <col min="5633" max="5633" width="5.42578125" style="1" bestFit="1" customWidth="1"/>
    <col min="5634" max="5634" width="133.28515625" style="1" bestFit="1" customWidth="1"/>
    <col min="5635" max="5635" width="19.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641" width="1.7109375" style="1" bestFit="1" customWidth="1"/>
    <col min="5642" max="5888" width="9.140625" style="1"/>
    <col min="5889" max="5889" width="5.42578125" style="1" bestFit="1" customWidth="1"/>
    <col min="5890" max="5890" width="133.28515625" style="1" bestFit="1" customWidth="1"/>
    <col min="5891" max="5891" width="19.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5897" width="1.7109375" style="1" bestFit="1" customWidth="1"/>
    <col min="5898" max="6144" width="9.140625" style="1"/>
    <col min="6145" max="6145" width="5.42578125" style="1" bestFit="1" customWidth="1"/>
    <col min="6146" max="6146" width="133.28515625" style="1" bestFit="1" customWidth="1"/>
    <col min="6147" max="6147" width="19.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153" width="1.7109375" style="1" bestFit="1" customWidth="1"/>
    <col min="6154" max="6400" width="9.140625" style="1"/>
    <col min="6401" max="6401" width="5.42578125" style="1" bestFit="1" customWidth="1"/>
    <col min="6402" max="6402" width="133.28515625" style="1" bestFit="1" customWidth="1"/>
    <col min="6403" max="6403" width="19.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409" width="1.7109375" style="1" bestFit="1" customWidth="1"/>
    <col min="6410" max="6656" width="9.140625" style="1"/>
    <col min="6657" max="6657" width="5.42578125" style="1" bestFit="1" customWidth="1"/>
    <col min="6658" max="6658" width="133.28515625" style="1" bestFit="1" customWidth="1"/>
    <col min="6659" max="6659" width="19.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665" width="1.7109375" style="1" bestFit="1" customWidth="1"/>
    <col min="6666" max="6912" width="9.140625" style="1"/>
    <col min="6913" max="6913" width="5.42578125" style="1" bestFit="1" customWidth="1"/>
    <col min="6914" max="6914" width="133.28515625" style="1" bestFit="1" customWidth="1"/>
    <col min="6915" max="6915" width="19.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6921" width="1.7109375" style="1" bestFit="1" customWidth="1"/>
    <col min="6922" max="7168" width="9.140625" style="1"/>
    <col min="7169" max="7169" width="5.42578125" style="1" bestFit="1" customWidth="1"/>
    <col min="7170" max="7170" width="133.28515625" style="1" bestFit="1" customWidth="1"/>
    <col min="7171" max="7171" width="19.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177" width="1.7109375" style="1" bestFit="1" customWidth="1"/>
    <col min="7178" max="7424" width="9.140625" style="1"/>
    <col min="7425" max="7425" width="5.42578125" style="1" bestFit="1" customWidth="1"/>
    <col min="7426" max="7426" width="133.28515625" style="1" bestFit="1" customWidth="1"/>
    <col min="7427" max="7427" width="19.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433" width="1.7109375" style="1" bestFit="1" customWidth="1"/>
    <col min="7434" max="7680" width="9.140625" style="1"/>
    <col min="7681" max="7681" width="5.42578125" style="1" bestFit="1" customWidth="1"/>
    <col min="7682" max="7682" width="133.28515625" style="1" bestFit="1" customWidth="1"/>
    <col min="7683" max="7683" width="19.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689" width="1.7109375" style="1" bestFit="1" customWidth="1"/>
    <col min="7690" max="7936" width="9.140625" style="1"/>
    <col min="7937" max="7937" width="5.42578125" style="1" bestFit="1" customWidth="1"/>
    <col min="7938" max="7938" width="133.28515625" style="1" bestFit="1" customWidth="1"/>
    <col min="7939" max="7939" width="19.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7945" width="1.7109375" style="1" bestFit="1" customWidth="1"/>
    <col min="7946" max="8192" width="9.140625" style="1"/>
    <col min="8193" max="8193" width="5.42578125" style="1" bestFit="1" customWidth="1"/>
    <col min="8194" max="8194" width="133.28515625" style="1" bestFit="1" customWidth="1"/>
    <col min="8195" max="8195" width="19.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201" width="1.7109375" style="1" bestFit="1" customWidth="1"/>
    <col min="8202" max="8448" width="9.140625" style="1"/>
    <col min="8449" max="8449" width="5.42578125" style="1" bestFit="1" customWidth="1"/>
    <col min="8450" max="8450" width="133.28515625" style="1" bestFit="1" customWidth="1"/>
    <col min="8451" max="8451" width="19.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457" width="1.7109375" style="1" bestFit="1" customWidth="1"/>
    <col min="8458" max="8704" width="9.140625" style="1"/>
    <col min="8705" max="8705" width="5.42578125" style="1" bestFit="1" customWidth="1"/>
    <col min="8706" max="8706" width="133.28515625" style="1" bestFit="1" customWidth="1"/>
    <col min="8707" max="8707" width="19.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713" width="1.7109375" style="1" bestFit="1" customWidth="1"/>
    <col min="8714" max="8960" width="9.140625" style="1"/>
    <col min="8961" max="8961" width="5.42578125" style="1" bestFit="1" customWidth="1"/>
    <col min="8962" max="8962" width="133.28515625" style="1" bestFit="1" customWidth="1"/>
    <col min="8963" max="8963" width="19.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8969" width="1.7109375" style="1" bestFit="1" customWidth="1"/>
    <col min="8970" max="9216" width="9.140625" style="1"/>
    <col min="9217" max="9217" width="5.42578125" style="1" bestFit="1" customWidth="1"/>
    <col min="9218" max="9218" width="133.28515625" style="1" bestFit="1" customWidth="1"/>
    <col min="9219" max="9219" width="19.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225" width="1.7109375" style="1" bestFit="1" customWidth="1"/>
    <col min="9226" max="9472" width="9.140625" style="1"/>
    <col min="9473" max="9473" width="5.42578125" style="1" bestFit="1" customWidth="1"/>
    <col min="9474" max="9474" width="133.28515625" style="1" bestFit="1" customWidth="1"/>
    <col min="9475" max="9475" width="19.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481" width="1.7109375" style="1" bestFit="1" customWidth="1"/>
    <col min="9482" max="9728" width="9.140625" style="1"/>
    <col min="9729" max="9729" width="5.42578125" style="1" bestFit="1" customWidth="1"/>
    <col min="9730" max="9730" width="133.28515625" style="1" bestFit="1" customWidth="1"/>
    <col min="9731" max="9731" width="19.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737" width="1.7109375" style="1" bestFit="1" customWidth="1"/>
    <col min="9738" max="9984" width="9.140625" style="1"/>
    <col min="9985" max="9985" width="5.42578125" style="1" bestFit="1" customWidth="1"/>
    <col min="9986" max="9986" width="133.28515625" style="1" bestFit="1" customWidth="1"/>
    <col min="9987" max="9987" width="19.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9993" width="1.7109375" style="1" bestFit="1" customWidth="1"/>
    <col min="9994" max="10240" width="9.140625" style="1"/>
    <col min="10241" max="10241" width="5.42578125" style="1" bestFit="1" customWidth="1"/>
    <col min="10242" max="10242" width="133.28515625" style="1" bestFit="1" customWidth="1"/>
    <col min="10243" max="10243" width="19.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249" width="1.7109375" style="1" bestFit="1" customWidth="1"/>
    <col min="10250" max="10496" width="9.140625" style="1"/>
    <col min="10497" max="10497" width="5.42578125" style="1" bestFit="1" customWidth="1"/>
    <col min="10498" max="10498" width="133.28515625" style="1" bestFit="1" customWidth="1"/>
    <col min="10499" max="10499" width="19.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505" width="1.7109375" style="1" bestFit="1" customWidth="1"/>
    <col min="10506" max="10752" width="9.140625" style="1"/>
    <col min="10753" max="10753" width="5.42578125" style="1" bestFit="1" customWidth="1"/>
    <col min="10754" max="10754" width="133.28515625" style="1" bestFit="1" customWidth="1"/>
    <col min="10755" max="10755" width="19.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0761" width="1.7109375" style="1" bestFit="1" customWidth="1"/>
    <col min="10762" max="11008" width="9.140625" style="1"/>
    <col min="11009" max="11009" width="5.42578125" style="1" bestFit="1" customWidth="1"/>
    <col min="11010" max="11010" width="133.28515625" style="1" bestFit="1" customWidth="1"/>
    <col min="11011" max="11011" width="19.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017" width="1.7109375" style="1" bestFit="1" customWidth="1"/>
    <col min="11018" max="11264" width="9.140625" style="1"/>
    <col min="11265" max="11265" width="5.42578125" style="1" bestFit="1" customWidth="1"/>
    <col min="11266" max="11266" width="133.28515625" style="1" bestFit="1" customWidth="1"/>
    <col min="11267" max="11267" width="19.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273" width="1.7109375" style="1" bestFit="1" customWidth="1"/>
    <col min="11274" max="11520" width="9.140625" style="1"/>
    <col min="11521" max="11521" width="5.42578125" style="1" bestFit="1" customWidth="1"/>
    <col min="11522" max="11522" width="133.28515625" style="1" bestFit="1" customWidth="1"/>
    <col min="11523" max="11523" width="19.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529" width="1.7109375" style="1" bestFit="1" customWidth="1"/>
    <col min="11530" max="11776" width="9.140625" style="1"/>
    <col min="11777" max="11777" width="5.42578125" style="1" bestFit="1" customWidth="1"/>
    <col min="11778" max="11778" width="133.28515625" style="1" bestFit="1" customWidth="1"/>
    <col min="11779" max="11779" width="19.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1785" width="1.7109375" style="1" bestFit="1" customWidth="1"/>
    <col min="11786" max="12032" width="9.140625" style="1"/>
    <col min="12033" max="12033" width="5.42578125" style="1" bestFit="1" customWidth="1"/>
    <col min="12034" max="12034" width="133.28515625" style="1" bestFit="1" customWidth="1"/>
    <col min="12035" max="12035" width="19.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041" width="1.7109375" style="1" bestFit="1" customWidth="1"/>
    <col min="12042" max="12288" width="9.140625" style="1"/>
    <col min="12289" max="12289" width="5.42578125" style="1" bestFit="1" customWidth="1"/>
    <col min="12290" max="12290" width="133.28515625" style="1" bestFit="1" customWidth="1"/>
    <col min="12291" max="12291" width="19.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297" width="1.7109375" style="1" bestFit="1" customWidth="1"/>
    <col min="12298" max="12544" width="9.140625" style="1"/>
    <col min="12545" max="12545" width="5.42578125" style="1" bestFit="1" customWidth="1"/>
    <col min="12546" max="12546" width="133.28515625" style="1" bestFit="1" customWidth="1"/>
    <col min="12547" max="12547" width="19.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553" width="1.7109375" style="1" bestFit="1" customWidth="1"/>
    <col min="12554" max="12800" width="9.140625" style="1"/>
    <col min="12801" max="12801" width="5.42578125" style="1" bestFit="1" customWidth="1"/>
    <col min="12802" max="12802" width="133.28515625" style="1" bestFit="1" customWidth="1"/>
    <col min="12803" max="12803" width="19.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2809" width="1.7109375" style="1" bestFit="1" customWidth="1"/>
    <col min="12810" max="13056" width="9.140625" style="1"/>
    <col min="13057" max="13057" width="5.42578125" style="1" bestFit="1" customWidth="1"/>
    <col min="13058" max="13058" width="133.28515625" style="1" bestFit="1" customWidth="1"/>
    <col min="13059" max="13059" width="19.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065" width="1.7109375" style="1" bestFit="1" customWidth="1"/>
    <col min="13066" max="13312" width="9.140625" style="1"/>
    <col min="13313" max="13313" width="5.42578125" style="1" bestFit="1" customWidth="1"/>
    <col min="13314" max="13314" width="133.28515625" style="1" bestFit="1" customWidth="1"/>
    <col min="13315" max="13315" width="19.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321" width="1.7109375" style="1" bestFit="1" customWidth="1"/>
    <col min="13322" max="13568" width="9.140625" style="1"/>
    <col min="13569" max="13569" width="5.42578125" style="1" bestFit="1" customWidth="1"/>
    <col min="13570" max="13570" width="133.28515625" style="1" bestFit="1" customWidth="1"/>
    <col min="13571" max="13571" width="19.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577" width="1.7109375" style="1" bestFit="1" customWidth="1"/>
    <col min="13578" max="13824" width="9.140625" style="1"/>
    <col min="13825" max="13825" width="5.42578125" style="1" bestFit="1" customWidth="1"/>
    <col min="13826" max="13826" width="133.28515625" style="1" bestFit="1" customWidth="1"/>
    <col min="13827" max="13827" width="19.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3833" width="1.7109375" style="1" bestFit="1" customWidth="1"/>
    <col min="13834" max="14080" width="9.140625" style="1"/>
    <col min="14081" max="14081" width="5.42578125" style="1" bestFit="1" customWidth="1"/>
    <col min="14082" max="14082" width="133.28515625" style="1" bestFit="1" customWidth="1"/>
    <col min="14083" max="14083" width="19.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089" width="1.7109375" style="1" bestFit="1" customWidth="1"/>
    <col min="14090" max="14336" width="9.140625" style="1"/>
    <col min="14337" max="14337" width="5.42578125" style="1" bestFit="1" customWidth="1"/>
    <col min="14338" max="14338" width="133.28515625" style="1" bestFit="1" customWidth="1"/>
    <col min="14339" max="14339" width="19.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345" width="1.7109375" style="1" bestFit="1" customWidth="1"/>
    <col min="14346" max="14592" width="9.140625" style="1"/>
    <col min="14593" max="14593" width="5.42578125" style="1" bestFit="1" customWidth="1"/>
    <col min="14594" max="14594" width="133.28515625" style="1" bestFit="1" customWidth="1"/>
    <col min="14595" max="14595" width="19.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601" width="1.7109375" style="1" bestFit="1" customWidth="1"/>
    <col min="14602" max="14848" width="9.140625" style="1"/>
    <col min="14849" max="14849" width="5.42578125" style="1" bestFit="1" customWidth="1"/>
    <col min="14850" max="14850" width="133.28515625" style="1" bestFit="1" customWidth="1"/>
    <col min="14851" max="14851" width="19.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4857" width="1.7109375" style="1" bestFit="1" customWidth="1"/>
    <col min="14858" max="15104" width="9.140625" style="1"/>
    <col min="15105" max="15105" width="5.42578125" style="1" bestFit="1" customWidth="1"/>
    <col min="15106" max="15106" width="133.28515625" style="1" bestFit="1" customWidth="1"/>
    <col min="15107" max="15107" width="19.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113" width="1.7109375" style="1" bestFit="1" customWidth="1"/>
    <col min="15114" max="15360" width="9.140625" style="1"/>
    <col min="15361" max="15361" width="5.42578125" style="1" bestFit="1" customWidth="1"/>
    <col min="15362" max="15362" width="133.28515625" style="1" bestFit="1" customWidth="1"/>
    <col min="15363" max="15363" width="19.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369" width="1.7109375" style="1" bestFit="1" customWidth="1"/>
    <col min="15370" max="15616" width="9.140625" style="1"/>
    <col min="15617" max="15617" width="5.42578125" style="1" bestFit="1" customWidth="1"/>
    <col min="15618" max="15618" width="133.28515625" style="1" bestFit="1" customWidth="1"/>
    <col min="15619" max="15619" width="19.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625" width="1.7109375" style="1" bestFit="1" customWidth="1"/>
    <col min="15626" max="15872" width="9.140625" style="1"/>
    <col min="15873" max="15873" width="5.42578125" style="1" bestFit="1" customWidth="1"/>
    <col min="15874" max="15874" width="133.28515625" style="1" bestFit="1" customWidth="1"/>
    <col min="15875" max="15875" width="19.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5881" width="1.7109375" style="1" bestFit="1" customWidth="1"/>
    <col min="15882" max="16128" width="9.140625" style="1"/>
    <col min="16129" max="16129" width="5.42578125" style="1" bestFit="1" customWidth="1"/>
    <col min="16130" max="16130" width="133.28515625" style="1" bestFit="1" customWidth="1"/>
    <col min="16131" max="16131" width="19.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137" width="1.7109375" style="1" bestFit="1" customWidth="1"/>
    <col min="16138" max="16384" width="9.140625" style="1"/>
  </cols>
  <sheetData>
    <row r="1" spans="1:9" x14ac:dyDescent="0.25">
      <c r="A1" s="15" t="s">
        <v>0</v>
      </c>
      <c r="B1" s="226" t="s">
        <v>37</v>
      </c>
      <c r="C1" s="226"/>
      <c r="D1" s="226"/>
      <c r="E1" s="226"/>
    </row>
    <row r="3" spans="1:9" ht="15" customHeight="1" x14ac:dyDescent="0.25">
      <c r="B3" s="4" t="s">
        <v>1148</v>
      </c>
      <c r="C3" s="235"/>
      <c r="D3" s="236"/>
      <c r="E3" s="35"/>
    </row>
    <row r="4" spans="1:9" ht="15" customHeight="1" x14ac:dyDescent="0.25">
      <c r="B4" s="5" t="s">
        <v>1149</v>
      </c>
      <c r="C4" s="235"/>
      <c r="D4" s="236"/>
      <c r="E4" s="35"/>
    </row>
    <row r="5" spans="1:9" ht="15" customHeight="1" x14ac:dyDescent="0.25">
      <c r="B5" s="6" t="s">
        <v>107</v>
      </c>
      <c r="C5" s="235"/>
      <c r="D5" s="236"/>
      <c r="E5" s="35"/>
    </row>
    <row r="6" spans="1:9" ht="15" customHeight="1" x14ac:dyDescent="0.25">
      <c r="B6" s="6" t="s">
        <v>1150</v>
      </c>
      <c r="C6" s="235"/>
      <c r="D6" s="236"/>
      <c r="E6" s="35"/>
    </row>
    <row r="7" spans="1:9" ht="15" customHeight="1" x14ac:dyDescent="0.25">
      <c r="B7" s="5" t="s">
        <v>1151</v>
      </c>
      <c r="C7" s="235"/>
      <c r="D7" s="236"/>
      <c r="E7" s="35"/>
    </row>
    <row r="8" spans="1:9" ht="15" customHeight="1" x14ac:dyDescent="0.25">
      <c r="B8" s="6" t="s">
        <v>108</v>
      </c>
      <c r="C8" s="235"/>
      <c r="D8" s="236"/>
      <c r="E8" s="35"/>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191</v>
      </c>
    </row>
    <row r="14" spans="1:9" x14ac:dyDescent="0.25">
      <c r="B14" s="14" t="s">
        <v>120</v>
      </c>
    </row>
    <row r="15" spans="1:9" x14ac:dyDescent="0.25">
      <c r="B15" s="1" t="s">
        <v>2331</v>
      </c>
      <c r="C15" s="17" t="s">
        <v>135</v>
      </c>
      <c r="D15" s="1" t="s">
        <v>192</v>
      </c>
      <c r="E15" s="1" t="s">
        <v>193</v>
      </c>
      <c r="F15" s="2">
        <v>2498292</v>
      </c>
      <c r="G15" s="2">
        <v>38943.379999999997</v>
      </c>
      <c r="H15" s="2">
        <v>4.92</v>
      </c>
    </row>
    <row r="16" spans="1:9" x14ac:dyDescent="0.25">
      <c r="B16" s="1" t="s">
        <v>2333</v>
      </c>
      <c r="C16" s="17" t="s">
        <v>135</v>
      </c>
      <c r="D16" s="1" t="s">
        <v>192</v>
      </c>
      <c r="E16" s="1" t="s">
        <v>196</v>
      </c>
      <c r="F16" s="2">
        <v>3467825</v>
      </c>
      <c r="G16" s="2">
        <v>32422.43</v>
      </c>
      <c r="H16" s="2">
        <v>4.0999999999999996</v>
      </c>
    </row>
    <row r="17" spans="2:8" x14ac:dyDescent="0.25">
      <c r="B17" s="1" t="s">
        <v>2332</v>
      </c>
      <c r="C17" s="17" t="s">
        <v>135</v>
      </c>
      <c r="D17" s="1" t="s">
        <v>194</v>
      </c>
      <c r="E17" s="1" t="s">
        <v>195</v>
      </c>
      <c r="F17" s="2">
        <v>1348425</v>
      </c>
      <c r="G17" s="2">
        <v>32058.13</v>
      </c>
      <c r="H17" s="2">
        <v>4.05</v>
      </c>
    </row>
    <row r="18" spans="2:8" x14ac:dyDescent="0.25">
      <c r="B18" s="1" t="s">
        <v>2341</v>
      </c>
      <c r="C18" s="17" t="s">
        <v>135</v>
      </c>
      <c r="D18" s="1" t="s">
        <v>207</v>
      </c>
      <c r="E18" s="1" t="s">
        <v>208</v>
      </c>
      <c r="F18" s="2">
        <v>775365</v>
      </c>
      <c r="G18" s="2">
        <v>24107.65</v>
      </c>
      <c r="H18" s="2">
        <v>3.05</v>
      </c>
    </row>
    <row r="19" spans="2:8" x14ac:dyDescent="0.25">
      <c r="B19" s="1" t="s">
        <v>2335</v>
      </c>
      <c r="C19" s="17" t="s">
        <v>135</v>
      </c>
      <c r="D19" s="1" t="s">
        <v>197</v>
      </c>
      <c r="E19" s="1" t="s">
        <v>199</v>
      </c>
      <c r="F19" s="2">
        <v>578355</v>
      </c>
      <c r="G19" s="2">
        <v>20170.71</v>
      </c>
      <c r="H19" s="2">
        <v>2.5499999999999998</v>
      </c>
    </row>
    <row r="20" spans="2:8" x14ac:dyDescent="0.25">
      <c r="B20" s="1" t="s">
        <v>2339</v>
      </c>
      <c r="C20" s="17" t="s">
        <v>135</v>
      </c>
      <c r="D20" s="1" t="s">
        <v>192</v>
      </c>
      <c r="E20" s="1" t="s">
        <v>205</v>
      </c>
      <c r="F20" s="2">
        <v>1746352</v>
      </c>
      <c r="G20" s="2">
        <v>18760.189999999999</v>
      </c>
      <c r="H20" s="2">
        <v>2.37</v>
      </c>
    </row>
    <row r="21" spans="2:8" x14ac:dyDescent="0.25">
      <c r="B21" s="1" t="s">
        <v>2437</v>
      </c>
      <c r="C21" s="17" t="s">
        <v>135</v>
      </c>
      <c r="D21" s="1" t="s">
        <v>365</v>
      </c>
      <c r="E21" s="1" t="s">
        <v>391</v>
      </c>
      <c r="F21" s="2">
        <v>6996186</v>
      </c>
      <c r="G21" s="2">
        <v>18281.03</v>
      </c>
      <c r="H21" s="2">
        <v>2.31</v>
      </c>
    </row>
    <row r="22" spans="2:8" x14ac:dyDescent="0.25">
      <c r="B22" s="1" t="s">
        <v>381</v>
      </c>
      <c r="C22" s="17" t="s">
        <v>135</v>
      </c>
      <c r="D22" s="1" t="s">
        <v>192</v>
      </c>
      <c r="E22" s="1" t="s">
        <v>382</v>
      </c>
      <c r="F22" s="2">
        <v>3037500</v>
      </c>
      <c r="G22" s="2">
        <v>17154.28</v>
      </c>
      <c r="H22" s="2">
        <v>2.17</v>
      </c>
    </row>
    <row r="23" spans="2:8" x14ac:dyDescent="0.25">
      <c r="B23" s="1" t="s">
        <v>2429</v>
      </c>
      <c r="C23" s="17" t="s">
        <v>135</v>
      </c>
      <c r="D23" s="1" t="s">
        <v>379</v>
      </c>
      <c r="E23" s="1" t="s">
        <v>380</v>
      </c>
      <c r="F23" s="2">
        <v>1649051</v>
      </c>
      <c r="G23" s="2">
        <v>16732.919999999998</v>
      </c>
      <c r="H23" s="2">
        <v>2.12</v>
      </c>
    </row>
    <row r="24" spans="2:8" x14ac:dyDescent="0.25">
      <c r="B24" s="1" t="s">
        <v>2340</v>
      </c>
      <c r="C24" s="17" t="s">
        <v>135</v>
      </c>
      <c r="D24" s="1" t="s">
        <v>192</v>
      </c>
      <c r="E24" s="1" t="s">
        <v>206</v>
      </c>
      <c r="F24" s="2">
        <v>922000</v>
      </c>
      <c r="G24" s="2">
        <v>16185.25</v>
      </c>
      <c r="H24" s="2">
        <v>2.0499999999999998</v>
      </c>
    </row>
    <row r="25" spans="2:8" x14ac:dyDescent="0.25">
      <c r="B25" s="1" t="s">
        <v>2337</v>
      </c>
      <c r="C25" s="17" t="s">
        <v>135</v>
      </c>
      <c r="D25" s="1" t="s">
        <v>202</v>
      </c>
      <c r="E25" s="1" t="s">
        <v>203</v>
      </c>
      <c r="F25" s="2">
        <v>3133400</v>
      </c>
      <c r="G25" s="2">
        <v>13655.36</v>
      </c>
      <c r="H25" s="2">
        <v>1.73</v>
      </c>
    </row>
    <row r="26" spans="2:8" x14ac:dyDescent="0.25">
      <c r="B26" s="1" t="s">
        <v>2440</v>
      </c>
      <c r="C26" s="17" t="s">
        <v>135</v>
      </c>
      <c r="D26" s="1" t="s">
        <v>365</v>
      </c>
      <c r="E26" s="1" t="s">
        <v>394</v>
      </c>
      <c r="F26" s="2">
        <v>5739132</v>
      </c>
      <c r="G26" s="2">
        <v>11991.92</v>
      </c>
      <c r="H26" s="2">
        <v>1.52</v>
      </c>
    </row>
    <row r="27" spans="2:8" x14ac:dyDescent="0.25">
      <c r="B27" s="1" t="s">
        <v>2571</v>
      </c>
      <c r="C27" s="17" t="s">
        <v>135</v>
      </c>
      <c r="D27" s="1" t="s">
        <v>302</v>
      </c>
      <c r="E27" s="1" t="s">
        <v>659</v>
      </c>
      <c r="F27" s="2">
        <v>216200</v>
      </c>
      <c r="G27" s="2">
        <v>11953.59</v>
      </c>
      <c r="H27" s="2">
        <v>1.51</v>
      </c>
    </row>
    <row r="28" spans="2:8" x14ac:dyDescent="0.25">
      <c r="B28" s="1" t="s">
        <v>2580</v>
      </c>
      <c r="C28" s="17" t="s">
        <v>135</v>
      </c>
      <c r="D28" s="1" t="s">
        <v>254</v>
      </c>
      <c r="E28" s="1" t="s">
        <v>682</v>
      </c>
      <c r="F28" s="2">
        <v>1880850</v>
      </c>
      <c r="G28" s="2">
        <v>11771.3</v>
      </c>
      <c r="H28" s="2">
        <v>1.49</v>
      </c>
    </row>
    <row r="29" spans="2:8" x14ac:dyDescent="0.25">
      <c r="B29" s="1" t="s">
        <v>2334</v>
      </c>
      <c r="C29" s="17" t="s">
        <v>135</v>
      </c>
      <c r="D29" s="1" t="s">
        <v>197</v>
      </c>
      <c r="E29" s="1" t="s">
        <v>198</v>
      </c>
      <c r="F29" s="2">
        <v>796100</v>
      </c>
      <c r="G29" s="2">
        <v>11584.45</v>
      </c>
      <c r="H29" s="2">
        <v>1.46</v>
      </c>
    </row>
    <row r="30" spans="2:8" x14ac:dyDescent="0.25">
      <c r="B30" s="1" t="s">
        <v>2489</v>
      </c>
      <c r="C30" s="17" t="s">
        <v>135</v>
      </c>
      <c r="D30" s="1" t="s">
        <v>222</v>
      </c>
      <c r="E30" s="1" t="s">
        <v>495</v>
      </c>
      <c r="F30" s="2">
        <v>563350</v>
      </c>
      <c r="G30" s="2">
        <v>11297.7</v>
      </c>
      <c r="H30" s="2">
        <v>1.43</v>
      </c>
    </row>
    <row r="31" spans="2:8" x14ac:dyDescent="0.25">
      <c r="B31" s="1" t="s">
        <v>2499</v>
      </c>
      <c r="C31" s="17" t="s">
        <v>135</v>
      </c>
      <c r="D31" s="1" t="s">
        <v>509</v>
      </c>
      <c r="E31" s="1" t="s">
        <v>510</v>
      </c>
      <c r="F31" s="2">
        <v>1917700</v>
      </c>
      <c r="G31" s="2">
        <v>9888.6200000000008</v>
      </c>
      <c r="H31" s="2">
        <v>1.25</v>
      </c>
    </row>
    <row r="32" spans="2:8" x14ac:dyDescent="0.25">
      <c r="B32" s="1" t="s">
        <v>2436</v>
      </c>
      <c r="C32" s="17" t="s">
        <v>135</v>
      </c>
      <c r="D32" s="1" t="s">
        <v>384</v>
      </c>
      <c r="E32" s="1" t="s">
        <v>390</v>
      </c>
      <c r="F32" s="2">
        <v>1361125</v>
      </c>
      <c r="G32" s="2">
        <v>9614.99</v>
      </c>
      <c r="H32" s="2">
        <v>1.22</v>
      </c>
    </row>
    <row r="33" spans="2:8" x14ac:dyDescent="0.25">
      <c r="B33" s="1" t="s">
        <v>2346</v>
      </c>
      <c r="C33" s="17" t="s">
        <v>135</v>
      </c>
      <c r="D33" s="1" t="s">
        <v>215</v>
      </c>
      <c r="E33" s="1" t="s">
        <v>216</v>
      </c>
      <c r="F33" s="2">
        <v>155759</v>
      </c>
      <c r="G33" s="2">
        <v>9015.56</v>
      </c>
      <c r="H33" s="2">
        <v>1.1399999999999999</v>
      </c>
    </row>
    <row r="34" spans="2:8" x14ac:dyDescent="0.25">
      <c r="B34" s="1" t="s">
        <v>2431</v>
      </c>
      <c r="C34" s="17" t="s">
        <v>135</v>
      </c>
      <c r="D34" s="1" t="s">
        <v>384</v>
      </c>
      <c r="E34" s="1" t="s">
        <v>385</v>
      </c>
      <c r="F34" s="2">
        <v>547000</v>
      </c>
      <c r="G34" s="2">
        <v>9013.19</v>
      </c>
      <c r="H34" s="2">
        <v>1.1399999999999999</v>
      </c>
    </row>
    <row r="35" spans="2:8" x14ac:dyDescent="0.25">
      <c r="B35" s="1" t="s">
        <v>2439</v>
      </c>
      <c r="C35" s="17" t="s">
        <v>135</v>
      </c>
      <c r="D35" s="1" t="s">
        <v>192</v>
      </c>
      <c r="E35" s="1" t="s">
        <v>393</v>
      </c>
      <c r="F35" s="2">
        <v>589350</v>
      </c>
      <c r="G35" s="2">
        <v>8640.4599999999991</v>
      </c>
      <c r="H35" s="2">
        <v>1.0900000000000001</v>
      </c>
    </row>
    <row r="36" spans="2:8" x14ac:dyDescent="0.25">
      <c r="B36" s="1" t="s">
        <v>2374</v>
      </c>
      <c r="C36" s="17" t="s">
        <v>135</v>
      </c>
      <c r="D36" s="1" t="s">
        <v>222</v>
      </c>
      <c r="E36" s="1" t="s">
        <v>260</v>
      </c>
      <c r="F36" s="2">
        <v>422050</v>
      </c>
      <c r="G36" s="2">
        <v>7915.76</v>
      </c>
      <c r="H36" s="2">
        <v>1</v>
      </c>
    </row>
    <row r="37" spans="2:8" x14ac:dyDescent="0.25">
      <c r="B37" s="1" t="s">
        <v>2432</v>
      </c>
      <c r="C37" s="17" t="s">
        <v>135</v>
      </c>
      <c r="D37" s="1" t="s">
        <v>197</v>
      </c>
      <c r="E37" s="1" t="s">
        <v>386</v>
      </c>
      <c r="F37" s="2">
        <v>557000</v>
      </c>
      <c r="G37" s="2">
        <v>7468.81</v>
      </c>
      <c r="H37" s="2">
        <v>0.94</v>
      </c>
    </row>
    <row r="38" spans="2:8" x14ac:dyDescent="0.25">
      <c r="B38" s="1" t="s">
        <v>2515</v>
      </c>
      <c r="C38" s="17" t="s">
        <v>135</v>
      </c>
      <c r="D38" s="1" t="s">
        <v>224</v>
      </c>
      <c r="E38" s="1" t="s">
        <v>538</v>
      </c>
      <c r="F38" s="2">
        <v>384850</v>
      </c>
      <c r="G38" s="2">
        <v>7347.17</v>
      </c>
      <c r="H38" s="2">
        <v>0.93</v>
      </c>
    </row>
    <row r="39" spans="2:8" x14ac:dyDescent="0.25">
      <c r="B39" s="1" t="s">
        <v>2486</v>
      </c>
      <c r="C39" s="17" t="s">
        <v>135</v>
      </c>
      <c r="D39" s="1" t="s">
        <v>222</v>
      </c>
      <c r="E39" s="1" t="s">
        <v>492</v>
      </c>
      <c r="F39" s="2">
        <v>1661400</v>
      </c>
      <c r="G39" s="2">
        <v>7297.7</v>
      </c>
      <c r="H39" s="2">
        <v>0.92</v>
      </c>
    </row>
    <row r="40" spans="2:8" x14ac:dyDescent="0.25">
      <c r="B40" s="1" t="s">
        <v>2435</v>
      </c>
      <c r="C40" s="17" t="s">
        <v>135</v>
      </c>
      <c r="D40" s="1" t="s">
        <v>215</v>
      </c>
      <c r="E40" s="1" t="s">
        <v>389</v>
      </c>
      <c r="F40" s="2">
        <v>594550</v>
      </c>
      <c r="G40" s="2">
        <v>7288.29</v>
      </c>
      <c r="H40" s="2">
        <v>0.92</v>
      </c>
    </row>
    <row r="41" spans="2:8" x14ac:dyDescent="0.25">
      <c r="B41" s="1" t="s">
        <v>2570</v>
      </c>
      <c r="C41" s="17" t="s">
        <v>135</v>
      </c>
      <c r="D41" s="1" t="s">
        <v>215</v>
      </c>
      <c r="E41" s="1" t="s">
        <v>658</v>
      </c>
      <c r="F41" s="2">
        <v>600450</v>
      </c>
      <c r="G41" s="2">
        <v>7279.26</v>
      </c>
      <c r="H41" s="2">
        <v>0.92</v>
      </c>
    </row>
    <row r="42" spans="2:8" x14ac:dyDescent="0.25">
      <c r="B42" s="1" t="s">
        <v>2355</v>
      </c>
      <c r="C42" s="17" t="s">
        <v>135</v>
      </c>
      <c r="D42" s="1" t="s">
        <v>231</v>
      </c>
      <c r="E42" s="1" t="s">
        <v>232</v>
      </c>
      <c r="F42" s="2">
        <v>761625</v>
      </c>
      <c r="G42" s="2">
        <v>7164.99</v>
      </c>
      <c r="H42" s="2">
        <v>0.91</v>
      </c>
    </row>
    <row r="43" spans="2:8" x14ac:dyDescent="0.25">
      <c r="B43" s="1" t="s">
        <v>2345</v>
      </c>
      <c r="C43" s="17" t="s">
        <v>135</v>
      </c>
      <c r="D43" s="1" t="s">
        <v>202</v>
      </c>
      <c r="E43" s="1" t="s">
        <v>214</v>
      </c>
      <c r="F43" s="2">
        <v>270600</v>
      </c>
      <c r="G43" s="2">
        <v>6888.26</v>
      </c>
      <c r="H43" s="2">
        <v>0.87</v>
      </c>
    </row>
    <row r="44" spans="2:8" x14ac:dyDescent="0.25">
      <c r="B44" s="1" t="s">
        <v>2350</v>
      </c>
      <c r="C44" s="17" t="s">
        <v>135</v>
      </c>
      <c r="D44" s="1" t="s">
        <v>222</v>
      </c>
      <c r="E44" s="1" t="s">
        <v>223</v>
      </c>
      <c r="F44" s="2">
        <v>70400</v>
      </c>
      <c r="G44" s="2">
        <v>6338.57</v>
      </c>
      <c r="H44" s="2">
        <v>0.8</v>
      </c>
    </row>
    <row r="45" spans="2:8" x14ac:dyDescent="0.25">
      <c r="B45" s="1" t="s">
        <v>2488</v>
      </c>
      <c r="C45" s="17" t="s">
        <v>135</v>
      </c>
      <c r="D45" s="1" t="s">
        <v>365</v>
      </c>
      <c r="E45" s="1" t="s">
        <v>494</v>
      </c>
      <c r="F45" s="2">
        <v>2163071</v>
      </c>
      <c r="G45" s="2">
        <v>5794.87</v>
      </c>
      <c r="H45" s="2">
        <v>0.73</v>
      </c>
    </row>
    <row r="46" spans="2:8" x14ac:dyDescent="0.25">
      <c r="B46" s="1" t="s">
        <v>2518</v>
      </c>
      <c r="C46" s="17" t="s">
        <v>135</v>
      </c>
      <c r="D46" s="1" t="s">
        <v>192</v>
      </c>
      <c r="E46" s="1" t="s">
        <v>554</v>
      </c>
      <c r="F46" s="2">
        <v>3794587</v>
      </c>
      <c r="G46" s="2">
        <v>5591.32</v>
      </c>
      <c r="H46" s="2">
        <v>0.71</v>
      </c>
    </row>
    <row r="47" spans="2:8" x14ac:dyDescent="0.25">
      <c r="B47" s="1" t="s">
        <v>2497</v>
      </c>
      <c r="C47" s="17" t="s">
        <v>135</v>
      </c>
      <c r="D47" s="1" t="s">
        <v>337</v>
      </c>
      <c r="E47" s="1" t="s">
        <v>506</v>
      </c>
      <c r="F47" s="2">
        <v>473516</v>
      </c>
      <c r="G47" s="2">
        <v>5507.7</v>
      </c>
      <c r="H47" s="2">
        <v>0.7</v>
      </c>
    </row>
    <row r="48" spans="2:8" x14ac:dyDescent="0.25">
      <c r="B48" s="1" t="s">
        <v>2500</v>
      </c>
      <c r="C48" s="17" t="s">
        <v>135</v>
      </c>
      <c r="D48" s="1" t="s">
        <v>194</v>
      </c>
      <c r="E48" s="1" t="s">
        <v>511</v>
      </c>
      <c r="F48" s="2">
        <v>1249200</v>
      </c>
      <c r="G48" s="2">
        <v>5442.76</v>
      </c>
      <c r="H48" s="2">
        <v>0.69</v>
      </c>
    </row>
    <row r="49" spans="2:8" x14ac:dyDescent="0.25">
      <c r="B49" s="1" t="s">
        <v>2601</v>
      </c>
      <c r="C49" s="17" t="s">
        <v>135</v>
      </c>
      <c r="D49" s="1" t="s">
        <v>218</v>
      </c>
      <c r="E49" s="1" t="s">
        <v>721</v>
      </c>
      <c r="F49" s="2">
        <v>868056</v>
      </c>
      <c r="G49" s="2">
        <v>5020.3999999999996</v>
      </c>
      <c r="H49" s="2">
        <v>0.63</v>
      </c>
    </row>
    <row r="50" spans="2:8" x14ac:dyDescent="0.25">
      <c r="B50" s="1" t="s">
        <v>2568</v>
      </c>
      <c r="C50" s="17" t="s">
        <v>135</v>
      </c>
      <c r="D50" s="1" t="s">
        <v>229</v>
      </c>
      <c r="E50" s="1" t="s">
        <v>656</v>
      </c>
      <c r="F50" s="2">
        <v>591000</v>
      </c>
      <c r="G50" s="2">
        <v>4878.71</v>
      </c>
      <c r="H50" s="2">
        <v>0.62</v>
      </c>
    </row>
    <row r="51" spans="2:8" x14ac:dyDescent="0.25">
      <c r="B51" s="1" t="s">
        <v>2458</v>
      </c>
      <c r="C51" s="17" t="s">
        <v>135</v>
      </c>
      <c r="D51" s="1" t="s">
        <v>384</v>
      </c>
      <c r="E51" s="1" t="s">
        <v>426</v>
      </c>
      <c r="F51" s="2">
        <v>127408</v>
      </c>
      <c r="G51" s="2">
        <v>4865.78</v>
      </c>
      <c r="H51" s="2">
        <v>0.62</v>
      </c>
    </row>
    <row r="52" spans="2:8" x14ac:dyDescent="0.25">
      <c r="B52" s="1" t="s">
        <v>2581</v>
      </c>
      <c r="C52" s="17" t="s">
        <v>135</v>
      </c>
      <c r="D52" s="1" t="s">
        <v>356</v>
      </c>
      <c r="E52" s="1" t="s">
        <v>683</v>
      </c>
      <c r="F52" s="2">
        <v>887500</v>
      </c>
      <c r="G52" s="2">
        <v>4775.1899999999996</v>
      </c>
      <c r="H52" s="2">
        <v>0.6</v>
      </c>
    </row>
    <row r="53" spans="2:8" x14ac:dyDescent="0.25">
      <c r="B53" s="1" t="s">
        <v>2490</v>
      </c>
      <c r="C53" s="17" t="s">
        <v>135</v>
      </c>
      <c r="D53" s="1" t="s">
        <v>337</v>
      </c>
      <c r="E53" s="1" t="s">
        <v>496</v>
      </c>
      <c r="F53" s="2">
        <v>122200</v>
      </c>
      <c r="G53" s="2">
        <v>4608.04</v>
      </c>
      <c r="H53" s="2">
        <v>0.57999999999999996</v>
      </c>
    </row>
    <row r="54" spans="2:8" x14ac:dyDescent="0.25">
      <c r="B54" s="1" t="s">
        <v>2576</v>
      </c>
      <c r="C54" s="17" t="s">
        <v>135</v>
      </c>
      <c r="D54" s="1" t="s">
        <v>238</v>
      </c>
      <c r="E54" s="1" t="s">
        <v>678</v>
      </c>
      <c r="F54" s="2">
        <v>154000</v>
      </c>
      <c r="G54" s="2">
        <v>4573.1099999999997</v>
      </c>
      <c r="H54" s="2">
        <v>0.57999999999999996</v>
      </c>
    </row>
    <row r="55" spans="2:8" x14ac:dyDescent="0.25">
      <c r="B55" s="1" t="s">
        <v>2450</v>
      </c>
      <c r="C55" s="17" t="s">
        <v>135</v>
      </c>
      <c r="D55" s="1" t="s">
        <v>416</v>
      </c>
      <c r="E55" s="1" t="s">
        <v>417</v>
      </c>
      <c r="F55" s="2">
        <v>1791000</v>
      </c>
      <c r="G55" s="2">
        <v>4533.0200000000004</v>
      </c>
      <c r="H55" s="2">
        <v>0.56999999999999995</v>
      </c>
    </row>
    <row r="56" spans="2:8" x14ac:dyDescent="0.25">
      <c r="B56" s="1" t="s">
        <v>2602</v>
      </c>
      <c r="C56" s="17" t="s">
        <v>135</v>
      </c>
      <c r="D56" s="1" t="s">
        <v>240</v>
      </c>
      <c r="E56" s="1" t="s">
        <v>724</v>
      </c>
      <c r="F56" s="2">
        <v>754243</v>
      </c>
      <c r="G56" s="2">
        <v>4243.37</v>
      </c>
      <c r="H56" s="2">
        <v>0.54</v>
      </c>
    </row>
    <row r="57" spans="2:8" x14ac:dyDescent="0.25">
      <c r="B57" s="1" t="s">
        <v>2443</v>
      </c>
      <c r="C57" s="17" t="s">
        <v>135</v>
      </c>
      <c r="D57" s="1" t="s">
        <v>197</v>
      </c>
      <c r="E57" s="1" t="s">
        <v>398</v>
      </c>
      <c r="F57" s="2">
        <v>336600</v>
      </c>
      <c r="G57" s="2">
        <v>4109.72</v>
      </c>
      <c r="H57" s="2">
        <v>0.52</v>
      </c>
    </row>
    <row r="58" spans="2:8" x14ac:dyDescent="0.25">
      <c r="B58" s="1" t="s">
        <v>2578</v>
      </c>
      <c r="C58" s="17" t="s">
        <v>135</v>
      </c>
      <c r="D58" s="1" t="s">
        <v>416</v>
      </c>
      <c r="E58" s="1" t="s">
        <v>680</v>
      </c>
      <c r="F58" s="2">
        <v>229852</v>
      </c>
      <c r="G58" s="2">
        <v>3947.94</v>
      </c>
      <c r="H58" s="2">
        <v>0.5</v>
      </c>
    </row>
    <row r="59" spans="2:8" x14ac:dyDescent="0.25">
      <c r="B59" s="1" t="s">
        <v>2663</v>
      </c>
      <c r="C59" s="17" t="s">
        <v>135</v>
      </c>
      <c r="D59" s="1" t="s">
        <v>220</v>
      </c>
      <c r="E59" s="1" t="s">
        <v>813</v>
      </c>
      <c r="F59" s="2">
        <v>350106</v>
      </c>
      <c r="G59" s="2">
        <v>3868.67</v>
      </c>
      <c r="H59" s="2">
        <v>0.49</v>
      </c>
    </row>
    <row r="60" spans="2:8" x14ac:dyDescent="0.25">
      <c r="B60" s="1" t="s">
        <v>2361</v>
      </c>
      <c r="C60" s="17" t="s">
        <v>135</v>
      </c>
      <c r="D60" s="1" t="s">
        <v>240</v>
      </c>
      <c r="E60" s="1" t="s">
        <v>241</v>
      </c>
      <c r="F60" s="2">
        <v>261119</v>
      </c>
      <c r="G60" s="2">
        <v>3864.56</v>
      </c>
      <c r="H60" s="2">
        <v>0.49</v>
      </c>
    </row>
    <row r="61" spans="2:8" x14ac:dyDescent="0.25">
      <c r="B61" s="1" t="s">
        <v>2349</v>
      </c>
      <c r="C61" s="17" t="s">
        <v>135</v>
      </c>
      <c r="D61" s="1" t="s">
        <v>220</v>
      </c>
      <c r="E61" s="1" t="s">
        <v>221</v>
      </c>
      <c r="F61" s="2">
        <v>361500</v>
      </c>
      <c r="G61" s="2">
        <v>3791.59</v>
      </c>
      <c r="H61" s="2">
        <v>0.48</v>
      </c>
    </row>
    <row r="62" spans="2:8" x14ac:dyDescent="0.25">
      <c r="B62" s="1" t="s">
        <v>2605</v>
      </c>
      <c r="C62" s="17" t="s">
        <v>135</v>
      </c>
      <c r="D62" s="1" t="s">
        <v>218</v>
      </c>
      <c r="E62" s="1" t="s">
        <v>727</v>
      </c>
      <c r="F62" s="2">
        <v>79800</v>
      </c>
      <c r="G62" s="2">
        <v>3526.96</v>
      </c>
      <c r="H62" s="2">
        <v>0.45</v>
      </c>
    </row>
    <row r="63" spans="2:8" x14ac:dyDescent="0.25">
      <c r="B63" s="1" t="s">
        <v>2658</v>
      </c>
      <c r="C63" s="17" t="s">
        <v>135</v>
      </c>
      <c r="D63" s="1" t="s">
        <v>218</v>
      </c>
      <c r="E63" s="1" t="s">
        <v>792</v>
      </c>
      <c r="F63" s="2">
        <v>96250</v>
      </c>
      <c r="G63" s="2">
        <v>3520.44</v>
      </c>
      <c r="H63" s="2">
        <v>0.45</v>
      </c>
    </row>
    <row r="64" spans="2:8" x14ac:dyDescent="0.25">
      <c r="B64" s="1" t="s">
        <v>2528</v>
      </c>
      <c r="C64" s="17" t="s">
        <v>135</v>
      </c>
      <c r="D64" s="1" t="s">
        <v>248</v>
      </c>
      <c r="E64" s="1" t="s">
        <v>569</v>
      </c>
      <c r="F64" s="2">
        <v>771675</v>
      </c>
      <c r="G64" s="2">
        <v>3254.15</v>
      </c>
      <c r="H64" s="2">
        <v>0.41</v>
      </c>
    </row>
    <row r="65" spans="2:8" x14ac:dyDescent="0.25">
      <c r="B65" s="1" t="s">
        <v>2534</v>
      </c>
      <c r="C65" s="17" t="s">
        <v>135</v>
      </c>
      <c r="D65" s="1" t="s">
        <v>211</v>
      </c>
      <c r="E65" s="1" t="s">
        <v>577</v>
      </c>
      <c r="F65" s="2">
        <v>1181000</v>
      </c>
      <c r="G65" s="2">
        <v>3239.48</v>
      </c>
      <c r="H65" s="2">
        <v>0.41</v>
      </c>
    </row>
    <row r="66" spans="2:8" x14ac:dyDescent="0.25">
      <c r="B66" s="1" t="s">
        <v>675</v>
      </c>
      <c r="C66" s="17" t="s">
        <v>135</v>
      </c>
      <c r="D66" s="1" t="s">
        <v>248</v>
      </c>
      <c r="E66" s="1" t="s">
        <v>676</v>
      </c>
      <c r="F66" s="2">
        <v>2145925</v>
      </c>
      <c r="G66" s="2">
        <v>2900.22</v>
      </c>
      <c r="H66" s="2">
        <v>0.37</v>
      </c>
    </row>
    <row r="67" spans="2:8" x14ac:dyDescent="0.25">
      <c r="B67" s="1" t="s">
        <v>2457</v>
      </c>
      <c r="C67" s="17" t="s">
        <v>135</v>
      </c>
      <c r="D67" s="1" t="s">
        <v>200</v>
      </c>
      <c r="E67" s="1" t="s">
        <v>425</v>
      </c>
      <c r="F67" s="2">
        <v>79802</v>
      </c>
      <c r="G67" s="2">
        <v>2432.88</v>
      </c>
      <c r="H67" s="2">
        <v>0.31</v>
      </c>
    </row>
    <row r="68" spans="2:8" x14ac:dyDescent="0.25">
      <c r="B68" s="1" t="s">
        <v>2353</v>
      </c>
      <c r="C68" s="17" t="s">
        <v>135</v>
      </c>
      <c r="D68" s="1" t="s">
        <v>227</v>
      </c>
      <c r="E68" s="1" t="s">
        <v>228</v>
      </c>
      <c r="F68" s="2">
        <v>38526</v>
      </c>
      <c r="G68" s="2">
        <v>2212.37</v>
      </c>
      <c r="H68" s="2">
        <v>0.28000000000000003</v>
      </c>
    </row>
    <row r="69" spans="2:8" x14ac:dyDescent="0.25">
      <c r="B69" s="1" t="s">
        <v>2510</v>
      </c>
      <c r="C69" s="17" t="s">
        <v>135</v>
      </c>
      <c r="D69" s="1" t="s">
        <v>211</v>
      </c>
      <c r="E69" s="1" t="s">
        <v>533</v>
      </c>
      <c r="F69" s="2">
        <v>294000</v>
      </c>
      <c r="G69" s="2">
        <v>2173.1</v>
      </c>
      <c r="H69" s="2">
        <v>0.27</v>
      </c>
    </row>
    <row r="70" spans="2:8" x14ac:dyDescent="0.25">
      <c r="B70" s="1" t="s">
        <v>442</v>
      </c>
      <c r="C70" s="17" t="s">
        <v>135</v>
      </c>
      <c r="D70" s="1" t="s">
        <v>211</v>
      </c>
      <c r="E70" s="1" t="s">
        <v>443</v>
      </c>
      <c r="F70" s="2">
        <v>942925</v>
      </c>
      <c r="G70" s="2">
        <v>2163.0700000000002</v>
      </c>
      <c r="H70" s="2">
        <v>0.27</v>
      </c>
    </row>
    <row r="71" spans="2:8" x14ac:dyDescent="0.25">
      <c r="B71" s="1" t="s">
        <v>2756</v>
      </c>
      <c r="C71" s="17" t="s">
        <v>135</v>
      </c>
      <c r="D71" s="1" t="s">
        <v>200</v>
      </c>
      <c r="E71" s="1" t="s">
        <v>1152</v>
      </c>
      <c r="F71" s="2">
        <v>118886</v>
      </c>
      <c r="G71" s="2">
        <v>1923.4</v>
      </c>
      <c r="H71" s="2">
        <v>0.24</v>
      </c>
    </row>
    <row r="72" spans="2:8" x14ac:dyDescent="0.25">
      <c r="B72" s="1" t="s">
        <v>2507</v>
      </c>
      <c r="C72" s="17" t="s">
        <v>135</v>
      </c>
      <c r="D72" s="1" t="s">
        <v>337</v>
      </c>
      <c r="E72" s="1" t="s">
        <v>518</v>
      </c>
      <c r="F72" s="2">
        <v>328900</v>
      </c>
      <c r="G72" s="2">
        <v>1876.87</v>
      </c>
      <c r="H72" s="2">
        <v>0.24</v>
      </c>
    </row>
    <row r="73" spans="2:8" x14ac:dyDescent="0.25">
      <c r="B73" s="1" t="s">
        <v>2372</v>
      </c>
      <c r="C73" s="17" t="s">
        <v>135</v>
      </c>
      <c r="D73" s="1" t="s">
        <v>215</v>
      </c>
      <c r="E73" s="1" t="s">
        <v>258</v>
      </c>
      <c r="F73" s="2">
        <v>48800</v>
      </c>
      <c r="G73" s="2">
        <v>1848.89</v>
      </c>
      <c r="H73" s="2">
        <v>0.23</v>
      </c>
    </row>
    <row r="74" spans="2:8" x14ac:dyDescent="0.25">
      <c r="B74" s="1" t="s">
        <v>2336</v>
      </c>
      <c r="C74" s="17" t="s">
        <v>135</v>
      </c>
      <c r="D74" s="1" t="s">
        <v>200</v>
      </c>
      <c r="E74" s="1" t="s">
        <v>201</v>
      </c>
      <c r="F74" s="2">
        <v>42375</v>
      </c>
      <c r="G74" s="2">
        <v>1479.14</v>
      </c>
      <c r="H74" s="2">
        <v>0.19</v>
      </c>
    </row>
    <row r="75" spans="2:8" x14ac:dyDescent="0.25">
      <c r="B75" s="1" t="s">
        <v>2569</v>
      </c>
      <c r="C75" s="17" t="s">
        <v>135</v>
      </c>
      <c r="D75" s="1" t="s">
        <v>240</v>
      </c>
      <c r="E75" s="1" t="s">
        <v>657</v>
      </c>
      <c r="F75" s="2">
        <v>98250</v>
      </c>
      <c r="G75" s="2">
        <v>1410.13</v>
      </c>
      <c r="H75" s="2">
        <v>0.18</v>
      </c>
    </row>
    <row r="76" spans="2:8" x14ac:dyDescent="0.25">
      <c r="B76" s="1" t="s">
        <v>2757</v>
      </c>
      <c r="C76" s="17" t="s">
        <v>135</v>
      </c>
      <c r="D76" s="1" t="s">
        <v>254</v>
      </c>
      <c r="E76" s="1" t="s">
        <v>1153</v>
      </c>
      <c r="F76" s="2">
        <v>48058</v>
      </c>
      <c r="G76" s="2">
        <v>901.9</v>
      </c>
      <c r="H76" s="2">
        <v>0.11</v>
      </c>
    </row>
    <row r="77" spans="2:8" x14ac:dyDescent="0.25">
      <c r="B77" s="1" t="s">
        <v>2511</v>
      </c>
      <c r="C77" s="17" t="s">
        <v>135</v>
      </c>
      <c r="D77" s="1" t="s">
        <v>384</v>
      </c>
      <c r="E77" s="1" t="s">
        <v>534</v>
      </c>
      <c r="F77" s="2">
        <v>21435</v>
      </c>
      <c r="G77" s="2">
        <v>835.3</v>
      </c>
      <c r="H77" s="2">
        <v>0.11</v>
      </c>
    </row>
    <row r="78" spans="2:8" x14ac:dyDescent="0.25">
      <c r="B78" s="1" t="s">
        <v>2606</v>
      </c>
      <c r="C78" s="17" t="s">
        <v>135</v>
      </c>
      <c r="D78" s="1" t="s">
        <v>379</v>
      </c>
      <c r="E78" s="1" t="s">
        <v>728</v>
      </c>
      <c r="F78" s="2">
        <v>107571</v>
      </c>
      <c r="G78" s="2">
        <v>661.83</v>
      </c>
      <c r="H78" s="2">
        <v>0.08</v>
      </c>
    </row>
    <row r="79" spans="2:8" x14ac:dyDescent="0.25">
      <c r="B79" s="1" t="s">
        <v>2438</v>
      </c>
      <c r="C79" s="17" t="s">
        <v>135</v>
      </c>
      <c r="D79" s="1" t="s">
        <v>348</v>
      </c>
      <c r="E79" s="1" t="s">
        <v>392</v>
      </c>
      <c r="F79" s="2">
        <v>205000</v>
      </c>
      <c r="G79" s="2">
        <v>262.2</v>
      </c>
      <c r="H79" s="2">
        <v>0.03</v>
      </c>
    </row>
    <row r="80" spans="2:8" x14ac:dyDescent="0.25">
      <c r="B80" s="1" t="s">
        <v>2651</v>
      </c>
      <c r="C80" s="17" t="s">
        <v>135</v>
      </c>
      <c r="D80" s="1" t="s">
        <v>356</v>
      </c>
      <c r="E80" s="1" t="s">
        <v>773</v>
      </c>
      <c r="F80" s="2">
        <v>10500</v>
      </c>
      <c r="G80" s="2">
        <v>105.86</v>
      </c>
      <c r="H80" s="2">
        <v>0.01</v>
      </c>
    </row>
    <row r="81" spans="2:9" x14ac:dyDescent="0.25">
      <c r="B81" s="1" t="s">
        <v>2379</v>
      </c>
      <c r="C81" s="17" t="s">
        <v>135</v>
      </c>
      <c r="D81" s="1" t="s">
        <v>211</v>
      </c>
      <c r="E81" s="1" t="s">
        <v>292</v>
      </c>
      <c r="F81" s="2">
        <v>1160</v>
      </c>
      <c r="G81" s="2">
        <v>1.37</v>
      </c>
      <c r="H81" s="2">
        <v>0</v>
      </c>
      <c r="I81" s="1" t="s">
        <v>729</v>
      </c>
    </row>
    <row r="82" spans="2:9" x14ac:dyDescent="0.25">
      <c r="B82" s="14" t="s">
        <v>1154</v>
      </c>
      <c r="C82" s="17" t="s">
        <v>135</v>
      </c>
      <c r="F82" s="2">
        <v>11310</v>
      </c>
      <c r="G82" s="2">
        <v>5059.22</v>
      </c>
      <c r="H82" s="2">
        <v>0.64</v>
      </c>
    </row>
    <row r="83" spans="2:9" x14ac:dyDescent="0.25">
      <c r="B83" s="1" t="s">
        <v>1155</v>
      </c>
      <c r="C83" s="17" t="s">
        <v>135</v>
      </c>
      <c r="F83" s="2">
        <v>12800</v>
      </c>
      <c r="G83" s="2">
        <v>2594.64</v>
      </c>
      <c r="H83" s="2">
        <v>0.33</v>
      </c>
    </row>
    <row r="84" spans="2:9" x14ac:dyDescent="0.25">
      <c r="B84" s="1" t="s">
        <v>2758</v>
      </c>
      <c r="C84" s="17" t="s">
        <v>135</v>
      </c>
      <c r="D84" s="1" t="s">
        <v>211</v>
      </c>
      <c r="E84" s="1" t="s">
        <v>577</v>
      </c>
      <c r="F84" s="2">
        <v>304000</v>
      </c>
      <c r="G84" s="2">
        <v>830.83</v>
      </c>
      <c r="H84" s="2">
        <v>0.11</v>
      </c>
    </row>
    <row r="85" spans="2:9" x14ac:dyDescent="0.25">
      <c r="B85" s="1" t="s">
        <v>2759</v>
      </c>
      <c r="C85" s="17" t="s">
        <v>135</v>
      </c>
      <c r="D85" s="1" t="s">
        <v>356</v>
      </c>
      <c r="E85" s="1" t="s">
        <v>773</v>
      </c>
      <c r="F85" s="2">
        <v>-10500</v>
      </c>
      <c r="G85" s="2">
        <v>-106.7</v>
      </c>
      <c r="H85" s="2">
        <v>-0.01</v>
      </c>
    </row>
    <row r="86" spans="2:9" x14ac:dyDescent="0.25">
      <c r="B86" s="1" t="s">
        <v>2760</v>
      </c>
      <c r="C86" s="17" t="s">
        <v>135</v>
      </c>
      <c r="D86" s="1" t="s">
        <v>365</v>
      </c>
      <c r="E86" s="1" t="s">
        <v>394</v>
      </c>
      <c r="F86" s="2">
        <v>-97200</v>
      </c>
      <c r="G86" s="2">
        <v>-204.7</v>
      </c>
      <c r="H86" s="2">
        <v>-0.03</v>
      </c>
    </row>
    <row r="87" spans="2:9" x14ac:dyDescent="0.25">
      <c r="B87" s="1" t="s">
        <v>2761</v>
      </c>
      <c r="C87" s="17" t="s">
        <v>135</v>
      </c>
      <c r="D87" s="1" t="s">
        <v>348</v>
      </c>
      <c r="E87" s="1" t="s">
        <v>392</v>
      </c>
      <c r="F87" s="2">
        <v>-203500</v>
      </c>
      <c r="G87" s="2">
        <v>-262.11</v>
      </c>
      <c r="H87" s="2">
        <v>-0.03</v>
      </c>
    </row>
    <row r="88" spans="2:9" x14ac:dyDescent="0.25">
      <c r="B88" s="1" t="s">
        <v>2762</v>
      </c>
      <c r="C88" s="17" t="s">
        <v>135</v>
      </c>
      <c r="D88" s="1" t="s">
        <v>337</v>
      </c>
      <c r="E88" s="1" t="s">
        <v>506</v>
      </c>
      <c r="F88" s="2">
        <v>-32900</v>
      </c>
      <c r="G88" s="2">
        <v>-381.9</v>
      </c>
      <c r="H88" s="2">
        <v>-0.05</v>
      </c>
    </row>
    <row r="89" spans="2:9" x14ac:dyDescent="0.25">
      <c r="B89" s="1" t="s">
        <v>2611</v>
      </c>
      <c r="C89" s="17" t="s">
        <v>135</v>
      </c>
      <c r="D89" s="1" t="s">
        <v>222</v>
      </c>
      <c r="E89" s="1" t="s">
        <v>223</v>
      </c>
      <c r="F89" s="2">
        <v>-4700</v>
      </c>
      <c r="G89" s="2">
        <v>-424.93</v>
      </c>
      <c r="H89" s="2">
        <v>-0.05</v>
      </c>
    </row>
    <row r="90" spans="2:9" x14ac:dyDescent="0.25">
      <c r="B90" s="1" t="s">
        <v>2763</v>
      </c>
      <c r="C90" s="17" t="s">
        <v>135</v>
      </c>
      <c r="D90" s="1" t="s">
        <v>384</v>
      </c>
      <c r="E90" s="1" t="s">
        <v>534</v>
      </c>
      <c r="F90" s="2">
        <v>-21350</v>
      </c>
      <c r="G90" s="2">
        <v>-838.4</v>
      </c>
      <c r="H90" s="2">
        <v>-0.11</v>
      </c>
    </row>
    <row r="91" spans="2:9" x14ac:dyDescent="0.25">
      <c r="B91" s="1" t="s">
        <v>2764</v>
      </c>
      <c r="C91" s="17" t="s">
        <v>135</v>
      </c>
      <c r="D91" s="1" t="s">
        <v>254</v>
      </c>
      <c r="E91" s="1" t="s">
        <v>1153</v>
      </c>
      <c r="F91" s="2">
        <v>-47975</v>
      </c>
      <c r="G91" s="2">
        <v>-906.94</v>
      </c>
      <c r="H91" s="2">
        <v>-0.11</v>
      </c>
    </row>
    <row r="92" spans="2:9" x14ac:dyDescent="0.25">
      <c r="B92" s="1" t="s">
        <v>2765</v>
      </c>
      <c r="C92" s="17" t="s">
        <v>135</v>
      </c>
      <c r="D92" s="1" t="s">
        <v>365</v>
      </c>
      <c r="E92" s="1" t="s">
        <v>391</v>
      </c>
      <c r="F92" s="2">
        <v>-360000</v>
      </c>
      <c r="G92" s="2">
        <v>-945.72</v>
      </c>
      <c r="H92" s="2">
        <v>-0.12</v>
      </c>
    </row>
    <row r="93" spans="2:9" x14ac:dyDescent="0.25">
      <c r="B93" s="1" t="s">
        <v>2766</v>
      </c>
      <c r="C93" s="17" t="s">
        <v>135</v>
      </c>
      <c r="D93" s="1" t="s">
        <v>192</v>
      </c>
      <c r="E93" s="1" t="s">
        <v>554</v>
      </c>
      <c r="F93" s="2">
        <v>-675000</v>
      </c>
      <c r="G93" s="2">
        <v>-1001.7</v>
      </c>
      <c r="H93" s="2">
        <v>-0.13</v>
      </c>
    </row>
    <row r="94" spans="2:9" x14ac:dyDescent="0.25">
      <c r="B94" s="1" t="s">
        <v>2609</v>
      </c>
      <c r="C94" s="17" t="s">
        <v>135</v>
      </c>
      <c r="D94" s="1" t="s">
        <v>202</v>
      </c>
      <c r="E94" s="1" t="s">
        <v>214</v>
      </c>
      <c r="F94" s="2">
        <v>-40500</v>
      </c>
      <c r="G94" s="2">
        <v>-1036.98</v>
      </c>
      <c r="H94" s="2">
        <v>-0.13</v>
      </c>
    </row>
    <row r="95" spans="2:9" x14ac:dyDescent="0.25">
      <c r="B95" s="1" t="s">
        <v>2767</v>
      </c>
      <c r="C95" s="17" t="s">
        <v>135</v>
      </c>
      <c r="D95" s="1" t="s">
        <v>197</v>
      </c>
      <c r="E95" s="1" t="s">
        <v>198</v>
      </c>
      <c r="F95" s="2">
        <v>-95600</v>
      </c>
      <c r="G95" s="2">
        <v>-1401.97</v>
      </c>
      <c r="H95" s="2">
        <v>-0.18</v>
      </c>
    </row>
    <row r="96" spans="2:9" x14ac:dyDescent="0.25">
      <c r="B96" s="1" t="s">
        <v>2610</v>
      </c>
      <c r="C96" s="17" t="s">
        <v>135</v>
      </c>
      <c r="D96" s="1" t="s">
        <v>240</v>
      </c>
      <c r="E96" s="1" t="s">
        <v>657</v>
      </c>
      <c r="F96" s="2">
        <v>-98250</v>
      </c>
      <c r="G96" s="2">
        <v>-1421.73</v>
      </c>
      <c r="H96" s="2">
        <v>-0.18</v>
      </c>
    </row>
    <row r="97" spans="2:8" x14ac:dyDescent="0.25">
      <c r="B97" s="1" t="s">
        <v>2768</v>
      </c>
      <c r="C97" s="17" t="s">
        <v>135</v>
      </c>
      <c r="D97" s="1" t="s">
        <v>200</v>
      </c>
      <c r="E97" s="1" t="s">
        <v>201</v>
      </c>
      <c r="F97" s="2">
        <v>-42375</v>
      </c>
      <c r="G97" s="2">
        <v>-1487.15</v>
      </c>
      <c r="H97" s="2">
        <v>-0.19</v>
      </c>
    </row>
    <row r="98" spans="2:8" x14ac:dyDescent="0.25">
      <c r="B98" s="1" t="s">
        <v>2769</v>
      </c>
      <c r="C98" s="17" t="s">
        <v>135</v>
      </c>
      <c r="D98" s="1" t="s">
        <v>384</v>
      </c>
      <c r="E98" s="1" t="s">
        <v>390</v>
      </c>
      <c r="F98" s="2">
        <v>-232275</v>
      </c>
      <c r="G98" s="2">
        <v>-1648.11</v>
      </c>
      <c r="H98" s="2">
        <v>-0.21</v>
      </c>
    </row>
    <row r="99" spans="2:8" x14ac:dyDescent="0.25">
      <c r="B99" s="1" t="s">
        <v>2706</v>
      </c>
      <c r="C99" s="17" t="s">
        <v>135</v>
      </c>
      <c r="D99" s="1" t="s">
        <v>337</v>
      </c>
      <c r="E99" s="1" t="s">
        <v>518</v>
      </c>
      <c r="F99" s="2">
        <v>-328900</v>
      </c>
      <c r="G99" s="2">
        <v>-1885.75</v>
      </c>
      <c r="H99" s="2">
        <v>-0.24</v>
      </c>
    </row>
    <row r="100" spans="2:8" x14ac:dyDescent="0.25">
      <c r="B100" s="1" t="s">
        <v>2770</v>
      </c>
      <c r="C100" s="17" t="s">
        <v>135</v>
      </c>
      <c r="D100" s="1" t="s">
        <v>192</v>
      </c>
      <c r="E100" s="1" t="s">
        <v>393</v>
      </c>
      <c r="F100" s="2">
        <v>-159000</v>
      </c>
      <c r="G100" s="2">
        <v>-2344.14</v>
      </c>
      <c r="H100" s="2">
        <v>-0.3</v>
      </c>
    </row>
    <row r="101" spans="2:8" x14ac:dyDescent="0.25">
      <c r="B101" s="1" t="s">
        <v>2708</v>
      </c>
      <c r="C101" s="17" t="s">
        <v>135</v>
      </c>
      <c r="D101" s="1" t="s">
        <v>215</v>
      </c>
      <c r="E101" s="1" t="s">
        <v>216</v>
      </c>
      <c r="F101" s="2">
        <v>-42875</v>
      </c>
      <c r="G101" s="2">
        <v>-2494.83</v>
      </c>
      <c r="H101" s="2">
        <v>-0.32</v>
      </c>
    </row>
    <row r="102" spans="2:8" x14ac:dyDescent="0.25">
      <c r="B102" s="1" t="s">
        <v>2771</v>
      </c>
      <c r="C102" s="17" t="s">
        <v>135</v>
      </c>
      <c r="D102" s="1" t="s">
        <v>302</v>
      </c>
      <c r="E102" s="1" t="s">
        <v>659</v>
      </c>
      <c r="F102" s="2">
        <v>-55875</v>
      </c>
      <c r="G102" s="2">
        <v>-3111.18</v>
      </c>
      <c r="H102" s="2">
        <v>-0.39</v>
      </c>
    </row>
    <row r="103" spans="2:8" x14ac:dyDescent="0.25">
      <c r="B103" s="1" t="s">
        <v>2713</v>
      </c>
      <c r="C103" s="17" t="s">
        <v>135</v>
      </c>
      <c r="D103" s="1" t="s">
        <v>222</v>
      </c>
      <c r="E103" s="1" t="s">
        <v>492</v>
      </c>
      <c r="F103" s="2">
        <v>-756000</v>
      </c>
      <c r="G103" s="2">
        <v>-3345.68</v>
      </c>
      <c r="H103" s="2">
        <v>-0.42</v>
      </c>
    </row>
    <row r="104" spans="2:8" x14ac:dyDescent="0.25">
      <c r="B104" s="1" t="s">
        <v>2615</v>
      </c>
      <c r="C104" s="17" t="s">
        <v>135</v>
      </c>
      <c r="D104" s="1" t="s">
        <v>192</v>
      </c>
      <c r="E104" s="1" t="s">
        <v>193</v>
      </c>
      <c r="F104" s="2">
        <v>-240350</v>
      </c>
      <c r="G104" s="2">
        <v>-3762.32</v>
      </c>
      <c r="H104" s="2">
        <v>-0.48</v>
      </c>
    </row>
    <row r="105" spans="2:8" x14ac:dyDescent="0.25">
      <c r="B105" s="1" t="s">
        <v>2772</v>
      </c>
      <c r="C105" s="17" t="s">
        <v>135</v>
      </c>
      <c r="D105" s="1" t="s">
        <v>220</v>
      </c>
      <c r="E105" s="1" t="s">
        <v>221</v>
      </c>
      <c r="F105" s="2">
        <v>-361200</v>
      </c>
      <c r="G105" s="2">
        <v>-3820.41</v>
      </c>
      <c r="H105" s="2">
        <v>-0.48</v>
      </c>
    </row>
    <row r="106" spans="2:8" x14ac:dyDescent="0.25">
      <c r="B106" s="1" t="s">
        <v>2614</v>
      </c>
      <c r="C106" s="17" t="s">
        <v>135</v>
      </c>
      <c r="D106" s="1" t="s">
        <v>509</v>
      </c>
      <c r="E106" s="1" t="s">
        <v>510</v>
      </c>
      <c r="F106" s="2">
        <v>-736400</v>
      </c>
      <c r="G106" s="2">
        <v>-3829.28</v>
      </c>
      <c r="H106" s="2">
        <v>-0.48</v>
      </c>
    </row>
    <row r="107" spans="2:8" x14ac:dyDescent="0.25">
      <c r="B107" s="1" t="s">
        <v>2710</v>
      </c>
      <c r="C107" s="17" t="s">
        <v>135</v>
      </c>
      <c r="D107" s="1" t="s">
        <v>231</v>
      </c>
      <c r="E107" s="1" t="s">
        <v>232</v>
      </c>
      <c r="F107" s="2">
        <v>-423000</v>
      </c>
      <c r="G107" s="2">
        <v>-4004.96</v>
      </c>
      <c r="H107" s="2">
        <v>-0.51</v>
      </c>
    </row>
    <row r="108" spans="2:8" x14ac:dyDescent="0.25">
      <c r="B108" s="1" t="s">
        <v>2773</v>
      </c>
      <c r="C108" s="17" t="s">
        <v>135</v>
      </c>
      <c r="D108" s="1" t="s">
        <v>197</v>
      </c>
      <c r="E108" s="1" t="s">
        <v>398</v>
      </c>
      <c r="F108" s="2">
        <v>-336600</v>
      </c>
      <c r="G108" s="2">
        <v>-4134.63</v>
      </c>
      <c r="H108" s="2">
        <v>-0.52</v>
      </c>
    </row>
    <row r="109" spans="2:8" x14ac:dyDescent="0.25">
      <c r="B109" s="1" t="s">
        <v>2711</v>
      </c>
      <c r="C109" s="17" t="s">
        <v>135</v>
      </c>
      <c r="D109" s="1" t="s">
        <v>202</v>
      </c>
      <c r="E109" s="1" t="s">
        <v>203</v>
      </c>
      <c r="F109" s="2">
        <v>-993600</v>
      </c>
      <c r="G109" s="2">
        <v>-4359.42</v>
      </c>
      <c r="H109" s="2">
        <v>-0.55000000000000004</v>
      </c>
    </row>
    <row r="110" spans="2:8" x14ac:dyDescent="0.25">
      <c r="B110" s="1" t="s">
        <v>737</v>
      </c>
      <c r="C110" s="17" t="s">
        <v>135</v>
      </c>
      <c r="D110" s="1" t="s">
        <v>192</v>
      </c>
      <c r="E110" s="1" t="s">
        <v>382</v>
      </c>
      <c r="F110" s="2">
        <v>-819000</v>
      </c>
      <c r="G110" s="2">
        <v>-4649.46</v>
      </c>
      <c r="H110" s="2">
        <v>-0.59</v>
      </c>
    </row>
    <row r="111" spans="2:8" x14ac:dyDescent="0.25">
      <c r="B111" s="1" t="s">
        <v>2774</v>
      </c>
      <c r="C111" s="17" t="s">
        <v>135</v>
      </c>
      <c r="D111" s="1" t="s">
        <v>356</v>
      </c>
      <c r="E111" s="1" t="s">
        <v>683</v>
      </c>
      <c r="F111" s="2">
        <v>-887500</v>
      </c>
      <c r="G111" s="2">
        <v>-4806.26</v>
      </c>
      <c r="H111" s="2">
        <v>-0.61</v>
      </c>
    </row>
    <row r="112" spans="2:8" x14ac:dyDescent="0.25">
      <c r="B112" s="1" t="s">
        <v>2775</v>
      </c>
      <c r="C112" s="17" t="s">
        <v>135</v>
      </c>
      <c r="D112" s="1" t="s">
        <v>254</v>
      </c>
      <c r="E112" s="1" t="s">
        <v>682</v>
      </c>
      <c r="F112" s="2">
        <v>-772200</v>
      </c>
      <c r="G112" s="2">
        <v>-4876.0600000000004</v>
      </c>
      <c r="H112" s="2">
        <v>-0.62</v>
      </c>
    </row>
    <row r="113" spans="2:8" x14ac:dyDescent="0.25">
      <c r="B113" s="1" t="s">
        <v>2618</v>
      </c>
      <c r="C113" s="17" t="s">
        <v>135</v>
      </c>
      <c r="D113" s="1" t="s">
        <v>192</v>
      </c>
      <c r="E113" s="1" t="s">
        <v>205</v>
      </c>
      <c r="F113" s="2">
        <v>-505000</v>
      </c>
      <c r="G113" s="2">
        <v>-5445.16</v>
      </c>
      <c r="H113" s="2">
        <v>-0.69</v>
      </c>
    </row>
    <row r="114" spans="2:8" x14ac:dyDescent="0.25">
      <c r="B114" s="1" t="s">
        <v>2776</v>
      </c>
      <c r="C114" s="17" t="s">
        <v>135</v>
      </c>
      <c r="D114" s="1" t="s">
        <v>194</v>
      </c>
      <c r="E114" s="1" t="s">
        <v>511</v>
      </c>
      <c r="F114" s="2">
        <v>-1249200</v>
      </c>
      <c r="G114" s="2">
        <v>-5479.62</v>
      </c>
      <c r="H114" s="2">
        <v>-0.69</v>
      </c>
    </row>
    <row r="115" spans="2:8" x14ac:dyDescent="0.25">
      <c r="B115" s="1" t="s">
        <v>2707</v>
      </c>
      <c r="C115" s="17" t="s">
        <v>135</v>
      </c>
      <c r="D115" s="1" t="s">
        <v>197</v>
      </c>
      <c r="E115" s="1" t="s">
        <v>199</v>
      </c>
      <c r="F115" s="2">
        <v>-206850</v>
      </c>
      <c r="G115" s="2">
        <v>-7269.23</v>
      </c>
      <c r="H115" s="2">
        <v>-0.92</v>
      </c>
    </row>
    <row r="116" spans="2:8" x14ac:dyDescent="0.25">
      <c r="B116" s="1" t="s">
        <v>2612</v>
      </c>
      <c r="C116" s="17" t="s">
        <v>135</v>
      </c>
      <c r="D116" s="1" t="s">
        <v>194</v>
      </c>
      <c r="E116" s="1" t="s">
        <v>195</v>
      </c>
      <c r="F116" s="2">
        <v>-309000</v>
      </c>
      <c r="G116" s="2">
        <v>-7405.19</v>
      </c>
      <c r="H116" s="2">
        <v>-0.94</v>
      </c>
    </row>
    <row r="117" spans="2:8" x14ac:dyDescent="0.25">
      <c r="B117" s="1" t="s">
        <v>2777</v>
      </c>
      <c r="C117" s="17" t="s">
        <v>135</v>
      </c>
      <c r="D117" s="1" t="s">
        <v>192</v>
      </c>
      <c r="E117" s="1" t="s">
        <v>206</v>
      </c>
      <c r="F117" s="2">
        <v>-434800</v>
      </c>
      <c r="G117" s="2">
        <v>-7668.57</v>
      </c>
      <c r="H117" s="2">
        <v>-0.97</v>
      </c>
    </row>
    <row r="118" spans="2:8" x14ac:dyDescent="0.25">
      <c r="B118" s="1" t="s">
        <v>2778</v>
      </c>
      <c r="C118" s="17" t="s">
        <v>135</v>
      </c>
      <c r="D118" s="1" t="s">
        <v>222</v>
      </c>
      <c r="E118" s="1" t="s">
        <v>495</v>
      </c>
      <c r="F118" s="2">
        <v>-414200</v>
      </c>
      <c r="G118" s="2">
        <v>-8372.85</v>
      </c>
      <c r="H118" s="2">
        <v>-1.06</v>
      </c>
    </row>
    <row r="119" spans="2:8" x14ac:dyDescent="0.25">
      <c r="B119" s="1" t="s">
        <v>2616</v>
      </c>
      <c r="C119" s="17" t="s">
        <v>135</v>
      </c>
      <c r="D119" s="1" t="s">
        <v>207</v>
      </c>
      <c r="E119" s="1" t="s">
        <v>208</v>
      </c>
      <c r="F119" s="2">
        <v>-276000</v>
      </c>
      <c r="G119" s="2">
        <v>-8631.2099999999991</v>
      </c>
      <c r="H119" s="2">
        <v>-1.0900000000000001</v>
      </c>
    </row>
    <row r="120" spans="2:8" x14ac:dyDescent="0.25">
      <c r="B120" s="1" t="s">
        <v>2617</v>
      </c>
      <c r="C120" s="17" t="s">
        <v>135</v>
      </c>
      <c r="D120" s="1" t="s">
        <v>192</v>
      </c>
      <c r="E120" s="1" t="s">
        <v>196</v>
      </c>
      <c r="F120" s="2">
        <v>-920500</v>
      </c>
      <c r="G120" s="2">
        <v>-8643.0300000000007</v>
      </c>
      <c r="H120" s="2">
        <v>-1.0900000000000001</v>
      </c>
    </row>
    <row r="121" spans="2:8" x14ac:dyDescent="0.25">
      <c r="B121" s="14" t="s">
        <v>268</v>
      </c>
      <c r="G121" s="3">
        <f>SUM(G15:G81)</f>
        <v>534378.23</v>
      </c>
      <c r="H121" s="3">
        <f>SUM(H15:H81)</f>
        <v>67.570000000000007</v>
      </c>
    </row>
    <row r="122" spans="2:8" x14ac:dyDescent="0.25">
      <c r="B122" s="1" t="s">
        <v>1156</v>
      </c>
      <c r="C122" s="17" t="s">
        <v>135</v>
      </c>
      <c r="D122" s="1" t="s">
        <v>379</v>
      </c>
      <c r="E122" s="1" t="s">
        <v>1157</v>
      </c>
      <c r="F122" s="2">
        <v>5000000</v>
      </c>
      <c r="G122" s="2">
        <v>7500</v>
      </c>
      <c r="H122" s="2">
        <v>0.95</v>
      </c>
    </row>
    <row r="123" spans="2:8" x14ac:dyDescent="0.25">
      <c r="B123" s="1" t="s">
        <v>269</v>
      </c>
      <c r="C123" s="17" t="s">
        <v>135</v>
      </c>
      <c r="D123" s="1" t="s">
        <v>254</v>
      </c>
      <c r="E123" s="1" t="s">
        <v>270</v>
      </c>
      <c r="F123" s="2">
        <v>1584159</v>
      </c>
      <c r="G123" s="2">
        <v>3792.79</v>
      </c>
      <c r="H123" s="2">
        <v>0.48</v>
      </c>
    </row>
    <row r="124" spans="2:8" x14ac:dyDescent="0.25">
      <c r="B124" s="14" t="s">
        <v>271</v>
      </c>
      <c r="C124" s="21"/>
      <c r="D124" s="14"/>
      <c r="E124" s="14"/>
      <c r="F124" s="3"/>
      <c r="G124" s="3">
        <f>SUM(G122:G123)</f>
        <v>11292.79</v>
      </c>
      <c r="H124" s="3">
        <f>SUM(H122:H123)</f>
        <v>1.43</v>
      </c>
    </row>
    <row r="125" spans="2:8" x14ac:dyDescent="0.25">
      <c r="B125" s="14" t="s">
        <v>634</v>
      </c>
    </row>
    <row r="126" spans="2:8" x14ac:dyDescent="0.25">
      <c r="B126" s="1" t="s">
        <v>18</v>
      </c>
      <c r="C126" s="17" t="s">
        <v>135</v>
      </c>
      <c r="D126" s="1" t="s">
        <v>635</v>
      </c>
      <c r="E126" s="1" t="s">
        <v>1158</v>
      </c>
      <c r="F126" s="2">
        <v>14999250.037</v>
      </c>
      <c r="G126" s="2">
        <v>1587.96</v>
      </c>
      <c r="H126" s="2">
        <v>0.2</v>
      </c>
    </row>
    <row r="127" spans="2:8" x14ac:dyDescent="0.25">
      <c r="B127" s="1" t="s">
        <v>10</v>
      </c>
      <c r="C127" s="17" t="s">
        <v>135</v>
      </c>
      <c r="D127" s="1" t="s">
        <v>635</v>
      </c>
      <c r="E127" s="1" t="s">
        <v>1159</v>
      </c>
      <c r="F127" s="2">
        <v>2.0000000000000001E-4</v>
      </c>
      <c r="G127" s="2">
        <v>0</v>
      </c>
      <c r="H127" s="2">
        <v>0</v>
      </c>
    </row>
    <row r="128" spans="2:8" x14ac:dyDescent="0.25">
      <c r="B128" s="14" t="s">
        <v>271</v>
      </c>
      <c r="C128" s="21"/>
      <c r="D128" s="14"/>
      <c r="E128" s="14"/>
      <c r="F128" s="3"/>
      <c r="G128" s="3">
        <f>SUM(G125:G127)</f>
        <v>1587.96</v>
      </c>
      <c r="H128" s="3">
        <f>SUM(H125:H127)</f>
        <v>0.2</v>
      </c>
    </row>
    <row r="129" spans="2:8" x14ac:dyDescent="0.25">
      <c r="B129" s="18" t="s">
        <v>112</v>
      </c>
      <c r="C129" s="19" t="s">
        <v>113</v>
      </c>
      <c r="D129" s="18" t="s">
        <v>114</v>
      </c>
      <c r="E129" s="18" t="s">
        <v>115</v>
      </c>
      <c r="F129" s="20" t="s">
        <v>116</v>
      </c>
      <c r="G129" s="20" t="s">
        <v>117</v>
      </c>
      <c r="H129" s="20" t="s">
        <v>118</v>
      </c>
    </row>
    <row r="130" spans="2:8" x14ac:dyDescent="0.25">
      <c r="B130" s="14" t="s">
        <v>119</v>
      </c>
    </row>
    <row r="131" spans="2:8" x14ac:dyDescent="0.25">
      <c r="B131" s="14" t="s">
        <v>120</v>
      </c>
    </row>
    <row r="132" spans="2:8" x14ac:dyDescent="0.25">
      <c r="B132" s="14" t="s">
        <v>121</v>
      </c>
    </row>
    <row r="133" spans="2:8" x14ac:dyDescent="0.25">
      <c r="B133" s="1" t="s">
        <v>2248</v>
      </c>
      <c r="C133" s="17">
        <v>7.26</v>
      </c>
      <c r="D133" s="1" t="s">
        <v>122</v>
      </c>
      <c r="E133" s="1" t="s">
        <v>745</v>
      </c>
      <c r="F133" s="2">
        <v>16000000</v>
      </c>
      <c r="G133" s="2">
        <v>15440.4</v>
      </c>
      <c r="H133" s="2">
        <v>1.95</v>
      </c>
    </row>
    <row r="134" spans="2:8" x14ac:dyDescent="0.25">
      <c r="B134" s="1" t="s">
        <v>904</v>
      </c>
      <c r="C134" s="17">
        <v>7.28</v>
      </c>
      <c r="D134" s="1" t="s">
        <v>122</v>
      </c>
      <c r="E134" s="1" t="s">
        <v>905</v>
      </c>
      <c r="F134" s="2">
        <v>10000000</v>
      </c>
      <c r="G134" s="2">
        <v>9930.34</v>
      </c>
      <c r="H134" s="2">
        <v>1.26</v>
      </c>
    </row>
    <row r="135" spans="2:8" x14ac:dyDescent="0.25">
      <c r="B135" s="1" t="s">
        <v>2249</v>
      </c>
      <c r="C135" s="17">
        <v>7.25</v>
      </c>
      <c r="D135" s="1" t="s">
        <v>122</v>
      </c>
      <c r="E135" s="1" t="s">
        <v>1031</v>
      </c>
      <c r="F135" s="2">
        <v>8000000</v>
      </c>
      <c r="G135" s="2">
        <v>7682.55</v>
      </c>
      <c r="H135" s="2">
        <v>0.97</v>
      </c>
    </row>
    <row r="136" spans="2:8" x14ac:dyDescent="0.25">
      <c r="B136" s="1" t="s">
        <v>2250</v>
      </c>
      <c r="C136" s="17">
        <v>7.1</v>
      </c>
      <c r="D136" s="1" t="s">
        <v>122</v>
      </c>
      <c r="E136" s="1" t="s">
        <v>1161</v>
      </c>
      <c r="F136" s="2">
        <v>7500000</v>
      </c>
      <c r="G136" s="2">
        <v>7482.47</v>
      </c>
      <c r="H136" s="2">
        <v>0.95</v>
      </c>
    </row>
    <row r="137" spans="2:8" x14ac:dyDescent="0.25">
      <c r="B137" s="1" t="s">
        <v>2247</v>
      </c>
      <c r="C137" s="17">
        <v>7.23</v>
      </c>
      <c r="D137" s="1" t="s">
        <v>122</v>
      </c>
      <c r="E137" s="1" t="s">
        <v>1162</v>
      </c>
      <c r="F137" s="2">
        <v>6500000</v>
      </c>
      <c r="G137" s="2">
        <v>6312.96</v>
      </c>
      <c r="H137" s="2">
        <v>0.8</v>
      </c>
    </row>
    <row r="138" spans="2:8" x14ac:dyDescent="0.25">
      <c r="B138" s="1" t="s">
        <v>1163</v>
      </c>
      <c r="C138" s="17">
        <v>7.75</v>
      </c>
      <c r="D138" s="1" t="s">
        <v>122</v>
      </c>
      <c r="E138" s="1" t="s">
        <v>1164</v>
      </c>
      <c r="F138" s="2">
        <v>5000000</v>
      </c>
      <c r="G138" s="2">
        <v>4567.49</v>
      </c>
      <c r="H138" s="2">
        <v>0.57999999999999996</v>
      </c>
    </row>
    <row r="139" spans="2:8" x14ac:dyDescent="0.25">
      <c r="B139" s="1" t="s">
        <v>1165</v>
      </c>
      <c r="C139" s="17">
        <v>7.71</v>
      </c>
      <c r="D139" s="1" t="s">
        <v>122</v>
      </c>
      <c r="E139" s="1" t="s">
        <v>1166</v>
      </c>
      <c r="F139" s="2">
        <v>3000000</v>
      </c>
      <c r="G139" s="2">
        <v>2997.39</v>
      </c>
      <c r="H139" s="2">
        <v>0.38</v>
      </c>
    </row>
    <row r="140" spans="2:8" x14ac:dyDescent="0.25">
      <c r="B140" s="1" t="s">
        <v>1167</v>
      </c>
      <c r="C140" s="17">
        <v>7.73</v>
      </c>
      <c r="D140" s="1" t="s">
        <v>122</v>
      </c>
      <c r="E140" s="1" t="s">
        <v>1168</v>
      </c>
      <c r="F140" s="2">
        <v>2500000</v>
      </c>
      <c r="G140" s="2">
        <v>2495</v>
      </c>
      <c r="H140" s="2">
        <v>0.32</v>
      </c>
    </row>
    <row r="141" spans="2:8" x14ac:dyDescent="0.25">
      <c r="B141" s="1" t="s">
        <v>1169</v>
      </c>
      <c r="C141" s="17">
        <v>7.42</v>
      </c>
      <c r="D141" s="1" t="s">
        <v>122</v>
      </c>
      <c r="E141" s="1" t="s">
        <v>1170</v>
      </c>
      <c r="F141" s="2">
        <v>2500000</v>
      </c>
      <c r="G141" s="2">
        <v>2477.5</v>
      </c>
      <c r="H141" s="2">
        <v>0.31</v>
      </c>
    </row>
    <row r="142" spans="2:8" x14ac:dyDescent="0.25">
      <c r="B142" s="1" t="s">
        <v>2246</v>
      </c>
      <c r="C142" s="17">
        <v>7.24</v>
      </c>
      <c r="D142" s="1" t="s">
        <v>122</v>
      </c>
      <c r="E142" s="1" t="s">
        <v>1172</v>
      </c>
      <c r="F142" s="2">
        <v>2500000</v>
      </c>
      <c r="G142" s="2">
        <v>2406.75</v>
      </c>
      <c r="H142" s="2">
        <v>0.3</v>
      </c>
    </row>
    <row r="143" spans="2:8" x14ac:dyDescent="0.25">
      <c r="B143" s="1" t="s">
        <v>2245</v>
      </c>
      <c r="C143" s="17">
        <v>6.98</v>
      </c>
      <c r="D143" s="1" t="s">
        <v>122</v>
      </c>
      <c r="E143" s="1" t="s">
        <v>124</v>
      </c>
      <c r="F143" s="2">
        <v>1500000</v>
      </c>
      <c r="G143" s="2">
        <v>1500.32</v>
      </c>
      <c r="H143" s="2">
        <v>0.19</v>
      </c>
    </row>
    <row r="144" spans="2:8" x14ac:dyDescent="0.25">
      <c r="B144" s="1" t="s">
        <v>1173</v>
      </c>
      <c r="C144" s="17">
        <v>7.26</v>
      </c>
      <c r="D144" s="1" t="s">
        <v>122</v>
      </c>
      <c r="E144" s="1" t="s">
        <v>1174</v>
      </c>
      <c r="F144" s="2">
        <v>1230000</v>
      </c>
      <c r="G144" s="2">
        <v>1239.6400000000001</v>
      </c>
      <c r="H144" s="2">
        <v>0.16</v>
      </c>
    </row>
    <row r="145" spans="2:8" x14ac:dyDescent="0.25">
      <c r="B145" s="1" t="s">
        <v>1175</v>
      </c>
      <c r="C145" s="17">
        <v>7.75</v>
      </c>
      <c r="D145" s="1" t="s">
        <v>122</v>
      </c>
      <c r="E145" s="1" t="s">
        <v>1176</v>
      </c>
      <c r="F145" s="2">
        <v>503400</v>
      </c>
      <c r="G145" s="2">
        <v>501.36</v>
      </c>
      <c r="H145" s="2">
        <v>0.06</v>
      </c>
    </row>
    <row r="146" spans="2:8" x14ac:dyDescent="0.25">
      <c r="B146" s="1" t="s">
        <v>2251</v>
      </c>
      <c r="C146" s="17">
        <v>7.26</v>
      </c>
      <c r="D146" s="1" t="s">
        <v>122</v>
      </c>
      <c r="E146" s="1" t="s">
        <v>1178</v>
      </c>
      <c r="F146" s="2">
        <v>500000</v>
      </c>
      <c r="G146" s="2">
        <v>496.29</v>
      </c>
      <c r="H146" s="2">
        <v>0.06</v>
      </c>
    </row>
    <row r="147" spans="2:8" x14ac:dyDescent="0.25">
      <c r="B147" s="1" t="s">
        <v>748</v>
      </c>
      <c r="C147" s="17">
        <v>7.28</v>
      </c>
      <c r="D147" s="1" t="s">
        <v>122</v>
      </c>
      <c r="E147" s="1" t="s">
        <v>749</v>
      </c>
      <c r="F147" s="2">
        <v>1700</v>
      </c>
      <c r="G147" s="2">
        <v>1.57</v>
      </c>
      <c r="H147" s="2">
        <v>0</v>
      </c>
    </row>
    <row r="148" spans="2:8" x14ac:dyDescent="0.25">
      <c r="B148" s="14" t="s">
        <v>125</v>
      </c>
      <c r="C148" s="21"/>
      <c r="D148" s="14"/>
      <c r="E148" s="14"/>
      <c r="F148" s="3"/>
      <c r="G148" s="3">
        <f>SUM(G129:G147)</f>
        <v>65532.03</v>
      </c>
      <c r="H148" s="3">
        <f>SUM(H129:H147)</f>
        <v>8.2900000000000009</v>
      </c>
    </row>
    <row r="149" spans="2:8" x14ac:dyDescent="0.25">
      <c r="B149" s="14" t="s">
        <v>1179</v>
      </c>
    </row>
    <row r="150" spans="2:8" x14ac:dyDescent="0.25">
      <c r="B150" s="1" t="s">
        <v>1180</v>
      </c>
      <c r="C150" s="17">
        <v>7.73</v>
      </c>
      <c r="D150" s="1" t="s">
        <v>127</v>
      </c>
      <c r="E150" s="1" t="s">
        <v>1181</v>
      </c>
      <c r="F150" s="2">
        <v>750</v>
      </c>
      <c r="G150" s="2">
        <v>7464.08</v>
      </c>
      <c r="H150" s="2">
        <v>0.94</v>
      </c>
    </row>
    <row r="151" spans="2:8" x14ac:dyDescent="0.25">
      <c r="B151" s="1" t="s">
        <v>1182</v>
      </c>
      <c r="C151" s="17">
        <v>7.86</v>
      </c>
      <c r="D151" s="1" t="s">
        <v>127</v>
      </c>
      <c r="E151" s="1" t="s">
        <v>1183</v>
      </c>
      <c r="F151" s="2">
        <v>750</v>
      </c>
      <c r="G151" s="2">
        <v>7415.69</v>
      </c>
      <c r="H151" s="2">
        <v>0.94</v>
      </c>
    </row>
    <row r="152" spans="2:8" x14ac:dyDescent="0.25">
      <c r="B152" s="1" t="s">
        <v>2779</v>
      </c>
      <c r="C152" s="17">
        <v>7.95</v>
      </c>
      <c r="D152" s="1" t="s">
        <v>127</v>
      </c>
      <c r="E152" s="1" t="s">
        <v>1184</v>
      </c>
      <c r="F152" s="2">
        <v>571</v>
      </c>
      <c r="G152" s="2">
        <v>6242.54</v>
      </c>
      <c r="H152" s="2">
        <v>0.79</v>
      </c>
    </row>
    <row r="153" spans="2:8" x14ac:dyDescent="0.25">
      <c r="B153" s="1" t="s">
        <v>753</v>
      </c>
      <c r="C153" s="17">
        <v>8.4700000000000006</v>
      </c>
      <c r="D153" s="1" t="s">
        <v>479</v>
      </c>
      <c r="E153" s="1" t="s">
        <v>754</v>
      </c>
      <c r="F153" s="2">
        <v>6000</v>
      </c>
      <c r="G153" s="2">
        <v>5909.57</v>
      </c>
      <c r="H153" s="2">
        <v>0.75</v>
      </c>
    </row>
    <row r="154" spans="2:8" x14ac:dyDescent="0.25">
      <c r="B154" s="1" t="s">
        <v>926</v>
      </c>
      <c r="C154" s="17">
        <v>7.73</v>
      </c>
      <c r="D154" s="1" t="s">
        <v>127</v>
      </c>
      <c r="E154" s="1" t="s">
        <v>927</v>
      </c>
      <c r="F154" s="2">
        <v>50</v>
      </c>
      <c r="G154" s="2">
        <v>5034.79</v>
      </c>
      <c r="H154" s="2">
        <v>0.64</v>
      </c>
    </row>
    <row r="155" spans="2:8" x14ac:dyDescent="0.25">
      <c r="B155" s="1" t="s">
        <v>1185</v>
      </c>
      <c r="C155" s="17">
        <v>7.69</v>
      </c>
      <c r="D155" s="1" t="s">
        <v>127</v>
      </c>
      <c r="E155" s="1" t="s">
        <v>1186</v>
      </c>
      <c r="F155" s="2">
        <v>500</v>
      </c>
      <c r="G155" s="2">
        <v>4962.83</v>
      </c>
      <c r="H155" s="2">
        <v>0.63</v>
      </c>
    </row>
    <row r="156" spans="2:8" x14ac:dyDescent="0.25">
      <c r="B156" s="1" t="s">
        <v>2689</v>
      </c>
      <c r="C156" s="17">
        <v>8.51</v>
      </c>
      <c r="D156" s="1" t="s">
        <v>938</v>
      </c>
      <c r="E156" s="1" t="s">
        <v>939</v>
      </c>
      <c r="F156" s="2">
        <v>5000</v>
      </c>
      <c r="G156" s="2">
        <v>4956.16</v>
      </c>
      <c r="H156" s="2">
        <v>0.63</v>
      </c>
    </row>
    <row r="157" spans="2:8" x14ac:dyDescent="0.25">
      <c r="B157" s="1" t="s">
        <v>2780</v>
      </c>
      <c r="C157" s="17">
        <v>7.95</v>
      </c>
      <c r="D157" s="1" t="s">
        <v>127</v>
      </c>
      <c r="E157" s="1" t="s">
        <v>1187</v>
      </c>
      <c r="F157" s="2">
        <v>500</v>
      </c>
      <c r="G157" s="2">
        <v>4953.4799999999996</v>
      </c>
      <c r="H157" s="2">
        <v>0.63</v>
      </c>
    </row>
    <row r="158" spans="2:8" x14ac:dyDescent="0.25">
      <c r="B158" s="1" t="s">
        <v>1188</v>
      </c>
      <c r="C158" s="17">
        <v>7.87</v>
      </c>
      <c r="D158" s="1" t="s">
        <v>127</v>
      </c>
      <c r="E158" s="1" t="s">
        <v>1189</v>
      </c>
      <c r="F158" s="2">
        <v>500</v>
      </c>
      <c r="G158" s="2">
        <v>4947.67</v>
      </c>
      <c r="H158" s="2">
        <v>0.63</v>
      </c>
    </row>
    <row r="159" spans="2:8" x14ac:dyDescent="0.25">
      <c r="B159" s="1" t="s">
        <v>2691</v>
      </c>
      <c r="C159" s="17">
        <v>8.0399999999999991</v>
      </c>
      <c r="D159" s="1" t="s">
        <v>127</v>
      </c>
      <c r="E159" s="1" t="s">
        <v>945</v>
      </c>
      <c r="F159" s="2">
        <v>500</v>
      </c>
      <c r="G159" s="2">
        <v>4861.99</v>
      </c>
      <c r="H159" s="2">
        <v>0.61</v>
      </c>
    </row>
    <row r="160" spans="2:8" x14ac:dyDescent="0.25">
      <c r="B160" s="1" t="s">
        <v>1190</v>
      </c>
      <c r="C160" s="17">
        <v>7.86</v>
      </c>
      <c r="D160" s="1" t="s">
        <v>127</v>
      </c>
      <c r="E160" s="1" t="s">
        <v>1191</v>
      </c>
      <c r="F160" s="2">
        <v>500</v>
      </c>
      <c r="G160" s="2">
        <v>4835.3</v>
      </c>
      <c r="H160" s="2">
        <v>0.61</v>
      </c>
    </row>
    <row r="161" spans="2:8" x14ac:dyDescent="0.25">
      <c r="B161" s="1" t="s">
        <v>2477</v>
      </c>
      <c r="C161" s="17">
        <v>8.02</v>
      </c>
      <c r="D161" s="1" t="s">
        <v>127</v>
      </c>
      <c r="E161" s="1" t="s">
        <v>470</v>
      </c>
      <c r="F161" s="2">
        <v>500</v>
      </c>
      <c r="G161" s="2">
        <v>4800.3</v>
      </c>
      <c r="H161" s="2">
        <v>0.61</v>
      </c>
    </row>
    <row r="162" spans="2:8" x14ac:dyDescent="0.25">
      <c r="B162" s="1" t="s">
        <v>2781</v>
      </c>
      <c r="C162" s="17">
        <v>8.5</v>
      </c>
      <c r="D162" s="1" t="s">
        <v>938</v>
      </c>
      <c r="E162" s="1" t="s">
        <v>1192</v>
      </c>
      <c r="F162" s="2">
        <v>400</v>
      </c>
      <c r="G162" s="2">
        <v>3985.24</v>
      </c>
      <c r="H162" s="2">
        <v>0.5</v>
      </c>
    </row>
    <row r="163" spans="2:8" x14ac:dyDescent="0.25">
      <c r="B163" s="1" t="s">
        <v>1193</v>
      </c>
      <c r="C163" s="17">
        <v>7.78</v>
      </c>
      <c r="D163" s="1" t="s">
        <v>127</v>
      </c>
      <c r="E163" s="1" t="s">
        <v>1194</v>
      </c>
      <c r="F163" s="2">
        <v>350</v>
      </c>
      <c r="G163" s="2">
        <v>3515.04</v>
      </c>
      <c r="H163" s="2">
        <v>0.44</v>
      </c>
    </row>
    <row r="164" spans="2:8" x14ac:dyDescent="0.25">
      <c r="B164" s="1" t="s">
        <v>2782</v>
      </c>
      <c r="C164" s="17">
        <v>7.7</v>
      </c>
      <c r="D164" s="1" t="s">
        <v>127</v>
      </c>
      <c r="E164" s="1" t="s">
        <v>1195</v>
      </c>
      <c r="F164" s="2">
        <v>3000</v>
      </c>
      <c r="G164" s="2">
        <v>2979.44</v>
      </c>
      <c r="H164" s="2">
        <v>0.38</v>
      </c>
    </row>
    <row r="165" spans="2:8" x14ac:dyDescent="0.25">
      <c r="B165" s="1" t="s">
        <v>2783</v>
      </c>
      <c r="C165" s="17">
        <v>8.61</v>
      </c>
      <c r="D165" s="1" t="s">
        <v>473</v>
      </c>
      <c r="E165" s="1" t="s">
        <v>1196</v>
      </c>
      <c r="F165" s="2">
        <v>2500</v>
      </c>
      <c r="G165" s="2">
        <v>2504.65</v>
      </c>
      <c r="H165" s="2">
        <v>0.32</v>
      </c>
    </row>
    <row r="166" spans="2:8" x14ac:dyDescent="0.25">
      <c r="B166" s="1" t="s">
        <v>2784</v>
      </c>
      <c r="C166" s="17">
        <v>8.31</v>
      </c>
      <c r="D166" s="1" t="s">
        <v>127</v>
      </c>
      <c r="E166" s="1" t="s">
        <v>1197</v>
      </c>
      <c r="F166" s="2">
        <v>2500</v>
      </c>
      <c r="G166" s="2">
        <v>2498.15</v>
      </c>
      <c r="H166" s="2">
        <v>0.32</v>
      </c>
    </row>
    <row r="167" spans="2:8" x14ac:dyDescent="0.25">
      <c r="B167" s="1" t="s">
        <v>1198</v>
      </c>
      <c r="C167" s="17">
        <v>8.02</v>
      </c>
      <c r="D167" s="1" t="s">
        <v>127</v>
      </c>
      <c r="E167" s="1" t="s">
        <v>1199</v>
      </c>
      <c r="F167" s="2">
        <v>250</v>
      </c>
      <c r="G167" s="2">
        <v>2494.5</v>
      </c>
      <c r="H167" s="2">
        <v>0.32</v>
      </c>
    </row>
    <row r="168" spans="2:8" x14ac:dyDescent="0.25">
      <c r="B168" s="1" t="s">
        <v>2785</v>
      </c>
      <c r="C168" s="17">
        <v>7.97</v>
      </c>
      <c r="D168" s="1" t="s">
        <v>127</v>
      </c>
      <c r="E168" s="1" t="s">
        <v>1200</v>
      </c>
      <c r="F168" s="2">
        <v>2500</v>
      </c>
      <c r="G168" s="2">
        <v>2492.23</v>
      </c>
      <c r="H168" s="2">
        <v>0.32</v>
      </c>
    </row>
    <row r="169" spans="2:8" x14ac:dyDescent="0.25">
      <c r="B169" s="1" t="s">
        <v>2786</v>
      </c>
      <c r="C169" s="17">
        <v>8.1199999999999992</v>
      </c>
      <c r="D169" s="1" t="s">
        <v>127</v>
      </c>
      <c r="E169" s="1" t="s">
        <v>1201</v>
      </c>
      <c r="F169" s="2">
        <v>250</v>
      </c>
      <c r="G169" s="2">
        <v>2490.31</v>
      </c>
      <c r="H169" s="2">
        <v>0.31</v>
      </c>
    </row>
    <row r="170" spans="2:8" x14ac:dyDescent="0.25">
      <c r="B170" s="1" t="s">
        <v>2787</v>
      </c>
      <c r="C170" s="17">
        <v>9.01</v>
      </c>
      <c r="D170" s="1" t="s">
        <v>473</v>
      </c>
      <c r="E170" s="1" t="s">
        <v>1202</v>
      </c>
      <c r="F170" s="2">
        <v>250</v>
      </c>
      <c r="G170" s="2">
        <v>2486.42</v>
      </c>
      <c r="H170" s="2">
        <v>0.31</v>
      </c>
    </row>
    <row r="171" spans="2:8" x14ac:dyDescent="0.25">
      <c r="B171" s="1" t="s">
        <v>1203</v>
      </c>
      <c r="C171" s="17">
        <v>7.82</v>
      </c>
      <c r="D171" s="1" t="s">
        <v>127</v>
      </c>
      <c r="E171" s="1" t="s">
        <v>1204</v>
      </c>
      <c r="F171" s="2">
        <v>2500</v>
      </c>
      <c r="G171" s="2">
        <v>2485.83</v>
      </c>
      <c r="H171" s="2">
        <v>0.31</v>
      </c>
    </row>
    <row r="172" spans="2:8" x14ac:dyDescent="0.25">
      <c r="B172" s="1" t="s">
        <v>2788</v>
      </c>
      <c r="C172" s="17">
        <v>7.95</v>
      </c>
      <c r="D172" s="1" t="s">
        <v>127</v>
      </c>
      <c r="E172" s="1" t="s">
        <v>1205</v>
      </c>
      <c r="F172" s="2">
        <v>250</v>
      </c>
      <c r="G172" s="2">
        <v>2485.81</v>
      </c>
      <c r="H172" s="2">
        <v>0.31</v>
      </c>
    </row>
    <row r="173" spans="2:8" x14ac:dyDescent="0.25">
      <c r="B173" s="1" t="s">
        <v>2789</v>
      </c>
      <c r="C173" s="17">
        <v>8.83</v>
      </c>
      <c r="D173" s="1" t="s">
        <v>473</v>
      </c>
      <c r="E173" s="1" t="s">
        <v>1206</v>
      </c>
      <c r="F173" s="2">
        <v>2500</v>
      </c>
      <c r="G173" s="2">
        <v>2483.39</v>
      </c>
      <c r="H173" s="2">
        <v>0.31</v>
      </c>
    </row>
    <row r="174" spans="2:8" x14ac:dyDescent="0.25">
      <c r="B174" s="1" t="s">
        <v>1207</v>
      </c>
      <c r="C174" s="17">
        <v>7.84</v>
      </c>
      <c r="D174" s="1" t="s">
        <v>127</v>
      </c>
      <c r="E174" s="1" t="s">
        <v>1208</v>
      </c>
      <c r="F174" s="2">
        <v>2500</v>
      </c>
      <c r="G174" s="2">
        <v>2478.37</v>
      </c>
      <c r="H174" s="2">
        <v>0.31</v>
      </c>
    </row>
    <row r="175" spans="2:8" x14ac:dyDescent="0.25">
      <c r="B175" s="1" t="s">
        <v>1209</v>
      </c>
      <c r="C175" s="17">
        <v>7.72</v>
      </c>
      <c r="D175" s="1" t="s">
        <v>127</v>
      </c>
      <c r="E175" s="1" t="s">
        <v>1210</v>
      </c>
      <c r="F175" s="2">
        <v>2500</v>
      </c>
      <c r="G175" s="2">
        <v>2473.5300000000002</v>
      </c>
      <c r="H175" s="2">
        <v>0.31</v>
      </c>
    </row>
    <row r="176" spans="2:8" x14ac:dyDescent="0.25">
      <c r="B176" s="1" t="s">
        <v>2790</v>
      </c>
      <c r="C176" s="17">
        <v>7.79</v>
      </c>
      <c r="D176" s="1" t="s">
        <v>127</v>
      </c>
      <c r="E176" s="1" t="s">
        <v>1211</v>
      </c>
      <c r="F176" s="2">
        <v>250</v>
      </c>
      <c r="G176" s="2">
        <v>2472</v>
      </c>
      <c r="H176" s="2">
        <v>0.31</v>
      </c>
    </row>
    <row r="177" spans="2:8" x14ac:dyDescent="0.25">
      <c r="B177" s="1" t="s">
        <v>1212</v>
      </c>
      <c r="C177" s="17">
        <v>7.85</v>
      </c>
      <c r="D177" s="1" t="s">
        <v>127</v>
      </c>
      <c r="E177" s="1" t="s">
        <v>1213</v>
      </c>
      <c r="F177" s="2">
        <v>250</v>
      </c>
      <c r="G177" s="2">
        <v>2469.12</v>
      </c>
      <c r="H177" s="2">
        <v>0.31</v>
      </c>
    </row>
    <row r="178" spans="2:8" x14ac:dyDescent="0.25">
      <c r="B178" s="1" t="s">
        <v>2791</v>
      </c>
      <c r="C178" s="17">
        <v>8.1</v>
      </c>
      <c r="D178" s="1" t="s">
        <v>127</v>
      </c>
      <c r="E178" s="1" t="s">
        <v>1214</v>
      </c>
      <c r="F178" s="2">
        <v>250</v>
      </c>
      <c r="G178" s="2">
        <v>2465.16</v>
      </c>
      <c r="H178" s="2">
        <v>0.31</v>
      </c>
    </row>
    <row r="179" spans="2:8" x14ac:dyDescent="0.25">
      <c r="B179" s="1" t="s">
        <v>1215</v>
      </c>
      <c r="C179" s="17">
        <v>7.71</v>
      </c>
      <c r="D179" s="1" t="s">
        <v>127</v>
      </c>
      <c r="E179" s="1" t="s">
        <v>1216</v>
      </c>
      <c r="F179" s="2">
        <v>250</v>
      </c>
      <c r="G179" s="2">
        <v>2381.83</v>
      </c>
      <c r="H179" s="2">
        <v>0.3</v>
      </c>
    </row>
    <row r="180" spans="2:8" x14ac:dyDescent="0.25">
      <c r="B180" s="1" t="s">
        <v>2690</v>
      </c>
      <c r="C180" s="17">
        <v>8.14</v>
      </c>
      <c r="D180" s="1" t="s">
        <v>940</v>
      </c>
      <c r="E180" s="1" t="s">
        <v>941</v>
      </c>
      <c r="F180" s="2">
        <v>250</v>
      </c>
      <c r="G180" s="2">
        <v>2235.92</v>
      </c>
      <c r="H180" s="2">
        <v>0.28000000000000003</v>
      </c>
    </row>
    <row r="181" spans="2:8" x14ac:dyDescent="0.25">
      <c r="B181" s="1" t="s">
        <v>2792</v>
      </c>
      <c r="C181" s="17">
        <v>8.18</v>
      </c>
      <c r="D181" s="1" t="s">
        <v>1217</v>
      </c>
      <c r="E181" s="1" t="s">
        <v>1218</v>
      </c>
      <c r="F181" s="2">
        <v>200</v>
      </c>
      <c r="G181" s="2">
        <v>1985.55</v>
      </c>
      <c r="H181" s="2">
        <v>0.25</v>
      </c>
    </row>
    <row r="182" spans="2:8" x14ac:dyDescent="0.25">
      <c r="B182" s="1" t="s">
        <v>2793</v>
      </c>
      <c r="C182" s="17">
        <v>8.94</v>
      </c>
      <c r="D182" s="1" t="s">
        <v>473</v>
      </c>
      <c r="E182" s="1" t="s">
        <v>1219</v>
      </c>
      <c r="F182" s="2">
        <v>150</v>
      </c>
      <c r="G182" s="2">
        <v>1495.21</v>
      </c>
      <c r="H182" s="2">
        <v>0.19</v>
      </c>
    </row>
    <row r="183" spans="2:8" x14ac:dyDescent="0.25">
      <c r="B183" s="1" t="s">
        <v>934</v>
      </c>
      <c r="C183" s="17">
        <v>7.87</v>
      </c>
      <c r="D183" s="1" t="s">
        <v>127</v>
      </c>
      <c r="E183" s="1" t="s">
        <v>935</v>
      </c>
      <c r="F183" s="2">
        <v>150</v>
      </c>
      <c r="G183" s="2">
        <v>1489.28</v>
      </c>
      <c r="H183" s="2">
        <v>0.19</v>
      </c>
    </row>
    <row r="184" spans="2:8" x14ac:dyDescent="0.25">
      <c r="B184" s="1" t="s">
        <v>2482</v>
      </c>
      <c r="C184" s="17">
        <v>9.01</v>
      </c>
      <c r="D184" s="1" t="s">
        <v>473</v>
      </c>
      <c r="E184" s="1" t="s">
        <v>478</v>
      </c>
      <c r="F184" s="2">
        <v>150</v>
      </c>
      <c r="G184" s="2">
        <v>1489</v>
      </c>
      <c r="H184" s="2">
        <v>0.19</v>
      </c>
    </row>
    <row r="185" spans="2:8" x14ac:dyDescent="0.25">
      <c r="B185" s="1" t="s">
        <v>1220</v>
      </c>
      <c r="C185" s="17">
        <v>7.66</v>
      </c>
      <c r="D185" s="1" t="s">
        <v>127</v>
      </c>
      <c r="E185" s="1" t="s">
        <v>1221</v>
      </c>
      <c r="F185" s="2">
        <v>1500</v>
      </c>
      <c r="G185" s="2">
        <v>1476.7</v>
      </c>
      <c r="H185" s="2">
        <v>0.19</v>
      </c>
    </row>
    <row r="186" spans="2:8" x14ac:dyDescent="0.25">
      <c r="B186" s="1" t="s">
        <v>2794</v>
      </c>
      <c r="C186" s="17">
        <v>8.0500000000000007</v>
      </c>
      <c r="D186" s="1" t="s">
        <v>127</v>
      </c>
      <c r="E186" s="1" t="s">
        <v>1222</v>
      </c>
      <c r="F186" s="2">
        <v>150</v>
      </c>
      <c r="G186" s="2">
        <v>1459.64</v>
      </c>
      <c r="H186" s="2">
        <v>0.18</v>
      </c>
    </row>
    <row r="187" spans="2:8" x14ac:dyDescent="0.25">
      <c r="B187" s="1" t="s">
        <v>2795</v>
      </c>
      <c r="C187" s="17">
        <v>7.95</v>
      </c>
      <c r="D187" s="1" t="s">
        <v>127</v>
      </c>
      <c r="E187" s="1" t="s">
        <v>1223</v>
      </c>
      <c r="F187" s="2">
        <v>100</v>
      </c>
      <c r="G187" s="2">
        <v>1006</v>
      </c>
      <c r="H187" s="2">
        <v>0.13</v>
      </c>
    </row>
    <row r="188" spans="2:8" x14ac:dyDescent="0.25">
      <c r="B188" s="1" t="s">
        <v>2796</v>
      </c>
      <c r="C188" s="17">
        <v>7.64</v>
      </c>
      <c r="D188" s="1" t="s">
        <v>127</v>
      </c>
      <c r="E188" s="1" t="s">
        <v>1224</v>
      </c>
      <c r="F188" s="2">
        <v>1000</v>
      </c>
      <c r="G188" s="2">
        <v>993.88</v>
      </c>
      <c r="H188" s="2">
        <v>0.13</v>
      </c>
    </row>
    <row r="189" spans="2:8" x14ac:dyDescent="0.25">
      <c r="B189" s="1" t="s">
        <v>2479</v>
      </c>
      <c r="C189" s="17">
        <v>8.24</v>
      </c>
      <c r="D189" s="1" t="s">
        <v>127</v>
      </c>
      <c r="E189" s="1" t="s">
        <v>472</v>
      </c>
      <c r="F189" s="2">
        <v>100</v>
      </c>
      <c r="G189" s="2">
        <v>882.45</v>
      </c>
      <c r="H189" s="2">
        <v>0.11</v>
      </c>
    </row>
    <row r="190" spans="2:8" x14ac:dyDescent="0.25">
      <c r="B190" s="1" t="s">
        <v>2797</v>
      </c>
      <c r="C190" s="17">
        <v>8.19</v>
      </c>
      <c r="D190" s="1" t="s">
        <v>127</v>
      </c>
      <c r="E190" s="1" t="s">
        <v>1225</v>
      </c>
      <c r="F190" s="2">
        <v>50</v>
      </c>
      <c r="G190" s="2">
        <v>543.35</v>
      </c>
      <c r="H190" s="2">
        <v>7.0000000000000007E-2</v>
      </c>
    </row>
    <row r="191" spans="2:8" x14ac:dyDescent="0.25">
      <c r="B191" s="1" t="s">
        <v>2798</v>
      </c>
      <c r="C191" s="17">
        <v>7.69</v>
      </c>
      <c r="D191" s="1" t="s">
        <v>127</v>
      </c>
      <c r="E191" s="1" t="s">
        <v>1226</v>
      </c>
      <c r="F191" s="2">
        <v>50</v>
      </c>
      <c r="G191" s="2">
        <v>508.72</v>
      </c>
      <c r="H191" s="2">
        <v>0.06</v>
      </c>
    </row>
    <row r="192" spans="2:8" x14ac:dyDescent="0.25">
      <c r="B192" s="1" t="s">
        <v>2799</v>
      </c>
      <c r="C192" s="17">
        <v>7.68</v>
      </c>
      <c r="D192" s="1" t="s">
        <v>127</v>
      </c>
      <c r="E192" s="1" t="s">
        <v>1227</v>
      </c>
      <c r="F192" s="2">
        <v>50</v>
      </c>
      <c r="G192" s="2">
        <v>508.38</v>
      </c>
      <c r="H192" s="2">
        <v>0.06</v>
      </c>
    </row>
    <row r="193" spans="2:8" x14ac:dyDescent="0.25">
      <c r="B193" s="1" t="s">
        <v>2800</v>
      </c>
      <c r="C193" s="17">
        <v>7.64</v>
      </c>
      <c r="D193" s="1" t="s">
        <v>127</v>
      </c>
      <c r="E193" s="1" t="s">
        <v>1228</v>
      </c>
      <c r="F193" s="2">
        <v>500</v>
      </c>
      <c r="G193" s="2">
        <v>501.06</v>
      </c>
      <c r="H193" s="2">
        <v>0.06</v>
      </c>
    </row>
    <row r="194" spans="2:8" x14ac:dyDescent="0.25">
      <c r="B194" s="1" t="s">
        <v>2801</v>
      </c>
      <c r="C194" s="17">
        <v>7.92</v>
      </c>
      <c r="D194" s="1" t="s">
        <v>127</v>
      </c>
      <c r="E194" s="1" t="s">
        <v>1229</v>
      </c>
      <c r="F194" s="2">
        <v>50</v>
      </c>
      <c r="G194" s="2">
        <v>496.06</v>
      </c>
      <c r="H194" s="2">
        <v>0.06</v>
      </c>
    </row>
    <row r="195" spans="2:8" x14ac:dyDescent="0.25">
      <c r="B195" s="1" t="s">
        <v>2802</v>
      </c>
      <c r="C195" s="17">
        <v>7.64</v>
      </c>
      <c r="D195" s="1" t="s">
        <v>127</v>
      </c>
      <c r="E195" s="1" t="s">
        <v>1230</v>
      </c>
      <c r="F195" s="2">
        <v>50</v>
      </c>
      <c r="G195" s="2">
        <v>494.46</v>
      </c>
      <c r="H195" s="2">
        <v>0.06</v>
      </c>
    </row>
    <row r="196" spans="2:8" x14ac:dyDescent="0.25">
      <c r="B196" s="1" t="s">
        <v>2803</v>
      </c>
      <c r="C196" s="17">
        <v>7.69</v>
      </c>
      <c r="D196" s="1" t="s">
        <v>479</v>
      </c>
      <c r="E196" s="1" t="s">
        <v>1231</v>
      </c>
      <c r="F196" s="2">
        <v>250</v>
      </c>
      <c r="G196" s="2">
        <v>490.04</v>
      </c>
      <c r="H196" s="2">
        <v>0.06</v>
      </c>
    </row>
    <row r="197" spans="2:8" x14ac:dyDescent="0.25">
      <c r="B197" s="1" t="s">
        <v>2804</v>
      </c>
      <c r="C197" s="17">
        <v>8.16</v>
      </c>
      <c r="D197" s="1" t="s">
        <v>127</v>
      </c>
      <c r="E197" s="1" t="s">
        <v>1232</v>
      </c>
      <c r="F197" s="2">
        <v>50</v>
      </c>
      <c r="G197" s="2">
        <v>485.04</v>
      </c>
      <c r="H197" s="2">
        <v>0.06</v>
      </c>
    </row>
    <row r="198" spans="2:8" x14ac:dyDescent="0.25">
      <c r="B198" s="1" t="s">
        <v>2805</v>
      </c>
      <c r="C198" s="17">
        <v>7.8</v>
      </c>
      <c r="D198" s="1" t="s">
        <v>127</v>
      </c>
      <c r="E198" s="1" t="s">
        <v>1233</v>
      </c>
      <c r="F198" s="2">
        <v>43</v>
      </c>
      <c r="G198" s="2">
        <v>432.9</v>
      </c>
      <c r="H198" s="2">
        <v>0.05</v>
      </c>
    </row>
    <row r="199" spans="2:8" x14ac:dyDescent="0.25">
      <c r="B199" s="1" t="s">
        <v>2481</v>
      </c>
      <c r="C199" s="17">
        <v>8.24</v>
      </c>
      <c r="D199" s="1" t="s">
        <v>127</v>
      </c>
      <c r="E199" s="1" t="s">
        <v>475</v>
      </c>
      <c r="F199" s="2">
        <v>30</v>
      </c>
      <c r="G199" s="2">
        <v>260.02999999999997</v>
      </c>
      <c r="H199" s="2">
        <v>0.03</v>
      </c>
    </row>
    <row r="200" spans="2:8" x14ac:dyDescent="0.25">
      <c r="B200" s="1" t="s">
        <v>2806</v>
      </c>
      <c r="C200" s="17">
        <v>8.24</v>
      </c>
      <c r="D200" s="1" t="s">
        <v>127</v>
      </c>
      <c r="E200" s="1" t="s">
        <v>1234</v>
      </c>
      <c r="F200" s="2">
        <v>20</v>
      </c>
      <c r="G200" s="2">
        <v>160.66</v>
      </c>
      <c r="H200" s="2">
        <v>0.02</v>
      </c>
    </row>
    <row r="201" spans="2:8" x14ac:dyDescent="0.25">
      <c r="B201" s="1" t="s">
        <v>2807</v>
      </c>
      <c r="C201" s="17">
        <v>8.52</v>
      </c>
      <c r="D201" s="1" t="s">
        <v>938</v>
      </c>
      <c r="E201" s="1" t="s">
        <v>1235</v>
      </c>
      <c r="F201" s="2">
        <v>10000</v>
      </c>
      <c r="G201" s="2">
        <v>99.65</v>
      </c>
      <c r="H201" s="2">
        <v>0.01</v>
      </c>
    </row>
    <row r="202" spans="2:8" x14ac:dyDescent="0.25">
      <c r="B202" s="14" t="s">
        <v>129</v>
      </c>
      <c r="C202" s="21"/>
      <c r="D202" s="14"/>
      <c r="E202" s="14"/>
      <c r="F202" s="3"/>
      <c r="G202" s="3">
        <f>SUM(G149:G201)</f>
        <v>133519.4</v>
      </c>
      <c r="H202" s="3">
        <f>SUM(H149:H201)</f>
        <v>16.849999999999998</v>
      </c>
    </row>
    <row r="203" spans="2:8" x14ac:dyDescent="0.25">
      <c r="B203" s="14" t="s">
        <v>130</v>
      </c>
    </row>
    <row r="204" spans="2:8" x14ac:dyDescent="0.25">
      <c r="B204" s="1" t="s">
        <v>1236</v>
      </c>
      <c r="C204" s="17">
        <v>7.71</v>
      </c>
      <c r="D204" s="1" t="s">
        <v>132</v>
      </c>
      <c r="E204" s="1" t="s">
        <v>1237</v>
      </c>
      <c r="F204" s="2">
        <v>500</v>
      </c>
      <c r="G204" s="2">
        <v>2439.7399999999998</v>
      </c>
      <c r="H204" s="2">
        <v>0.31</v>
      </c>
    </row>
    <row r="205" spans="2:8" x14ac:dyDescent="0.25">
      <c r="B205" s="14" t="s">
        <v>134</v>
      </c>
      <c r="C205" s="21"/>
      <c r="D205" s="14"/>
      <c r="E205" s="14"/>
      <c r="F205" s="3"/>
      <c r="G205" s="3">
        <f>SUM(G203:G204)</f>
        <v>2439.7399999999998</v>
      </c>
      <c r="H205" s="3">
        <f>SUM(H203:H204)</f>
        <v>0.31</v>
      </c>
    </row>
    <row r="206" spans="2:8" x14ac:dyDescent="0.25">
      <c r="B206" s="14" t="s">
        <v>136</v>
      </c>
      <c r="C206" s="21"/>
      <c r="D206" s="14"/>
      <c r="E206" s="14"/>
      <c r="F206" s="3"/>
      <c r="G206" s="3">
        <v>10000</v>
      </c>
      <c r="H206" s="3">
        <v>1.26</v>
      </c>
    </row>
    <row r="207" spans="2:8" x14ac:dyDescent="0.25">
      <c r="B207" s="14" t="s">
        <v>1238</v>
      </c>
      <c r="C207" s="21"/>
      <c r="D207" s="14"/>
      <c r="E207" s="14"/>
      <c r="F207" s="3"/>
      <c r="G207" s="3">
        <v>21265.18</v>
      </c>
      <c r="H207" s="3">
        <v>2.69</v>
      </c>
    </row>
    <row r="208" spans="2:8" x14ac:dyDescent="0.25">
      <c r="B208" s="14" t="s">
        <v>137</v>
      </c>
      <c r="C208" s="21"/>
      <c r="D208" s="14"/>
      <c r="E208" s="14"/>
      <c r="F208" s="3"/>
      <c r="G208" s="3">
        <f>G207+G206+G205+G202+G148+G128+G124+G121</f>
        <v>780015.33</v>
      </c>
      <c r="H208" s="3">
        <f>H207+H206+H205+H202+H148+H128+H124+H121</f>
        <v>98.600000000000009</v>
      </c>
    </row>
    <row r="209" spans="2:8" x14ac:dyDescent="0.25">
      <c r="B209" s="14" t="s">
        <v>138</v>
      </c>
      <c r="C209" s="21"/>
      <c r="D209" s="14"/>
      <c r="E209" s="14"/>
      <c r="F209" s="3"/>
      <c r="G209" s="3">
        <f>G210-G208</f>
        <v>10833.949501320021</v>
      </c>
      <c r="H209" s="3">
        <f>H210-H208</f>
        <v>1.3999999999999915</v>
      </c>
    </row>
    <row r="210" spans="2:8" x14ac:dyDescent="0.25">
      <c r="B210" s="14" t="s">
        <v>139</v>
      </c>
      <c r="C210" s="21"/>
      <c r="D210" s="14"/>
      <c r="E210" s="14"/>
      <c r="F210" s="3"/>
      <c r="G210" s="3">
        <v>790849.27950131998</v>
      </c>
      <c r="H210" s="3">
        <v>100</v>
      </c>
    </row>
    <row r="211" spans="2:8" x14ac:dyDescent="0.25">
      <c r="B211" s="1" t="s">
        <v>140</v>
      </c>
    </row>
    <row r="212" spans="2:8" x14ac:dyDescent="0.25">
      <c r="B212" s="14" t="s">
        <v>2243</v>
      </c>
    </row>
    <row r="213" spans="2:8" x14ac:dyDescent="0.25">
      <c r="B213" s="14" t="s">
        <v>141</v>
      </c>
    </row>
    <row r="214" spans="2:8" x14ac:dyDescent="0.25">
      <c r="B214" s="14" t="s">
        <v>142</v>
      </c>
      <c r="C214" s="17" t="s">
        <v>143</v>
      </c>
    </row>
    <row r="215" spans="2:8" x14ac:dyDescent="0.25">
      <c r="B215" s="14" t="s">
        <v>145</v>
      </c>
      <c r="C215" s="17" t="s">
        <v>144</v>
      </c>
    </row>
    <row r="216" spans="2:8" x14ac:dyDescent="0.25">
      <c r="B216" s="14" t="s">
        <v>273</v>
      </c>
      <c r="C216" s="17" t="s">
        <v>144</v>
      </c>
    </row>
    <row r="217" spans="2:8" x14ac:dyDescent="0.25">
      <c r="B217" s="14" t="s">
        <v>146</v>
      </c>
      <c r="C217" s="17" t="s">
        <v>147</v>
      </c>
    </row>
    <row r="218" spans="2:8" x14ac:dyDescent="0.25">
      <c r="B218" s="14" t="s">
        <v>1239</v>
      </c>
      <c r="C218" s="21"/>
    </row>
    <row r="219" spans="2:8" x14ac:dyDescent="0.25">
      <c r="B219" s="14" t="s">
        <v>1240</v>
      </c>
      <c r="C219" s="21"/>
    </row>
    <row r="220" spans="2:8" x14ac:dyDescent="0.25">
      <c r="B220" s="14" t="s">
        <v>1241</v>
      </c>
      <c r="C220" s="21"/>
    </row>
    <row r="221" spans="2:8" x14ac:dyDescent="0.25">
      <c r="B221" s="14" t="s">
        <v>1242</v>
      </c>
      <c r="C221" s="21"/>
    </row>
    <row r="222" spans="2:8" x14ac:dyDescent="0.25">
      <c r="B222" s="14" t="s">
        <v>1243</v>
      </c>
      <c r="C222" s="21"/>
    </row>
    <row r="223" spans="2:8" x14ac:dyDescent="0.25">
      <c r="B223" s="14" t="s">
        <v>1244</v>
      </c>
      <c r="C223" s="21"/>
    </row>
    <row r="224" spans="2:8" x14ac:dyDescent="0.25">
      <c r="B224" s="14" t="s">
        <v>1245</v>
      </c>
      <c r="C224" s="21"/>
    </row>
    <row r="225" spans="2:3" x14ac:dyDescent="0.25">
      <c r="B225" s="14" t="s">
        <v>1246</v>
      </c>
      <c r="C225" s="21"/>
    </row>
    <row r="226" spans="2:3" x14ac:dyDescent="0.25">
      <c r="B226" s="14" t="s">
        <v>3330</v>
      </c>
      <c r="C226" s="21"/>
    </row>
    <row r="227" spans="2:3" x14ac:dyDescent="0.25">
      <c r="B227" s="1" t="s">
        <v>148</v>
      </c>
    </row>
    <row r="228" spans="2:3" x14ac:dyDescent="0.25">
      <c r="B228" s="1" t="s">
        <v>278</v>
      </c>
    </row>
    <row r="229" spans="2:3" x14ac:dyDescent="0.25">
      <c r="B229" s="14" t="s">
        <v>3388</v>
      </c>
      <c r="C229" s="21"/>
    </row>
    <row r="231" spans="2:3" x14ac:dyDescent="0.25">
      <c r="B231" s="7" t="s">
        <v>2242</v>
      </c>
      <c r="C231" s="8"/>
    </row>
    <row r="232" spans="2:3" ht="30" x14ac:dyDescent="0.25">
      <c r="B232" s="7" t="s">
        <v>279</v>
      </c>
      <c r="C232" s="9" t="s">
        <v>280</v>
      </c>
    </row>
    <row r="233" spans="2:3" x14ac:dyDescent="0.25">
      <c r="B233" s="10" t="s">
        <v>281</v>
      </c>
      <c r="C233" s="128">
        <v>0</v>
      </c>
    </row>
    <row r="234" spans="2:3" x14ac:dyDescent="0.25">
      <c r="B234" s="10" t="s">
        <v>282</v>
      </c>
      <c r="C234" s="128">
        <v>0</v>
      </c>
    </row>
    <row r="235" spans="2:3" x14ac:dyDescent="0.25">
      <c r="B235" s="10" t="s">
        <v>283</v>
      </c>
      <c r="C235" s="128">
        <v>35000</v>
      </c>
    </row>
    <row r="236" spans="2:3" x14ac:dyDescent="0.25">
      <c r="B236" s="10" t="s">
        <v>284</v>
      </c>
      <c r="C236" s="128">
        <v>0</v>
      </c>
    </row>
    <row r="237" spans="2:3" x14ac:dyDescent="0.25">
      <c r="B237" s="10" t="s">
        <v>285</v>
      </c>
      <c r="C237" s="128">
        <v>0</v>
      </c>
    </row>
    <row r="238" spans="2:3" x14ac:dyDescent="0.25">
      <c r="B238" s="10" t="s">
        <v>286</v>
      </c>
      <c r="C238" s="128">
        <v>0</v>
      </c>
    </row>
    <row r="239" spans="2:3" x14ac:dyDescent="0.25">
      <c r="B239" s="7" t="s">
        <v>287</v>
      </c>
      <c r="C239" s="130">
        <v>35000</v>
      </c>
    </row>
    <row r="241" spans="2:7" x14ac:dyDescent="0.25">
      <c r="B241" s="10"/>
      <c r="C241" s="10"/>
    </row>
    <row r="242" spans="2:7" x14ac:dyDescent="0.25">
      <c r="B242" s="233" t="s">
        <v>1562</v>
      </c>
      <c r="C242" s="233"/>
      <c r="D242" s="233"/>
      <c r="E242" s="233"/>
      <c r="F242" s="233"/>
    </row>
    <row r="243" spans="2:7" x14ac:dyDescent="0.25">
      <c r="B243" s="233"/>
      <c r="C243" s="233"/>
      <c r="D243" s="233"/>
      <c r="E243" s="233"/>
      <c r="F243" s="233"/>
    </row>
    <row r="244" spans="2:7" x14ac:dyDescent="0.25">
      <c r="B244" s="233"/>
      <c r="C244" s="233"/>
      <c r="D244" s="233"/>
      <c r="E244" s="233"/>
      <c r="F244" s="233"/>
    </row>
    <row r="245" spans="2:7" x14ac:dyDescent="0.25">
      <c r="B245" s="233"/>
      <c r="C245" s="233"/>
      <c r="D245" s="233"/>
      <c r="E245" s="233"/>
      <c r="F245" s="233"/>
    </row>
    <row r="246" spans="2:7" x14ac:dyDescent="0.25">
      <c r="B246" s="233"/>
      <c r="C246" s="233"/>
      <c r="D246" s="233"/>
      <c r="E246" s="233"/>
      <c r="F246" s="233"/>
    </row>
    <row r="248" spans="2:7" x14ac:dyDescent="0.25">
      <c r="B248" s="10" t="s">
        <v>149</v>
      </c>
      <c r="C248" s="11"/>
      <c r="D248" s="10"/>
    </row>
    <row r="249" spans="2:7" ht="30" x14ac:dyDescent="0.25">
      <c r="B249" s="12" t="s">
        <v>150</v>
      </c>
      <c r="C249" s="13" t="s">
        <v>151</v>
      </c>
      <c r="D249" s="12" t="s">
        <v>152</v>
      </c>
    </row>
    <row r="250" spans="2:7" x14ac:dyDescent="0.25">
      <c r="B250" s="10" t="s">
        <v>144</v>
      </c>
      <c r="C250" s="11" t="s">
        <v>144</v>
      </c>
      <c r="D250" s="10" t="s">
        <v>144</v>
      </c>
    </row>
    <row r="252" spans="2:7" x14ac:dyDescent="0.25">
      <c r="B252" s="14" t="s">
        <v>153</v>
      </c>
      <c r="C252" s="22">
        <v>45260</v>
      </c>
    </row>
    <row r="253" spans="2:7" x14ac:dyDescent="0.25">
      <c r="B253" s="7" t="s">
        <v>154</v>
      </c>
      <c r="C253" s="8" t="s">
        <v>155</v>
      </c>
      <c r="D253" s="7" t="s">
        <v>156</v>
      </c>
      <c r="E253" s="23" t="s">
        <v>157</v>
      </c>
      <c r="F253" s="24" t="s">
        <v>158</v>
      </c>
      <c r="G253" s="3"/>
    </row>
    <row r="254" spans="2:7" x14ac:dyDescent="0.25">
      <c r="B254" s="10" t="s">
        <v>2808</v>
      </c>
      <c r="C254" s="11">
        <v>-772200</v>
      </c>
      <c r="D254" s="10">
        <v>632.57000000000005</v>
      </c>
      <c r="E254" s="25">
        <v>631.45000000000005</v>
      </c>
      <c r="F254" s="26">
        <f>C239</f>
        <v>35000</v>
      </c>
    </row>
    <row r="255" spans="2:7" x14ac:dyDescent="0.25">
      <c r="B255" s="10" t="s">
        <v>2715</v>
      </c>
      <c r="C255" s="11">
        <v>-993600</v>
      </c>
      <c r="D255" s="10">
        <v>439.21</v>
      </c>
      <c r="E255" s="25">
        <v>438.75</v>
      </c>
      <c r="F255" s="27"/>
    </row>
    <row r="256" spans="2:7" x14ac:dyDescent="0.25">
      <c r="B256" s="10" t="s">
        <v>2716</v>
      </c>
      <c r="C256" s="11">
        <v>-328900</v>
      </c>
      <c r="D256" s="10">
        <v>571.49</v>
      </c>
      <c r="E256" s="25">
        <v>573.35</v>
      </c>
      <c r="F256" s="27"/>
    </row>
    <row r="257" spans="2:6" x14ac:dyDescent="0.25">
      <c r="B257" s="10" t="s">
        <v>2809</v>
      </c>
      <c r="C257" s="11">
        <v>-360000</v>
      </c>
      <c r="D257" s="10">
        <v>257.54000000000002</v>
      </c>
      <c r="E257" s="25">
        <v>262.7</v>
      </c>
      <c r="F257" s="27"/>
    </row>
    <row r="258" spans="2:6" x14ac:dyDescent="0.25">
      <c r="B258" s="10" t="s">
        <v>2810</v>
      </c>
      <c r="C258" s="11">
        <v>-95600</v>
      </c>
      <c r="D258" s="10">
        <v>1452.58</v>
      </c>
      <c r="E258" s="25">
        <v>1466.5</v>
      </c>
      <c r="F258" s="27"/>
    </row>
    <row r="259" spans="2:6" x14ac:dyDescent="0.25">
      <c r="B259" s="10" t="s">
        <v>2621</v>
      </c>
      <c r="C259" s="11">
        <v>-505000</v>
      </c>
      <c r="D259" s="10">
        <v>1021.3</v>
      </c>
      <c r="E259" s="25">
        <v>1078.25</v>
      </c>
      <c r="F259" s="27"/>
    </row>
    <row r="260" spans="2:6" x14ac:dyDescent="0.25">
      <c r="B260" s="10" t="s">
        <v>2622</v>
      </c>
      <c r="C260" s="11">
        <v>-240350</v>
      </c>
      <c r="D260" s="10">
        <v>1540.05</v>
      </c>
      <c r="E260" s="25">
        <v>1565.35</v>
      </c>
      <c r="F260" s="27"/>
    </row>
    <row r="261" spans="2:6" x14ac:dyDescent="0.25">
      <c r="B261" s="10" t="s">
        <v>2623</v>
      </c>
      <c r="C261" s="11">
        <v>-920500</v>
      </c>
      <c r="D261" s="10">
        <v>930.67</v>
      </c>
      <c r="E261" s="25">
        <v>938.95</v>
      </c>
      <c r="F261" s="27"/>
    </row>
    <row r="262" spans="2:6" x14ac:dyDescent="0.25">
      <c r="B262" s="10" t="s">
        <v>2811</v>
      </c>
      <c r="C262" s="11">
        <v>-203500</v>
      </c>
      <c r="D262" s="10">
        <v>127.71</v>
      </c>
      <c r="E262" s="25">
        <v>128.80000000000001</v>
      </c>
      <c r="F262" s="27"/>
    </row>
    <row r="263" spans="2:6" x14ac:dyDescent="0.25">
      <c r="B263" s="10" t="s">
        <v>2812</v>
      </c>
      <c r="C263" s="11">
        <v>-887500</v>
      </c>
      <c r="D263" s="10">
        <v>539.79999999999995</v>
      </c>
      <c r="E263" s="25">
        <v>541.54999999999995</v>
      </c>
      <c r="F263" s="27"/>
    </row>
    <row r="264" spans="2:6" x14ac:dyDescent="0.25">
      <c r="B264" s="10" t="s">
        <v>2813</v>
      </c>
      <c r="C264" s="11">
        <v>-232275</v>
      </c>
      <c r="D264" s="10">
        <v>684.61</v>
      </c>
      <c r="E264" s="25">
        <v>709.55</v>
      </c>
      <c r="F264" s="27"/>
    </row>
    <row r="265" spans="2:6" x14ac:dyDescent="0.25">
      <c r="B265" s="10" t="s">
        <v>2814</v>
      </c>
      <c r="C265" s="11">
        <v>-675000</v>
      </c>
      <c r="D265" s="10">
        <v>149.96</v>
      </c>
      <c r="E265" s="25">
        <v>148.4</v>
      </c>
      <c r="F265" s="27"/>
    </row>
    <row r="266" spans="2:6" x14ac:dyDescent="0.25">
      <c r="B266" s="10" t="s">
        <v>2815</v>
      </c>
      <c r="C266" s="11">
        <v>-21350</v>
      </c>
      <c r="D266" s="10">
        <v>3839.46</v>
      </c>
      <c r="E266" s="25">
        <v>3926.95</v>
      </c>
      <c r="F266" s="27"/>
    </row>
    <row r="267" spans="2:6" x14ac:dyDescent="0.25">
      <c r="B267" s="10" t="s">
        <v>2816</v>
      </c>
      <c r="C267" s="11">
        <v>-159000</v>
      </c>
      <c r="D267" s="10">
        <v>1472.47</v>
      </c>
      <c r="E267" s="25">
        <v>1474.3</v>
      </c>
      <c r="F267" s="27"/>
    </row>
    <row r="268" spans="2:6" x14ac:dyDescent="0.25">
      <c r="B268" s="10" t="s">
        <v>2817</v>
      </c>
      <c r="C268" s="11">
        <v>-336600</v>
      </c>
      <c r="D268" s="10">
        <v>1227.96</v>
      </c>
      <c r="E268" s="25">
        <v>1228.3499999999999</v>
      </c>
      <c r="F268" s="27"/>
    </row>
    <row r="269" spans="2:6" x14ac:dyDescent="0.25">
      <c r="B269" s="10" t="s">
        <v>2818</v>
      </c>
      <c r="C269" s="11">
        <v>-42375</v>
      </c>
      <c r="D269" s="10">
        <v>3454.91</v>
      </c>
      <c r="E269" s="25">
        <v>3509.5</v>
      </c>
      <c r="F269" s="27"/>
    </row>
    <row r="270" spans="2:6" x14ac:dyDescent="0.25">
      <c r="B270" s="10" t="s">
        <v>2717</v>
      </c>
      <c r="C270" s="11">
        <v>-756000</v>
      </c>
      <c r="D270" s="10">
        <v>431.54</v>
      </c>
      <c r="E270" s="25">
        <v>442.55</v>
      </c>
      <c r="F270" s="27"/>
    </row>
    <row r="271" spans="2:6" x14ac:dyDescent="0.25">
      <c r="B271" s="10" t="s">
        <v>763</v>
      </c>
      <c r="C271" s="11">
        <v>-819000</v>
      </c>
      <c r="D271" s="10">
        <v>568.6</v>
      </c>
      <c r="E271" s="25">
        <v>567.70000000000005</v>
      </c>
      <c r="F271" s="27"/>
    </row>
    <row r="272" spans="2:6" x14ac:dyDescent="0.25">
      <c r="B272" s="10" t="s">
        <v>2819</v>
      </c>
      <c r="C272" s="11">
        <v>-361200</v>
      </c>
      <c r="D272" s="10">
        <v>1048.21</v>
      </c>
      <c r="E272" s="25">
        <v>1057.7</v>
      </c>
      <c r="F272" s="27"/>
    </row>
    <row r="273" spans="2:6" x14ac:dyDescent="0.25">
      <c r="B273" s="10" t="s">
        <v>2624</v>
      </c>
      <c r="C273" s="11">
        <v>-276000</v>
      </c>
      <c r="D273" s="10">
        <v>3083.48</v>
      </c>
      <c r="E273" s="25">
        <v>3127.25</v>
      </c>
      <c r="F273" s="27"/>
    </row>
    <row r="274" spans="2:6" x14ac:dyDescent="0.25">
      <c r="B274" s="10" t="s">
        <v>2626</v>
      </c>
      <c r="C274" s="11">
        <v>-4700</v>
      </c>
      <c r="D274" s="10">
        <v>8754.27</v>
      </c>
      <c r="E274" s="25">
        <v>9041</v>
      </c>
      <c r="F274" s="27"/>
    </row>
    <row r="275" spans="2:6" x14ac:dyDescent="0.25">
      <c r="B275" s="10" t="s">
        <v>2820</v>
      </c>
      <c r="C275" s="11">
        <v>-47975</v>
      </c>
      <c r="D275" s="10">
        <v>1863.63</v>
      </c>
      <c r="E275" s="25">
        <v>1890.45</v>
      </c>
      <c r="F275" s="27"/>
    </row>
    <row r="276" spans="2:6" x14ac:dyDescent="0.25">
      <c r="B276" s="10" t="s">
        <v>2821</v>
      </c>
      <c r="C276" s="11">
        <v>-414200</v>
      </c>
      <c r="D276" s="10">
        <v>1980.08</v>
      </c>
      <c r="E276" s="25">
        <v>2021.45</v>
      </c>
      <c r="F276" s="27"/>
    </row>
    <row r="277" spans="2:6" x14ac:dyDescent="0.25">
      <c r="B277" s="10" t="s">
        <v>2628</v>
      </c>
      <c r="C277" s="11">
        <v>-40500</v>
      </c>
      <c r="D277" s="10">
        <v>2533.87</v>
      </c>
      <c r="E277" s="25">
        <v>2560.4499999999998</v>
      </c>
      <c r="F277" s="27"/>
    </row>
    <row r="278" spans="2:6" x14ac:dyDescent="0.25">
      <c r="B278" s="10" t="s">
        <v>2629</v>
      </c>
      <c r="C278" s="11">
        <v>-736400</v>
      </c>
      <c r="D278" s="10">
        <v>518.05999999999995</v>
      </c>
      <c r="E278" s="25">
        <v>520</v>
      </c>
      <c r="F278" s="27"/>
    </row>
    <row r="279" spans="2:6" x14ac:dyDescent="0.25">
      <c r="B279" s="10" t="s">
        <v>2822</v>
      </c>
      <c r="C279" s="11">
        <v>-434800</v>
      </c>
      <c r="D279" s="10">
        <v>1754.45</v>
      </c>
      <c r="E279" s="25">
        <v>1763.7</v>
      </c>
      <c r="F279" s="27"/>
    </row>
    <row r="280" spans="2:6" x14ac:dyDescent="0.25">
      <c r="B280" s="10" t="s">
        <v>2631</v>
      </c>
      <c r="C280" s="11">
        <v>-309000</v>
      </c>
      <c r="D280" s="10">
        <v>2413.31</v>
      </c>
      <c r="E280" s="25">
        <v>2396.5</v>
      </c>
      <c r="F280" s="27"/>
    </row>
    <row r="281" spans="2:6" x14ac:dyDescent="0.25">
      <c r="B281" s="10" t="s">
        <v>2720</v>
      </c>
      <c r="C281" s="11">
        <v>-42875</v>
      </c>
      <c r="D281" s="10">
        <v>5727.78</v>
      </c>
      <c r="E281" s="25">
        <v>5818.85</v>
      </c>
      <c r="F281" s="27"/>
    </row>
    <row r="282" spans="2:6" x14ac:dyDescent="0.25">
      <c r="B282" s="10" t="s">
        <v>2721</v>
      </c>
      <c r="C282" s="11">
        <v>-423000</v>
      </c>
      <c r="D282" s="10">
        <v>937.86</v>
      </c>
      <c r="E282" s="25">
        <v>946.8</v>
      </c>
      <c r="F282" s="27"/>
    </row>
    <row r="283" spans="2:6" x14ac:dyDescent="0.25">
      <c r="B283" s="10" t="s">
        <v>2823</v>
      </c>
      <c r="C283" s="11">
        <v>-32900</v>
      </c>
      <c r="D283" s="10">
        <v>1133.3699999999999</v>
      </c>
      <c r="E283" s="25">
        <v>1160.8</v>
      </c>
      <c r="F283" s="27"/>
    </row>
    <row r="284" spans="2:6" x14ac:dyDescent="0.25">
      <c r="B284" s="10" t="s">
        <v>2824</v>
      </c>
      <c r="C284" s="11">
        <v>-10500</v>
      </c>
      <c r="D284" s="10">
        <v>1015.01</v>
      </c>
      <c r="E284" s="25">
        <v>1016.15</v>
      </c>
      <c r="F284" s="27"/>
    </row>
    <row r="285" spans="2:6" x14ac:dyDescent="0.25">
      <c r="B285" s="10" t="s">
        <v>2722</v>
      </c>
      <c r="C285" s="11">
        <v>-206850</v>
      </c>
      <c r="D285" s="10">
        <v>3481.37</v>
      </c>
      <c r="E285" s="25">
        <v>3514.25</v>
      </c>
      <c r="F285" s="27"/>
    </row>
    <row r="286" spans="2:6" x14ac:dyDescent="0.25">
      <c r="B286" s="10" t="s">
        <v>2632</v>
      </c>
      <c r="C286" s="11">
        <v>-98250</v>
      </c>
      <c r="D286" s="10">
        <v>1411.88</v>
      </c>
      <c r="E286" s="25">
        <v>1447.05</v>
      </c>
      <c r="F286" s="27"/>
    </row>
    <row r="287" spans="2:6" x14ac:dyDescent="0.25">
      <c r="B287" s="10" t="s">
        <v>2825</v>
      </c>
      <c r="C287" s="11">
        <v>-55875</v>
      </c>
      <c r="D287" s="10">
        <v>5440.93</v>
      </c>
      <c r="E287" s="25">
        <v>5568.1</v>
      </c>
      <c r="F287" s="27"/>
    </row>
    <row r="288" spans="2:6" x14ac:dyDescent="0.25">
      <c r="B288" s="10" t="s">
        <v>2826</v>
      </c>
      <c r="C288" s="11">
        <v>-1249200</v>
      </c>
      <c r="D288" s="10">
        <v>425.63</v>
      </c>
      <c r="E288" s="25">
        <v>438.65</v>
      </c>
      <c r="F288" s="27"/>
    </row>
    <row r="289" spans="2:6" x14ac:dyDescent="0.25">
      <c r="B289" s="10" t="s">
        <v>2827</v>
      </c>
      <c r="C289" s="11">
        <v>-97200</v>
      </c>
      <c r="D289" s="10">
        <v>211.96</v>
      </c>
      <c r="E289" s="25">
        <v>210.6</v>
      </c>
      <c r="F289" s="27"/>
    </row>
    <row r="290" spans="2:6" x14ac:dyDescent="0.25">
      <c r="B290" s="10" t="s">
        <v>2828</v>
      </c>
      <c r="C290" s="11">
        <v>304000</v>
      </c>
      <c r="D290" s="10">
        <v>257.66000000000003</v>
      </c>
      <c r="E290" s="25">
        <v>273.3</v>
      </c>
      <c r="F290" s="28"/>
    </row>
    <row r="293" spans="2:6" x14ac:dyDescent="0.25">
      <c r="B293" s="14" t="s">
        <v>159</v>
      </c>
      <c r="C293" s="133">
        <v>0.15379999999999999</v>
      </c>
    </row>
    <row r="294" spans="2:6" x14ac:dyDescent="0.25">
      <c r="B294" s="14"/>
    </row>
    <row r="295" spans="2:6" x14ac:dyDescent="0.25">
      <c r="B295" s="14" t="s">
        <v>160</v>
      </c>
    </row>
    <row r="296" spans="2:6" x14ac:dyDescent="0.25">
      <c r="B296" s="23" t="s">
        <v>161</v>
      </c>
      <c r="C296" s="8" t="s">
        <v>162</v>
      </c>
      <c r="D296" s="14"/>
    </row>
    <row r="297" spans="2:6" x14ac:dyDescent="0.25">
      <c r="B297" s="25" t="s">
        <v>2725</v>
      </c>
      <c r="C297" s="11">
        <v>420</v>
      </c>
    </row>
    <row r="298" spans="2:6" x14ac:dyDescent="0.25">
      <c r="B298" s="25" t="s">
        <v>2829</v>
      </c>
      <c r="C298" s="11">
        <v>98</v>
      </c>
    </row>
    <row r="299" spans="2:6" x14ac:dyDescent="0.25">
      <c r="B299" s="25" t="s">
        <v>2635</v>
      </c>
      <c r="C299" s="11">
        <v>440</v>
      </c>
    </row>
    <row r="300" spans="2:6" x14ac:dyDescent="0.25">
      <c r="B300" s="25" t="s">
        <v>2830</v>
      </c>
      <c r="C300" s="11">
        <v>136</v>
      </c>
    </row>
    <row r="301" spans="2:6" x14ac:dyDescent="0.25">
      <c r="B301" s="25" t="s">
        <v>2831</v>
      </c>
      <c r="C301" s="11">
        <v>811</v>
      </c>
    </row>
    <row r="302" spans="2:6" x14ac:dyDescent="0.25">
      <c r="B302" s="25" t="s">
        <v>2832</v>
      </c>
      <c r="C302" s="11">
        <v>72</v>
      </c>
    </row>
    <row r="303" spans="2:6" x14ac:dyDescent="0.25">
      <c r="B303" s="25" t="s">
        <v>2833</v>
      </c>
      <c r="C303" s="11">
        <v>240</v>
      </c>
    </row>
    <row r="304" spans="2:6" x14ac:dyDescent="0.25">
      <c r="B304" s="25" t="s">
        <v>2834</v>
      </c>
      <c r="C304" s="11">
        <v>710</v>
      </c>
    </row>
    <row r="305" spans="2:3" x14ac:dyDescent="0.25">
      <c r="B305" s="25" t="s">
        <v>2636</v>
      </c>
      <c r="C305" s="11">
        <v>69</v>
      </c>
    </row>
    <row r="306" spans="2:3" x14ac:dyDescent="0.25">
      <c r="B306" s="25" t="s">
        <v>2835</v>
      </c>
      <c r="C306" s="11">
        <v>177</v>
      </c>
    </row>
    <row r="307" spans="2:3" x14ac:dyDescent="0.25">
      <c r="B307" s="25" t="s">
        <v>2727</v>
      </c>
      <c r="C307" s="11">
        <v>634</v>
      </c>
    </row>
    <row r="308" spans="2:3" x14ac:dyDescent="0.25">
      <c r="B308" s="25" t="s">
        <v>2836</v>
      </c>
      <c r="C308" s="11">
        <v>54</v>
      </c>
    </row>
    <row r="309" spans="2:3" x14ac:dyDescent="0.25">
      <c r="B309" s="25" t="s">
        <v>2837</v>
      </c>
      <c r="C309" s="11">
        <v>68</v>
      </c>
    </row>
    <row r="310" spans="2:3" x14ac:dyDescent="0.25">
      <c r="B310" s="25" t="s">
        <v>2838</v>
      </c>
      <c r="C310" s="11">
        <v>8</v>
      </c>
    </row>
    <row r="311" spans="2:3" x14ac:dyDescent="0.25">
      <c r="B311" s="25" t="s">
        <v>2839</v>
      </c>
      <c r="C311" s="11">
        <v>81</v>
      </c>
    </row>
    <row r="312" spans="2:3" x14ac:dyDescent="0.25">
      <c r="B312" s="25" t="s">
        <v>2840</v>
      </c>
      <c r="C312" s="11">
        <v>436</v>
      </c>
    </row>
    <row r="313" spans="2:3" x14ac:dyDescent="0.25">
      <c r="B313" s="25" t="s">
        <v>2638</v>
      </c>
      <c r="C313" s="11">
        <v>437</v>
      </c>
    </row>
    <row r="314" spans="2:3" x14ac:dyDescent="0.25">
      <c r="B314" s="25" t="s">
        <v>2639</v>
      </c>
      <c r="C314" s="11">
        <v>164</v>
      </c>
    </row>
    <row r="315" spans="2:3" x14ac:dyDescent="0.25">
      <c r="B315" s="25" t="s">
        <v>2640</v>
      </c>
      <c r="C315" s="11">
        <v>347</v>
      </c>
    </row>
    <row r="316" spans="2:3" x14ac:dyDescent="0.25">
      <c r="B316" s="25" t="s">
        <v>2641</v>
      </c>
      <c r="C316" s="11">
        <v>760</v>
      </c>
    </row>
    <row r="317" spans="2:3" x14ac:dyDescent="0.25">
      <c r="B317" s="25" t="s">
        <v>2841</v>
      </c>
      <c r="C317" s="11">
        <v>1765000</v>
      </c>
    </row>
    <row r="318" spans="2:3" x14ac:dyDescent="0.25">
      <c r="B318" s="25" t="s">
        <v>2728</v>
      </c>
      <c r="C318" s="11">
        <v>597</v>
      </c>
    </row>
    <row r="319" spans="2:3" x14ac:dyDescent="0.25">
      <c r="B319" s="25" t="s">
        <v>2842</v>
      </c>
      <c r="C319" s="11">
        <v>106</v>
      </c>
    </row>
    <row r="320" spans="2:3" x14ac:dyDescent="0.25">
      <c r="B320" s="25" t="s">
        <v>2843</v>
      </c>
      <c r="C320" s="11">
        <v>329</v>
      </c>
    </row>
    <row r="321" spans="2:3" x14ac:dyDescent="0.25">
      <c r="B321" s="25" t="s">
        <v>2844</v>
      </c>
      <c r="C321" s="11">
        <v>1087</v>
      </c>
    </row>
    <row r="322" spans="2:3" x14ac:dyDescent="0.25">
      <c r="B322" s="25" t="s">
        <v>2642</v>
      </c>
      <c r="C322" s="11">
        <v>472</v>
      </c>
    </row>
    <row r="323" spans="2:3" x14ac:dyDescent="0.25">
      <c r="B323" s="25" t="s">
        <v>2845</v>
      </c>
      <c r="C323" s="11">
        <v>16</v>
      </c>
    </row>
    <row r="324" spans="2:3" x14ac:dyDescent="0.25">
      <c r="B324" s="25" t="s">
        <v>2846</v>
      </c>
      <c r="C324" s="11">
        <v>156</v>
      </c>
    </row>
    <row r="325" spans="2:3" x14ac:dyDescent="0.25">
      <c r="B325" s="25" t="s">
        <v>2643</v>
      </c>
      <c r="C325" s="11">
        <v>165</v>
      </c>
    </row>
    <row r="326" spans="2:3" x14ac:dyDescent="0.25">
      <c r="B326" s="25" t="s">
        <v>2847</v>
      </c>
      <c r="C326" s="11">
        <v>113</v>
      </c>
    </row>
    <row r="327" spans="2:3" x14ac:dyDescent="0.25">
      <c r="B327" s="25" t="s">
        <v>2848</v>
      </c>
      <c r="C327" s="11">
        <v>116</v>
      </c>
    </row>
    <row r="328" spans="2:3" x14ac:dyDescent="0.25">
      <c r="B328" s="25" t="s">
        <v>2644</v>
      </c>
      <c r="C328" s="11">
        <v>996</v>
      </c>
    </row>
    <row r="329" spans="2:3" x14ac:dyDescent="0.25">
      <c r="B329" s="25" t="s">
        <v>2645</v>
      </c>
      <c r="C329" s="11">
        <v>107</v>
      </c>
    </row>
    <row r="330" spans="2:3" x14ac:dyDescent="0.25">
      <c r="B330" s="25" t="s">
        <v>764</v>
      </c>
      <c r="C330" s="11">
        <v>274</v>
      </c>
    </row>
    <row r="331" spans="2:3" x14ac:dyDescent="0.25">
      <c r="B331" s="25" t="s">
        <v>2849</v>
      </c>
      <c r="C331" s="11">
        <v>53</v>
      </c>
    </row>
    <row r="332" spans="2:3" x14ac:dyDescent="0.25">
      <c r="B332" s="25" t="s">
        <v>2729</v>
      </c>
      <c r="C332" s="11">
        <v>690</v>
      </c>
    </row>
    <row r="333" spans="2:3" x14ac:dyDescent="0.25">
      <c r="B333" s="25" t="s">
        <v>2730</v>
      </c>
      <c r="C333" s="11">
        <v>313</v>
      </c>
    </row>
    <row r="334" spans="2:3" x14ac:dyDescent="0.25">
      <c r="B334" s="25" t="s">
        <v>2646</v>
      </c>
      <c r="C334" s="11">
        <v>54</v>
      </c>
    </row>
    <row r="335" spans="2:3" x14ac:dyDescent="0.25">
      <c r="B335" s="25" t="s">
        <v>2850</v>
      </c>
      <c r="C335" s="11">
        <v>12</v>
      </c>
    </row>
    <row r="336" spans="2:3" x14ac:dyDescent="0.25">
      <c r="B336" s="25" t="s">
        <v>2851</v>
      </c>
      <c r="C336" s="11">
        <v>281</v>
      </c>
    </row>
    <row r="337" spans="2:3" x14ac:dyDescent="0.25">
      <c r="B337" s="25" t="s">
        <v>2852</v>
      </c>
      <c r="C337" s="11">
        <v>34</v>
      </c>
    </row>
    <row r="338" spans="2:3" x14ac:dyDescent="0.25">
      <c r="B338" s="25" t="s">
        <v>2647</v>
      </c>
      <c r="C338" s="11">
        <v>24</v>
      </c>
    </row>
    <row r="339" spans="2:3" x14ac:dyDescent="0.25">
      <c r="B339" s="25" t="s">
        <v>2853</v>
      </c>
      <c r="C339" s="11">
        <v>290</v>
      </c>
    </row>
    <row r="340" spans="2:3" x14ac:dyDescent="0.25">
      <c r="B340" s="25" t="s">
        <v>2731</v>
      </c>
      <c r="C340" s="11">
        <v>253</v>
      </c>
    </row>
    <row r="341" spans="2:3" x14ac:dyDescent="0.25">
      <c r="B341" s="25" t="s">
        <v>2854</v>
      </c>
      <c r="C341" s="11">
        <v>84</v>
      </c>
    </row>
    <row r="343" spans="2:3" x14ac:dyDescent="0.25">
      <c r="B343" s="23" t="s">
        <v>163</v>
      </c>
      <c r="C343" s="8" t="s">
        <v>162</v>
      </c>
    </row>
    <row r="344" spans="2:3" x14ac:dyDescent="0.25">
      <c r="B344" s="25" t="s">
        <v>2725</v>
      </c>
      <c r="C344" s="11">
        <v>420</v>
      </c>
    </row>
    <row r="345" spans="2:3" x14ac:dyDescent="0.25">
      <c r="B345" s="25" t="s">
        <v>2829</v>
      </c>
      <c r="C345" s="11">
        <v>98</v>
      </c>
    </row>
    <row r="346" spans="2:3" x14ac:dyDescent="0.25">
      <c r="B346" s="25" t="s">
        <v>2635</v>
      </c>
      <c r="C346" s="11">
        <v>440</v>
      </c>
    </row>
    <row r="347" spans="2:3" x14ac:dyDescent="0.25">
      <c r="B347" s="25" t="s">
        <v>2830</v>
      </c>
      <c r="C347" s="11">
        <v>136</v>
      </c>
    </row>
    <row r="348" spans="2:3" x14ac:dyDescent="0.25">
      <c r="B348" s="25" t="s">
        <v>2831</v>
      </c>
      <c r="C348" s="11">
        <v>811</v>
      </c>
    </row>
    <row r="349" spans="2:3" x14ac:dyDescent="0.25">
      <c r="B349" s="25" t="s">
        <v>2832</v>
      </c>
      <c r="C349" s="11">
        <v>72</v>
      </c>
    </row>
    <row r="350" spans="2:3" x14ac:dyDescent="0.25">
      <c r="B350" s="25" t="s">
        <v>2833</v>
      </c>
      <c r="C350" s="11">
        <v>240</v>
      </c>
    </row>
    <row r="351" spans="2:3" x14ac:dyDescent="0.25">
      <c r="B351" s="25" t="s">
        <v>2834</v>
      </c>
      <c r="C351" s="11">
        <v>710</v>
      </c>
    </row>
    <row r="352" spans="2:3" x14ac:dyDescent="0.25">
      <c r="B352" s="25" t="s">
        <v>2636</v>
      </c>
      <c r="C352" s="11">
        <v>69</v>
      </c>
    </row>
    <row r="353" spans="2:3" x14ac:dyDescent="0.25">
      <c r="B353" s="25" t="s">
        <v>2835</v>
      </c>
      <c r="C353" s="11">
        <v>177</v>
      </c>
    </row>
    <row r="354" spans="2:3" x14ac:dyDescent="0.25">
      <c r="B354" s="25" t="s">
        <v>2727</v>
      </c>
      <c r="C354" s="11">
        <v>634</v>
      </c>
    </row>
    <row r="355" spans="2:3" x14ac:dyDescent="0.25">
      <c r="B355" s="25" t="s">
        <v>2836</v>
      </c>
      <c r="C355" s="11">
        <v>54</v>
      </c>
    </row>
    <row r="356" spans="2:3" x14ac:dyDescent="0.25">
      <c r="B356" s="25" t="s">
        <v>2837</v>
      </c>
      <c r="C356" s="11">
        <v>68</v>
      </c>
    </row>
    <row r="357" spans="2:3" x14ac:dyDescent="0.25">
      <c r="B357" s="25" t="s">
        <v>2838</v>
      </c>
      <c r="C357" s="11">
        <v>8</v>
      </c>
    </row>
    <row r="358" spans="2:3" x14ac:dyDescent="0.25">
      <c r="B358" s="25" t="s">
        <v>2839</v>
      </c>
      <c r="C358" s="11">
        <v>81</v>
      </c>
    </row>
    <row r="359" spans="2:3" x14ac:dyDescent="0.25">
      <c r="B359" s="25" t="s">
        <v>2840</v>
      </c>
      <c r="C359" s="11">
        <v>436</v>
      </c>
    </row>
    <row r="360" spans="2:3" x14ac:dyDescent="0.25">
      <c r="B360" s="25" t="s">
        <v>2638</v>
      </c>
      <c r="C360" s="11">
        <v>437</v>
      </c>
    </row>
    <row r="361" spans="2:3" x14ac:dyDescent="0.25">
      <c r="B361" s="25" t="s">
        <v>2639</v>
      </c>
      <c r="C361" s="11">
        <v>164</v>
      </c>
    </row>
    <row r="362" spans="2:3" x14ac:dyDescent="0.25">
      <c r="B362" s="25" t="s">
        <v>2640</v>
      </c>
      <c r="C362" s="11">
        <v>347</v>
      </c>
    </row>
    <row r="363" spans="2:3" x14ac:dyDescent="0.25">
      <c r="B363" s="25" t="s">
        <v>2641</v>
      </c>
      <c r="C363" s="11">
        <v>760</v>
      </c>
    </row>
    <row r="364" spans="2:3" x14ac:dyDescent="0.25">
      <c r="B364" s="25" t="s">
        <v>2841</v>
      </c>
      <c r="C364" s="11">
        <v>1765000</v>
      </c>
    </row>
    <row r="365" spans="2:3" x14ac:dyDescent="0.25">
      <c r="B365" s="25" t="s">
        <v>2728</v>
      </c>
      <c r="C365" s="11">
        <v>597</v>
      </c>
    </row>
    <row r="366" spans="2:3" x14ac:dyDescent="0.25">
      <c r="B366" s="25" t="s">
        <v>2842</v>
      </c>
      <c r="C366" s="11">
        <v>106</v>
      </c>
    </row>
    <row r="367" spans="2:3" x14ac:dyDescent="0.25">
      <c r="B367" s="25" t="s">
        <v>2843</v>
      </c>
      <c r="C367" s="11">
        <v>329</v>
      </c>
    </row>
    <row r="368" spans="2:3" x14ac:dyDescent="0.25">
      <c r="B368" s="25" t="s">
        <v>2844</v>
      </c>
      <c r="C368" s="11">
        <v>1087</v>
      </c>
    </row>
    <row r="369" spans="2:3" x14ac:dyDescent="0.25">
      <c r="B369" s="25" t="s">
        <v>2642</v>
      </c>
      <c r="C369" s="11">
        <v>472</v>
      </c>
    </row>
    <row r="370" spans="2:3" x14ac:dyDescent="0.25">
      <c r="B370" s="25" t="s">
        <v>2845</v>
      </c>
      <c r="C370" s="11">
        <v>16</v>
      </c>
    </row>
    <row r="371" spans="2:3" x14ac:dyDescent="0.25">
      <c r="B371" s="25" t="s">
        <v>2846</v>
      </c>
      <c r="C371" s="11">
        <v>156</v>
      </c>
    </row>
    <row r="372" spans="2:3" x14ac:dyDescent="0.25">
      <c r="B372" s="25" t="s">
        <v>2643</v>
      </c>
      <c r="C372" s="11">
        <v>165</v>
      </c>
    </row>
    <row r="373" spans="2:3" x14ac:dyDescent="0.25">
      <c r="B373" s="25" t="s">
        <v>2847</v>
      </c>
      <c r="C373" s="11">
        <v>113</v>
      </c>
    </row>
    <row r="374" spans="2:3" x14ac:dyDescent="0.25">
      <c r="B374" s="25" t="s">
        <v>2848</v>
      </c>
      <c r="C374" s="11">
        <v>116</v>
      </c>
    </row>
    <row r="375" spans="2:3" x14ac:dyDescent="0.25">
      <c r="B375" s="25" t="s">
        <v>2644</v>
      </c>
      <c r="C375" s="11">
        <v>996</v>
      </c>
    </row>
    <row r="376" spans="2:3" x14ac:dyDescent="0.25">
      <c r="B376" s="25" t="s">
        <v>2645</v>
      </c>
      <c r="C376" s="11">
        <v>107</v>
      </c>
    </row>
    <row r="377" spans="2:3" x14ac:dyDescent="0.25">
      <c r="B377" s="25" t="s">
        <v>764</v>
      </c>
      <c r="C377" s="11">
        <v>274</v>
      </c>
    </row>
    <row r="378" spans="2:3" x14ac:dyDescent="0.25">
      <c r="B378" s="25" t="s">
        <v>2849</v>
      </c>
      <c r="C378" s="11">
        <v>53</v>
      </c>
    </row>
    <row r="379" spans="2:3" x14ac:dyDescent="0.25">
      <c r="B379" s="25" t="s">
        <v>2729</v>
      </c>
      <c r="C379" s="11">
        <v>690</v>
      </c>
    </row>
    <row r="380" spans="2:3" x14ac:dyDescent="0.25">
      <c r="B380" s="25" t="s">
        <v>2730</v>
      </c>
      <c r="C380" s="11">
        <v>313</v>
      </c>
    </row>
    <row r="381" spans="2:3" x14ac:dyDescent="0.25">
      <c r="B381" s="25" t="s">
        <v>2646</v>
      </c>
      <c r="C381" s="11">
        <v>54</v>
      </c>
    </row>
    <row r="382" spans="2:3" x14ac:dyDescent="0.25">
      <c r="B382" s="25" t="s">
        <v>2850</v>
      </c>
      <c r="C382" s="11">
        <v>12</v>
      </c>
    </row>
    <row r="383" spans="2:3" x14ac:dyDescent="0.25">
      <c r="B383" s="25" t="s">
        <v>2851</v>
      </c>
      <c r="C383" s="11">
        <v>281</v>
      </c>
    </row>
    <row r="384" spans="2:3" x14ac:dyDescent="0.25">
      <c r="B384" s="25" t="s">
        <v>2852</v>
      </c>
      <c r="C384" s="11">
        <v>34</v>
      </c>
    </row>
    <row r="385" spans="2:3" x14ac:dyDescent="0.25">
      <c r="B385" s="25" t="s">
        <v>2647</v>
      </c>
      <c r="C385" s="11">
        <v>24</v>
      </c>
    </row>
    <row r="386" spans="2:3" x14ac:dyDescent="0.25">
      <c r="B386" s="25" t="s">
        <v>2853</v>
      </c>
      <c r="C386" s="11">
        <v>290</v>
      </c>
    </row>
    <row r="387" spans="2:3" x14ac:dyDescent="0.25">
      <c r="B387" s="25" t="s">
        <v>2731</v>
      </c>
      <c r="C387" s="11">
        <v>253</v>
      </c>
    </row>
    <row r="388" spans="2:3" x14ac:dyDescent="0.25">
      <c r="B388" s="25" t="s">
        <v>2854</v>
      </c>
      <c r="C388" s="11">
        <v>84</v>
      </c>
    </row>
    <row r="391" spans="2:3" x14ac:dyDescent="0.25">
      <c r="B391" s="23" t="s">
        <v>708</v>
      </c>
      <c r="C391" s="8" t="s">
        <v>165</v>
      </c>
    </row>
    <row r="392" spans="2:3" x14ac:dyDescent="0.25">
      <c r="B392" s="25" t="s">
        <v>2725</v>
      </c>
      <c r="C392" s="134">
        <v>324275616</v>
      </c>
    </row>
    <row r="393" spans="2:3" x14ac:dyDescent="0.25">
      <c r="B393" s="25" t="s">
        <v>2829</v>
      </c>
      <c r="C393" s="134">
        <v>263658637.13</v>
      </c>
    </row>
    <row r="394" spans="2:3" x14ac:dyDescent="0.25">
      <c r="B394" s="25" t="s">
        <v>2635</v>
      </c>
      <c r="C394" s="134">
        <v>535583306.38</v>
      </c>
    </row>
    <row r="395" spans="2:3" x14ac:dyDescent="0.25">
      <c r="B395" s="25" t="s">
        <v>2830</v>
      </c>
      <c r="C395" s="134">
        <v>118838755.95999999</v>
      </c>
    </row>
    <row r="396" spans="2:3" x14ac:dyDescent="0.25">
      <c r="B396" s="25" t="s">
        <v>2831</v>
      </c>
      <c r="C396" s="134">
        <v>613931841.53999996</v>
      </c>
    </row>
    <row r="397" spans="2:3" x14ac:dyDescent="0.25">
      <c r="B397" s="25" t="s">
        <v>2832</v>
      </c>
      <c r="C397" s="134">
        <v>122905017.66</v>
      </c>
    </row>
    <row r="398" spans="2:3" x14ac:dyDescent="0.25">
      <c r="B398" s="25" t="s">
        <v>2833</v>
      </c>
      <c r="C398" s="134">
        <v>170674732.19999999</v>
      </c>
    </row>
    <row r="399" spans="2:3" x14ac:dyDescent="0.25">
      <c r="B399" s="25" t="s">
        <v>2834</v>
      </c>
      <c r="C399" s="134">
        <v>476182400.63</v>
      </c>
    </row>
    <row r="400" spans="2:3" x14ac:dyDescent="0.25">
      <c r="B400" s="25" t="s">
        <v>2636</v>
      </c>
      <c r="C400" s="134">
        <v>48601190.520000003</v>
      </c>
    </row>
    <row r="401" spans="2:3" x14ac:dyDescent="0.25">
      <c r="B401" s="25" t="s">
        <v>2835</v>
      </c>
      <c r="C401" s="134">
        <v>366542793.87</v>
      </c>
    </row>
    <row r="402" spans="2:3" x14ac:dyDescent="0.25">
      <c r="B402" s="25" t="s">
        <v>2727</v>
      </c>
      <c r="C402" s="134">
        <v>443230362.88</v>
      </c>
    </row>
    <row r="403" spans="2:3" x14ac:dyDescent="0.25">
      <c r="B403" s="25" t="s">
        <v>2836</v>
      </c>
      <c r="C403" s="134">
        <v>70370073.109999999</v>
      </c>
    </row>
    <row r="404" spans="2:3" x14ac:dyDescent="0.25">
      <c r="B404" s="25" t="s">
        <v>2837</v>
      </c>
      <c r="C404" s="134">
        <v>100604004</v>
      </c>
    </row>
    <row r="405" spans="2:3" x14ac:dyDescent="0.25">
      <c r="B405" s="25" t="s">
        <v>2838</v>
      </c>
      <c r="C405" s="134">
        <v>8085050.4000000004</v>
      </c>
    </row>
    <row r="406" spans="2:3" x14ac:dyDescent="0.25">
      <c r="B406" s="25" t="s">
        <v>2839</v>
      </c>
      <c r="C406" s="134">
        <v>97784828.340000004</v>
      </c>
    </row>
    <row r="407" spans="2:3" x14ac:dyDescent="0.25">
      <c r="B407" s="25" t="s">
        <v>2840</v>
      </c>
      <c r="C407" s="134">
        <v>815326191.20000005</v>
      </c>
    </row>
    <row r="408" spans="2:3" x14ac:dyDescent="0.25">
      <c r="B408" s="25" t="s">
        <v>2638</v>
      </c>
      <c r="C408" s="134">
        <v>367865525.5</v>
      </c>
    </row>
    <row r="409" spans="2:3" x14ac:dyDescent="0.25">
      <c r="B409" s="25" t="s">
        <v>2639</v>
      </c>
      <c r="C409" s="134">
        <v>363416230.24000001</v>
      </c>
    </row>
    <row r="410" spans="2:3" x14ac:dyDescent="0.25">
      <c r="B410" s="25" t="s">
        <v>2640</v>
      </c>
      <c r="C410" s="134">
        <v>261834166.38</v>
      </c>
    </row>
    <row r="411" spans="2:3" x14ac:dyDescent="0.25">
      <c r="B411" s="25" t="s">
        <v>2641</v>
      </c>
      <c r="C411" s="134">
        <v>971080735.24000001</v>
      </c>
    </row>
    <row r="412" spans="2:3" x14ac:dyDescent="0.25">
      <c r="B412" s="25" t="s">
        <v>2841</v>
      </c>
      <c r="C412" s="134">
        <v>207083735</v>
      </c>
    </row>
    <row r="413" spans="2:3" x14ac:dyDescent="0.25">
      <c r="B413" s="25" t="s">
        <v>2728</v>
      </c>
      <c r="C413" s="134">
        <v>794372173.95000005</v>
      </c>
    </row>
    <row r="414" spans="2:3" x14ac:dyDescent="0.25">
      <c r="B414" s="25" t="s">
        <v>2842</v>
      </c>
      <c r="C414" s="134">
        <v>90837181.079999998</v>
      </c>
    </row>
    <row r="415" spans="2:3" x14ac:dyDescent="0.25">
      <c r="B415" s="25" t="s">
        <v>2843</v>
      </c>
      <c r="C415" s="134">
        <v>458806073.44</v>
      </c>
    </row>
    <row r="416" spans="2:3" x14ac:dyDescent="0.25">
      <c r="B416" s="25" t="s">
        <v>2844</v>
      </c>
      <c r="C416" s="134">
        <v>758318398.55999994</v>
      </c>
    </row>
    <row r="417" spans="2:3" x14ac:dyDescent="0.25">
      <c r="B417" s="25" t="s">
        <v>2642</v>
      </c>
      <c r="C417" s="134">
        <v>831199861.55999994</v>
      </c>
    </row>
    <row r="418" spans="2:3" x14ac:dyDescent="0.25">
      <c r="B418" s="25" t="s">
        <v>2845</v>
      </c>
      <c r="C418" s="134">
        <v>32872350</v>
      </c>
    </row>
    <row r="419" spans="2:3" x14ac:dyDescent="0.25">
      <c r="B419" s="25" t="s">
        <v>2846</v>
      </c>
      <c r="C419" s="134">
        <v>165468003.80000001</v>
      </c>
    </row>
    <row r="420" spans="2:3" x14ac:dyDescent="0.25">
      <c r="B420" s="25" t="s">
        <v>2643</v>
      </c>
      <c r="C420" s="134">
        <v>168926200.08000001</v>
      </c>
    </row>
    <row r="421" spans="2:3" x14ac:dyDescent="0.25">
      <c r="B421" s="25" t="s">
        <v>2847</v>
      </c>
      <c r="C421" s="134">
        <v>163795977.30000001</v>
      </c>
    </row>
    <row r="422" spans="2:3" x14ac:dyDescent="0.25">
      <c r="B422" s="25" t="s">
        <v>2848</v>
      </c>
      <c r="C422" s="134">
        <v>127439092.08</v>
      </c>
    </row>
    <row r="423" spans="2:3" x14ac:dyDescent="0.25">
      <c r="B423" s="25" t="s">
        <v>2644</v>
      </c>
      <c r="C423" s="134">
        <v>596515430.54999995</v>
      </c>
    </row>
    <row r="424" spans="2:3" x14ac:dyDescent="0.25">
      <c r="B424" s="25" t="s">
        <v>2645</v>
      </c>
      <c r="C424" s="134">
        <v>112674565.95</v>
      </c>
    </row>
    <row r="425" spans="2:3" x14ac:dyDescent="0.25">
      <c r="B425" s="25" t="s">
        <v>764</v>
      </c>
      <c r="C425" s="134">
        <v>463443207</v>
      </c>
    </row>
    <row r="426" spans="2:3" x14ac:dyDescent="0.25">
      <c r="B426" s="25" t="s">
        <v>2849</v>
      </c>
      <c r="C426" s="134">
        <v>81464390.700000003</v>
      </c>
    </row>
    <row r="427" spans="2:3" x14ac:dyDescent="0.25">
      <c r="B427" s="25" t="s">
        <v>2729</v>
      </c>
      <c r="C427" s="134">
        <v>716118485.36000001</v>
      </c>
    </row>
    <row r="428" spans="2:3" x14ac:dyDescent="0.25">
      <c r="B428" s="25" t="s">
        <v>2730</v>
      </c>
      <c r="C428" s="134">
        <v>394393739.85000002</v>
      </c>
    </row>
    <row r="429" spans="2:3" x14ac:dyDescent="0.25">
      <c r="B429" s="25" t="s">
        <v>2646</v>
      </c>
      <c r="C429" s="134">
        <v>201918723.18000001</v>
      </c>
    </row>
    <row r="430" spans="2:3" x14ac:dyDescent="0.25">
      <c r="B430" s="25" t="s">
        <v>2850</v>
      </c>
      <c r="C430" s="134">
        <v>25836807.699999999</v>
      </c>
    </row>
    <row r="431" spans="2:3" x14ac:dyDescent="0.25">
      <c r="B431" s="25" t="s">
        <v>2851</v>
      </c>
      <c r="C431" s="134">
        <v>410868877.86000001</v>
      </c>
    </row>
    <row r="432" spans="2:3" x14ac:dyDescent="0.25">
      <c r="B432" s="25" t="s">
        <v>2852</v>
      </c>
      <c r="C432" s="134">
        <v>87561469.049999997</v>
      </c>
    </row>
    <row r="433" spans="2:3" x14ac:dyDescent="0.25">
      <c r="B433" s="25" t="s">
        <v>2647</v>
      </c>
      <c r="C433" s="134">
        <v>40818899.979999997</v>
      </c>
    </row>
    <row r="434" spans="2:3" x14ac:dyDescent="0.25">
      <c r="B434" s="25" t="s">
        <v>2853</v>
      </c>
      <c r="C434" s="134">
        <v>376360461.81999999</v>
      </c>
    </row>
    <row r="435" spans="2:3" x14ac:dyDescent="0.25">
      <c r="B435" s="25" t="s">
        <v>2731</v>
      </c>
      <c r="C435" s="134">
        <v>186921993.83000001</v>
      </c>
    </row>
    <row r="436" spans="2:3" x14ac:dyDescent="0.25">
      <c r="B436" s="25" t="s">
        <v>2854</v>
      </c>
      <c r="C436" s="134">
        <v>63789012</v>
      </c>
    </row>
    <row r="437" spans="2:3" x14ac:dyDescent="0.25">
      <c r="C437" s="135">
        <f>SUM(C391:C436)</f>
        <v>14098596570.859999</v>
      </c>
    </row>
    <row r="439" spans="2:3" x14ac:dyDescent="0.25">
      <c r="B439" s="23" t="s">
        <v>164</v>
      </c>
      <c r="C439" s="8" t="s">
        <v>165</v>
      </c>
    </row>
    <row r="440" spans="2:3" x14ac:dyDescent="0.25">
      <c r="B440" s="25" t="s">
        <v>2725</v>
      </c>
      <c r="C440" s="134">
        <v>319983473.16000003</v>
      </c>
    </row>
    <row r="441" spans="2:3" x14ac:dyDescent="0.25">
      <c r="B441" s="25" t="s">
        <v>2829</v>
      </c>
      <c r="C441" s="134">
        <v>247253943.94</v>
      </c>
    </row>
    <row r="442" spans="2:3" x14ac:dyDescent="0.25">
      <c r="B442" s="25" t="s">
        <v>2635</v>
      </c>
      <c r="C442" s="134">
        <v>512023173.63</v>
      </c>
    </row>
    <row r="443" spans="2:3" x14ac:dyDescent="0.25">
      <c r="B443" s="25" t="s">
        <v>2830</v>
      </c>
      <c r="C443" s="134">
        <v>123148649.38</v>
      </c>
    </row>
    <row r="444" spans="2:3" x14ac:dyDescent="0.25">
      <c r="B444" s="25" t="s">
        <v>2831</v>
      </c>
      <c r="C444" s="134">
        <v>497010838.68000001</v>
      </c>
    </row>
    <row r="445" spans="2:3" x14ac:dyDescent="0.25">
      <c r="B445" s="25" t="s">
        <v>2832</v>
      </c>
      <c r="C445" s="134">
        <v>123008059.72</v>
      </c>
    </row>
    <row r="446" spans="2:3" x14ac:dyDescent="0.25">
      <c r="B446" s="25" t="s">
        <v>2833</v>
      </c>
      <c r="C446" s="134">
        <v>162484628.03999999</v>
      </c>
    </row>
    <row r="447" spans="2:3" x14ac:dyDescent="0.25">
      <c r="B447" s="25" t="s">
        <v>2834</v>
      </c>
      <c r="C447" s="134">
        <v>464367262.25</v>
      </c>
    </row>
    <row r="448" spans="2:3" x14ac:dyDescent="0.25">
      <c r="B448" s="25" t="s">
        <v>2636</v>
      </c>
      <c r="C448" s="134">
        <v>47403419.920000002</v>
      </c>
    </row>
    <row r="449" spans="2:3" x14ac:dyDescent="0.25">
      <c r="B449" s="25" t="s">
        <v>2835</v>
      </c>
      <c r="C449" s="134">
        <v>318400738.93000001</v>
      </c>
    </row>
    <row r="450" spans="2:3" x14ac:dyDescent="0.25">
      <c r="B450" s="25" t="s">
        <v>2727</v>
      </c>
      <c r="C450" s="134">
        <v>439569260.94999999</v>
      </c>
    </row>
    <row r="451" spans="2:3" x14ac:dyDescent="0.25">
      <c r="B451" s="25" t="s">
        <v>2836</v>
      </c>
      <c r="C451" s="134">
        <v>62328175.479999997</v>
      </c>
    </row>
    <row r="452" spans="2:3" x14ac:dyDescent="0.25">
      <c r="B452" s="25" t="s">
        <v>2837</v>
      </c>
      <c r="C452" s="134">
        <v>97619760</v>
      </c>
    </row>
    <row r="453" spans="2:3" x14ac:dyDescent="0.25">
      <c r="B453" s="25" t="s">
        <v>2838</v>
      </c>
      <c r="C453" s="134">
        <v>8014374.9500000002</v>
      </c>
    </row>
    <row r="454" spans="2:3" x14ac:dyDescent="0.25">
      <c r="B454" s="25" t="s">
        <v>2839</v>
      </c>
      <c r="C454" s="134">
        <v>83200645.790000007</v>
      </c>
    </row>
    <row r="455" spans="2:3" x14ac:dyDescent="0.25">
      <c r="B455" s="25" t="s">
        <v>2840</v>
      </c>
      <c r="C455" s="134">
        <v>791346610.84000003</v>
      </c>
    </row>
    <row r="456" spans="2:3" x14ac:dyDescent="0.25">
      <c r="B456" s="25" t="s">
        <v>2638</v>
      </c>
      <c r="C456" s="134">
        <v>361403270.13999999</v>
      </c>
    </row>
    <row r="457" spans="2:3" x14ac:dyDescent="0.25">
      <c r="B457" s="25" t="s">
        <v>2639</v>
      </c>
      <c r="C457" s="134">
        <v>328937073.77999997</v>
      </c>
    </row>
    <row r="458" spans="2:3" x14ac:dyDescent="0.25">
      <c r="B458" s="25" t="s">
        <v>2640</v>
      </c>
      <c r="C458" s="134">
        <v>259515676.05000001</v>
      </c>
    </row>
    <row r="459" spans="2:3" x14ac:dyDescent="0.25">
      <c r="B459" s="25" t="s">
        <v>2641</v>
      </c>
      <c r="C459" s="134">
        <v>986291344.36000001</v>
      </c>
    </row>
    <row r="460" spans="2:3" x14ac:dyDescent="0.25">
      <c r="B460" s="25" t="s">
        <v>2841</v>
      </c>
      <c r="C460" s="134">
        <v>212641125.97</v>
      </c>
    </row>
    <row r="461" spans="2:3" x14ac:dyDescent="0.25">
      <c r="B461" s="25" t="s">
        <v>2728</v>
      </c>
      <c r="C461" s="134">
        <v>780851664.60000002</v>
      </c>
    </row>
    <row r="462" spans="2:3" x14ac:dyDescent="0.25">
      <c r="B462" s="25" t="s">
        <v>2842</v>
      </c>
      <c r="C462" s="134">
        <v>90914359.480000004</v>
      </c>
    </row>
    <row r="463" spans="2:3" x14ac:dyDescent="0.25">
      <c r="B463" s="25" t="s">
        <v>2843</v>
      </c>
      <c r="C463" s="134">
        <v>456121584</v>
      </c>
    </row>
    <row r="464" spans="2:3" x14ac:dyDescent="0.25">
      <c r="B464" s="25" t="s">
        <v>2844</v>
      </c>
      <c r="C464" s="134">
        <v>759258193.27999997</v>
      </c>
    </row>
    <row r="465" spans="2:3" x14ac:dyDescent="0.25">
      <c r="B465" s="25" t="s">
        <v>2642</v>
      </c>
      <c r="C465" s="134">
        <v>794384078.66999996</v>
      </c>
    </row>
    <row r="466" spans="2:3" x14ac:dyDescent="0.25">
      <c r="B466" s="25" t="s">
        <v>2845</v>
      </c>
      <c r="C466" s="134">
        <v>32376137.75</v>
      </c>
    </row>
    <row r="467" spans="2:3" x14ac:dyDescent="0.25">
      <c r="B467" s="25" t="s">
        <v>2846</v>
      </c>
      <c r="C467" s="134">
        <v>163664600</v>
      </c>
    </row>
    <row r="468" spans="2:3" x14ac:dyDescent="0.25">
      <c r="B468" s="25" t="s">
        <v>2643</v>
      </c>
      <c r="C468" s="134">
        <v>177399728.59999999</v>
      </c>
    </row>
    <row r="469" spans="2:3" x14ac:dyDescent="0.25">
      <c r="B469" s="25" t="s">
        <v>2847</v>
      </c>
      <c r="C469" s="134">
        <v>154103222.69999999</v>
      </c>
    </row>
    <row r="470" spans="2:3" x14ac:dyDescent="0.25">
      <c r="B470" s="25" t="s">
        <v>2848</v>
      </c>
      <c r="C470" s="134">
        <v>122890691.88</v>
      </c>
    </row>
    <row r="471" spans="2:3" x14ac:dyDescent="0.25">
      <c r="B471" s="25" t="s">
        <v>2644</v>
      </c>
      <c r="C471" s="134">
        <v>569228493.14999998</v>
      </c>
    </row>
    <row r="472" spans="2:3" x14ac:dyDescent="0.25">
      <c r="B472" s="25" t="s">
        <v>2645</v>
      </c>
      <c r="C472" s="134">
        <v>108773288.09999999</v>
      </c>
    </row>
    <row r="473" spans="2:3" x14ac:dyDescent="0.25">
      <c r="B473" s="25" t="s">
        <v>764</v>
      </c>
      <c r="C473" s="134">
        <v>459369029.25</v>
      </c>
    </row>
    <row r="474" spans="2:3" x14ac:dyDescent="0.25">
      <c r="B474" s="25" t="s">
        <v>2849</v>
      </c>
      <c r="C474" s="134">
        <v>84230059.200000003</v>
      </c>
    </row>
    <row r="475" spans="2:3" x14ac:dyDescent="0.25">
      <c r="B475" s="25" t="s">
        <v>2729</v>
      </c>
      <c r="C475" s="134">
        <v>707170088.21000004</v>
      </c>
    </row>
    <row r="476" spans="2:3" x14ac:dyDescent="0.25">
      <c r="B476" s="25" t="s">
        <v>2730</v>
      </c>
      <c r="C476" s="134">
        <v>379827907.82999998</v>
      </c>
    </row>
    <row r="477" spans="2:3" x14ac:dyDescent="0.25">
      <c r="B477" s="25" t="s">
        <v>2646</v>
      </c>
      <c r="C477" s="134">
        <v>193606627.93000001</v>
      </c>
    </row>
    <row r="478" spans="2:3" x14ac:dyDescent="0.25">
      <c r="B478" s="25" t="s">
        <v>2850</v>
      </c>
      <c r="C478" s="134">
        <v>24763473.899999999</v>
      </c>
    </row>
    <row r="479" spans="2:3" x14ac:dyDescent="0.25">
      <c r="B479" s="25" t="s">
        <v>2851</v>
      </c>
      <c r="C479" s="134">
        <v>377352243.06</v>
      </c>
    </row>
    <row r="480" spans="2:3" x14ac:dyDescent="0.25">
      <c r="B480" s="25" t="s">
        <v>2852</v>
      </c>
      <c r="C480" s="134">
        <v>80507792.969999999</v>
      </c>
    </row>
    <row r="481" spans="2:7" x14ac:dyDescent="0.25">
      <c r="B481" s="25" t="s">
        <v>2647</v>
      </c>
      <c r="C481" s="134">
        <v>39929240.100000001</v>
      </c>
    </row>
    <row r="482" spans="2:7" x14ac:dyDescent="0.25">
      <c r="B482" s="25" t="s">
        <v>2853</v>
      </c>
      <c r="C482" s="134">
        <v>370514117.39999998</v>
      </c>
    </row>
    <row r="483" spans="2:7" x14ac:dyDescent="0.25">
      <c r="B483" s="25" t="s">
        <v>2731</v>
      </c>
      <c r="C483" s="134">
        <v>184491130.84999999</v>
      </c>
    </row>
    <row r="484" spans="2:7" x14ac:dyDescent="0.25">
      <c r="B484" s="25" t="s">
        <v>2854</v>
      </c>
      <c r="C484" s="134">
        <v>67535549.099999994</v>
      </c>
    </row>
    <row r="485" spans="2:7" x14ac:dyDescent="0.25">
      <c r="C485" s="135">
        <f>SUM(C439:C484)</f>
        <v>13625214807.970001</v>
      </c>
    </row>
    <row r="488" spans="2:7" x14ac:dyDescent="0.25">
      <c r="B488" s="7" t="s">
        <v>166</v>
      </c>
      <c r="C488" s="135">
        <f xml:space="preserve"> C485-C437</f>
        <v>-473381762.88999748</v>
      </c>
    </row>
    <row r="490" spans="2:7" x14ac:dyDescent="0.25">
      <c r="B490" s="14" t="s">
        <v>167</v>
      </c>
      <c r="C490" s="22">
        <v>45260</v>
      </c>
    </row>
    <row r="491" spans="2:7" x14ac:dyDescent="0.25">
      <c r="B491" s="7" t="s">
        <v>154</v>
      </c>
      <c r="C491" s="8" t="s">
        <v>155</v>
      </c>
      <c r="D491" s="7" t="s">
        <v>156</v>
      </c>
      <c r="E491" s="23" t="s">
        <v>157</v>
      </c>
      <c r="F491" s="24" t="s">
        <v>158</v>
      </c>
      <c r="G491" s="3"/>
    </row>
    <row r="492" spans="2:7" x14ac:dyDescent="0.25">
      <c r="B492" s="10" t="s">
        <v>1247</v>
      </c>
      <c r="C492" s="11">
        <v>11310</v>
      </c>
      <c r="D492" s="10">
        <v>44139.42</v>
      </c>
      <c r="E492" s="25">
        <v>44732.3</v>
      </c>
      <c r="F492" s="26"/>
    </row>
    <row r="493" spans="2:7" x14ac:dyDescent="0.25">
      <c r="B493" s="10" t="s">
        <v>1248</v>
      </c>
      <c r="C493" s="11">
        <v>12800</v>
      </c>
      <c r="D493" s="10">
        <v>19962.259999999998</v>
      </c>
      <c r="E493" s="25">
        <v>20270.599999999999</v>
      </c>
      <c r="F493" s="28"/>
    </row>
    <row r="496" spans="2:7" x14ac:dyDescent="0.25">
      <c r="B496" s="14" t="s">
        <v>159</v>
      </c>
      <c r="C496" s="133">
        <v>9.7000000000000003E-3</v>
      </c>
    </row>
    <row r="497" spans="2:4" x14ac:dyDescent="0.25">
      <c r="B497" s="14"/>
    </row>
    <row r="498" spans="2:4" x14ac:dyDescent="0.25">
      <c r="B498" s="14" t="s">
        <v>160</v>
      </c>
    </row>
    <row r="499" spans="2:4" x14ac:dyDescent="0.25">
      <c r="B499" s="23" t="s">
        <v>161</v>
      </c>
      <c r="C499" s="8" t="s">
        <v>162</v>
      </c>
      <c r="D499" s="14"/>
    </row>
    <row r="500" spans="2:4" x14ac:dyDescent="0.25">
      <c r="B500" s="25" t="s">
        <v>1249</v>
      </c>
      <c r="C500" s="11">
        <v>22905</v>
      </c>
    </row>
    <row r="501" spans="2:4" x14ac:dyDescent="0.25">
      <c r="B501" s="25" t="s">
        <v>1250</v>
      </c>
      <c r="C501" s="11">
        <v>51650</v>
      </c>
    </row>
    <row r="503" spans="2:4" x14ac:dyDescent="0.25">
      <c r="B503" s="23" t="s">
        <v>163</v>
      </c>
      <c r="C503" s="8" t="s">
        <v>162</v>
      </c>
    </row>
    <row r="504" spans="2:4" x14ac:dyDescent="0.25">
      <c r="B504" s="25" t="s">
        <v>1249</v>
      </c>
      <c r="C504" s="11">
        <v>22905</v>
      </c>
    </row>
    <row r="505" spans="2:4" x14ac:dyDescent="0.25">
      <c r="B505" s="25" t="s">
        <v>1250</v>
      </c>
      <c r="C505" s="11">
        <v>51650</v>
      </c>
    </row>
    <row r="508" spans="2:4" x14ac:dyDescent="0.25">
      <c r="B508" s="23" t="s">
        <v>708</v>
      </c>
      <c r="C508" s="8" t="s">
        <v>165</v>
      </c>
    </row>
    <row r="509" spans="2:4" x14ac:dyDescent="0.25">
      <c r="B509" s="25" t="s">
        <v>1249</v>
      </c>
      <c r="C509" s="11">
        <v>1006433815.92</v>
      </c>
    </row>
    <row r="510" spans="2:4" x14ac:dyDescent="0.25">
      <c r="B510" s="25" t="s">
        <v>1250</v>
      </c>
      <c r="C510" s="11">
        <v>1011681284.34</v>
      </c>
    </row>
    <row r="511" spans="2:4" x14ac:dyDescent="0.25">
      <c r="C511" s="8">
        <f>SUM(C508:C510)</f>
        <v>2018115100.26</v>
      </c>
    </row>
    <row r="513" spans="2:80" x14ac:dyDescent="0.25">
      <c r="B513" s="23" t="s">
        <v>164</v>
      </c>
      <c r="C513" s="8" t="s">
        <v>165</v>
      </c>
    </row>
    <row r="514" spans="2:80" x14ac:dyDescent="0.25">
      <c r="B514" s="25" t="s">
        <v>1249</v>
      </c>
      <c r="C514" s="11">
        <v>994232919.62</v>
      </c>
    </row>
    <row r="515" spans="2:80" x14ac:dyDescent="0.25">
      <c r="B515" s="25" t="s">
        <v>1250</v>
      </c>
      <c r="C515" s="11">
        <v>1007944683.98</v>
      </c>
    </row>
    <row r="516" spans="2:80" x14ac:dyDescent="0.25">
      <c r="C516" s="8">
        <f>SUM(C513:C515)</f>
        <v>2002177603.5999999</v>
      </c>
    </row>
    <row r="519" spans="2:80" x14ac:dyDescent="0.25">
      <c r="B519" s="7" t="s">
        <v>166</v>
      </c>
      <c r="C519" s="8">
        <f xml:space="preserve"> C516-C511</f>
        <v>-15937496.660000086</v>
      </c>
    </row>
    <row r="522" spans="2:80" x14ac:dyDescent="0.25">
      <c r="B522" s="14" t="s">
        <v>168</v>
      </c>
    </row>
    <row r="524" spans="2:80" x14ac:dyDescent="0.25">
      <c r="B524" s="7" t="s">
        <v>154</v>
      </c>
      <c r="C524" s="8" t="s">
        <v>169</v>
      </c>
      <c r="D524" s="7" t="s">
        <v>170</v>
      </c>
      <c r="E524" s="7" t="s">
        <v>171</v>
      </c>
      <c r="F524" s="3"/>
    </row>
    <row r="525" spans="2:80" x14ac:dyDescent="0.25">
      <c r="B525" s="10" t="s">
        <v>144</v>
      </c>
      <c r="C525" s="11" t="s">
        <v>144</v>
      </c>
      <c r="D525" s="10" t="s">
        <v>144</v>
      </c>
      <c r="E525" s="10" t="s">
        <v>144</v>
      </c>
    </row>
    <row r="528" spans="2:80" x14ac:dyDescent="0.25">
      <c r="B528" s="14" t="s">
        <v>172</v>
      </c>
      <c r="C528" s="21" t="s">
        <v>144</v>
      </c>
      <c r="D528" s="14"/>
      <c r="E528" s="14"/>
      <c r="F528" s="3"/>
      <c r="G528" s="3"/>
      <c r="H528" s="3"/>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4"/>
      <c r="BA528" s="14"/>
      <c r="BB528" s="14"/>
      <c r="BC528" s="14"/>
      <c r="BD528" s="14"/>
      <c r="BE528" s="14"/>
      <c r="BF528" s="14"/>
      <c r="BG528" s="14"/>
      <c r="BH528" s="14"/>
      <c r="BI528" s="14"/>
      <c r="BJ528" s="14"/>
      <c r="BK528" s="14"/>
      <c r="BL528" s="14"/>
      <c r="BM528" s="14"/>
      <c r="BN528" s="14"/>
      <c r="BO528" s="14"/>
      <c r="BP528" s="14"/>
      <c r="BQ528" s="14"/>
      <c r="BR528" s="14"/>
      <c r="BS528" s="14"/>
      <c r="BT528" s="14"/>
      <c r="BU528" s="14"/>
      <c r="BV528" s="14"/>
      <c r="BW528" s="14"/>
      <c r="BX528" s="14"/>
      <c r="BY528" s="14"/>
      <c r="BZ528" s="14"/>
      <c r="CA528" s="14"/>
      <c r="CB528" s="14"/>
    </row>
    <row r="530" spans="2:4" x14ac:dyDescent="0.25">
      <c r="B530" s="14" t="s">
        <v>173</v>
      </c>
    </row>
    <row r="532" spans="2:4" x14ac:dyDescent="0.25">
      <c r="B532" s="7" t="s">
        <v>174</v>
      </c>
      <c r="C532" s="8" t="s">
        <v>162</v>
      </c>
      <c r="D532" s="14"/>
    </row>
    <row r="533" spans="2:4" x14ac:dyDescent="0.25">
      <c r="B533" s="10" t="s">
        <v>144</v>
      </c>
      <c r="C533" s="11" t="s">
        <v>144</v>
      </c>
    </row>
    <row r="536" spans="2:4" x14ac:dyDescent="0.25">
      <c r="B536" s="7" t="s">
        <v>175</v>
      </c>
      <c r="C536" s="8" t="s">
        <v>176</v>
      </c>
      <c r="D536" s="14"/>
    </row>
    <row r="537" spans="2:4" x14ac:dyDescent="0.25">
      <c r="B537" s="10" t="s">
        <v>144</v>
      </c>
      <c r="C537" s="11" t="s">
        <v>144</v>
      </c>
    </row>
    <row r="540" spans="2:4" x14ac:dyDescent="0.25">
      <c r="B540" s="14" t="s">
        <v>177</v>
      </c>
    </row>
    <row r="543" spans="2:4" x14ac:dyDescent="0.25">
      <c r="B543" s="14" t="s">
        <v>178</v>
      </c>
    </row>
    <row r="545" spans="2:80" x14ac:dyDescent="0.25">
      <c r="B545" s="7" t="s">
        <v>154</v>
      </c>
      <c r="C545" s="8" t="s">
        <v>179</v>
      </c>
      <c r="D545" s="7" t="s">
        <v>169</v>
      </c>
      <c r="E545" s="7" t="s">
        <v>170</v>
      </c>
      <c r="F545" s="30" t="s">
        <v>171</v>
      </c>
      <c r="G545" s="3"/>
    </row>
    <row r="546" spans="2:80" x14ac:dyDescent="0.25">
      <c r="B546" s="10" t="s">
        <v>144</v>
      </c>
      <c r="C546" s="11" t="s">
        <v>144</v>
      </c>
      <c r="D546" s="10" t="s">
        <v>144</v>
      </c>
      <c r="E546" s="10" t="s">
        <v>144</v>
      </c>
      <c r="F546" s="34" t="s">
        <v>144</v>
      </c>
    </row>
    <row r="549" spans="2:80" x14ac:dyDescent="0.25">
      <c r="B549" s="14" t="s">
        <v>172</v>
      </c>
      <c r="C549" s="21" t="s">
        <v>144</v>
      </c>
      <c r="D549" s="14"/>
      <c r="E549" s="14"/>
      <c r="F549" s="3"/>
      <c r="G549" s="3"/>
      <c r="H549" s="3"/>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c r="BI549" s="14"/>
      <c r="BJ549" s="14"/>
      <c r="BK549" s="14"/>
      <c r="BL549" s="14"/>
      <c r="BM549" s="14"/>
      <c r="BN549" s="14"/>
      <c r="BO549" s="14"/>
      <c r="BP549" s="14"/>
      <c r="BQ549" s="14"/>
      <c r="BR549" s="14"/>
      <c r="BS549" s="14"/>
      <c r="BT549" s="14"/>
      <c r="BU549" s="14"/>
      <c r="BV549" s="14"/>
      <c r="BW549" s="14"/>
      <c r="BX549" s="14"/>
      <c r="BY549" s="14"/>
      <c r="BZ549" s="14"/>
      <c r="CA549" s="14"/>
      <c r="CB549" s="14"/>
    </row>
    <row r="551" spans="2:80" x14ac:dyDescent="0.25">
      <c r="B551" s="14" t="s">
        <v>173</v>
      </c>
    </row>
    <row r="553" spans="2:80" x14ac:dyDescent="0.25">
      <c r="B553" s="7" t="s">
        <v>174</v>
      </c>
      <c r="C553" s="8" t="s">
        <v>162</v>
      </c>
      <c r="D553" s="14"/>
    </row>
    <row r="554" spans="2:80" x14ac:dyDescent="0.25">
      <c r="B554" s="10" t="s">
        <v>144</v>
      </c>
      <c r="C554" s="11" t="s">
        <v>144</v>
      </c>
    </row>
    <row r="557" spans="2:80" x14ac:dyDescent="0.25">
      <c r="B557" s="7" t="s">
        <v>175</v>
      </c>
      <c r="C557" s="8" t="s">
        <v>176</v>
      </c>
      <c r="D557" s="14"/>
    </row>
    <row r="558" spans="2:80" x14ac:dyDescent="0.25">
      <c r="B558" s="10" t="s">
        <v>144</v>
      </c>
      <c r="C558" s="11" t="s">
        <v>144</v>
      </c>
    </row>
    <row r="561" spans="2:7" x14ac:dyDescent="0.25">
      <c r="B561" s="14" t="s">
        <v>177</v>
      </c>
    </row>
    <row r="564" spans="2:7" x14ac:dyDescent="0.25">
      <c r="B564" s="14" t="s">
        <v>180</v>
      </c>
    </row>
    <row r="565" spans="2:7" x14ac:dyDescent="0.25">
      <c r="B565" s="7" t="s">
        <v>154</v>
      </c>
      <c r="C565" s="8" t="s">
        <v>181</v>
      </c>
      <c r="D565" s="7" t="s">
        <v>182</v>
      </c>
      <c r="E565" s="7" t="s">
        <v>183</v>
      </c>
      <c r="F565" s="30" t="s">
        <v>184</v>
      </c>
      <c r="G565" s="3"/>
    </row>
    <row r="566" spans="2:7" x14ac:dyDescent="0.25">
      <c r="B566" s="10" t="s">
        <v>144</v>
      </c>
      <c r="C566" s="11" t="s">
        <v>144</v>
      </c>
      <c r="D566" s="10" t="s">
        <v>144</v>
      </c>
      <c r="E566" s="10" t="s">
        <v>144</v>
      </c>
      <c r="F566" s="34" t="s">
        <v>144</v>
      </c>
    </row>
    <row r="567" spans="2:7" x14ac:dyDescent="0.25">
      <c r="B567" s="1" t="s">
        <v>185</v>
      </c>
    </row>
  </sheetData>
  <mergeCells count="4">
    <mergeCell ref="B1:E1"/>
    <mergeCell ref="C3:C8"/>
    <mergeCell ref="D3:D8"/>
    <mergeCell ref="B242:F246"/>
  </mergeCells>
  <hyperlinks>
    <hyperlink ref="A1" location="Index!A1" display="Index" xr:uid="{795108F7-0C04-40D5-AC32-F713BA15A907}"/>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95CC9-CD08-40B7-83D8-99A8EF4FD9AF}">
  <dimension ref="A1:CB1449"/>
  <sheetViews>
    <sheetView workbookViewId="0"/>
  </sheetViews>
  <sheetFormatPr defaultRowHeight="15" x14ac:dyDescent="0.25"/>
  <cols>
    <col min="1" max="1" width="5.42578125" style="1" bestFit="1" customWidth="1"/>
    <col min="2" max="2" width="104.28515625" style="1" customWidth="1"/>
    <col min="3" max="3" width="30.7109375" style="17" customWidth="1"/>
    <col min="4" max="4" width="30.7109375" style="1" customWidth="1"/>
    <col min="5" max="5" width="34.140625" style="1" bestFit="1" customWidth="1"/>
    <col min="6" max="6" width="29" style="2" bestFit="1" customWidth="1"/>
    <col min="7" max="7" width="18.140625" style="2" bestFit="1" customWidth="1"/>
    <col min="8" max="8" width="9.140625" style="2" bestFit="1" customWidth="1"/>
    <col min="9" max="9" width="1.7109375" style="1" bestFit="1" customWidth="1"/>
    <col min="10" max="256" width="9.140625" style="1"/>
    <col min="257" max="257" width="5.42578125" style="1" bestFit="1" customWidth="1"/>
    <col min="258" max="258" width="133.2851562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265" width="1.7109375" style="1" bestFit="1" customWidth="1"/>
    <col min="266" max="512" width="9.140625" style="1"/>
    <col min="513" max="513" width="5.42578125" style="1" bestFit="1" customWidth="1"/>
    <col min="514" max="514" width="133.2851562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521" width="1.7109375" style="1" bestFit="1" customWidth="1"/>
    <col min="522" max="768" width="9.140625" style="1"/>
    <col min="769" max="769" width="5.42578125" style="1" bestFit="1" customWidth="1"/>
    <col min="770" max="770" width="133.2851562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777" width="1.7109375" style="1" bestFit="1" customWidth="1"/>
    <col min="778" max="1024" width="9.140625" style="1"/>
    <col min="1025" max="1025" width="5.42578125" style="1" bestFit="1" customWidth="1"/>
    <col min="1026" max="1026" width="133.2851562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033" width="1.7109375" style="1" bestFit="1" customWidth="1"/>
    <col min="1034" max="1280" width="9.140625" style="1"/>
    <col min="1281" max="1281" width="5.42578125" style="1" bestFit="1" customWidth="1"/>
    <col min="1282" max="1282" width="133.2851562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289" width="1.7109375" style="1" bestFit="1" customWidth="1"/>
    <col min="1290" max="1536" width="9.140625" style="1"/>
    <col min="1537" max="1537" width="5.42578125" style="1" bestFit="1" customWidth="1"/>
    <col min="1538" max="1538" width="133.2851562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545" width="1.7109375" style="1" bestFit="1" customWidth="1"/>
    <col min="1546" max="1792" width="9.140625" style="1"/>
    <col min="1793" max="1793" width="5.42578125" style="1" bestFit="1" customWidth="1"/>
    <col min="1794" max="1794" width="133.2851562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1801" width="1.7109375" style="1" bestFit="1" customWidth="1"/>
    <col min="1802" max="2048" width="9.140625" style="1"/>
    <col min="2049" max="2049" width="5.42578125" style="1" bestFit="1" customWidth="1"/>
    <col min="2050" max="2050" width="133.2851562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057" width="1.7109375" style="1" bestFit="1" customWidth="1"/>
    <col min="2058" max="2304" width="9.140625" style="1"/>
    <col min="2305" max="2305" width="5.42578125" style="1" bestFit="1" customWidth="1"/>
    <col min="2306" max="2306" width="133.2851562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313" width="1.7109375" style="1" bestFit="1" customWidth="1"/>
    <col min="2314" max="2560" width="9.140625" style="1"/>
    <col min="2561" max="2561" width="5.42578125" style="1" bestFit="1" customWidth="1"/>
    <col min="2562" max="2562" width="133.2851562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569" width="1.7109375" style="1" bestFit="1" customWidth="1"/>
    <col min="2570" max="2816" width="9.140625" style="1"/>
    <col min="2817" max="2817" width="5.42578125" style="1" bestFit="1" customWidth="1"/>
    <col min="2818" max="2818" width="133.2851562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2825" width="1.7109375" style="1" bestFit="1" customWidth="1"/>
    <col min="2826" max="3072" width="9.140625" style="1"/>
    <col min="3073" max="3073" width="5.42578125" style="1" bestFit="1" customWidth="1"/>
    <col min="3074" max="3074" width="133.2851562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081" width="1.7109375" style="1" bestFit="1" customWidth="1"/>
    <col min="3082" max="3328" width="9.140625" style="1"/>
    <col min="3329" max="3329" width="5.42578125" style="1" bestFit="1" customWidth="1"/>
    <col min="3330" max="3330" width="133.2851562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337" width="1.7109375" style="1" bestFit="1" customWidth="1"/>
    <col min="3338" max="3584" width="9.140625" style="1"/>
    <col min="3585" max="3585" width="5.42578125" style="1" bestFit="1" customWidth="1"/>
    <col min="3586" max="3586" width="133.2851562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593" width="1.7109375" style="1" bestFit="1" customWidth="1"/>
    <col min="3594" max="3840" width="9.140625" style="1"/>
    <col min="3841" max="3841" width="5.42578125" style="1" bestFit="1" customWidth="1"/>
    <col min="3842" max="3842" width="133.2851562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3849" width="1.7109375" style="1" bestFit="1" customWidth="1"/>
    <col min="3850" max="4096" width="9.140625" style="1"/>
    <col min="4097" max="4097" width="5.42578125" style="1" bestFit="1" customWidth="1"/>
    <col min="4098" max="4098" width="133.2851562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105" width="1.7109375" style="1" bestFit="1" customWidth="1"/>
    <col min="4106" max="4352" width="9.140625" style="1"/>
    <col min="4353" max="4353" width="5.42578125" style="1" bestFit="1" customWidth="1"/>
    <col min="4354" max="4354" width="133.2851562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361" width="1.7109375" style="1" bestFit="1" customWidth="1"/>
    <col min="4362" max="4608" width="9.140625" style="1"/>
    <col min="4609" max="4609" width="5.42578125" style="1" bestFit="1" customWidth="1"/>
    <col min="4610" max="4610" width="133.2851562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617" width="1.7109375" style="1" bestFit="1" customWidth="1"/>
    <col min="4618" max="4864" width="9.140625" style="1"/>
    <col min="4865" max="4865" width="5.42578125" style="1" bestFit="1" customWidth="1"/>
    <col min="4866" max="4866" width="133.2851562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4873" width="1.7109375" style="1" bestFit="1" customWidth="1"/>
    <col min="4874" max="5120" width="9.140625" style="1"/>
    <col min="5121" max="5121" width="5.42578125" style="1" bestFit="1" customWidth="1"/>
    <col min="5122" max="5122" width="133.2851562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129" width="1.7109375" style="1" bestFit="1" customWidth="1"/>
    <col min="5130" max="5376" width="9.140625" style="1"/>
    <col min="5377" max="5377" width="5.42578125" style="1" bestFit="1" customWidth="1"/>
    <col min="5378" max="5378" width="133.2851562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385" width="1.7109375" style="1" bestFit="1" customWidth="1"/>
    <col min="5386" max="5632" width="9.140625" style="1"/>
    <col min="5633" max="5633" width="5.42578125" style="1" bestFit="1" customWidth="1"/>
    <col min="5634" max="5634" width="133.2851562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641" width="1.7109375" style="1" bestFit="1" customWidth="1"/>
    <col min="5642" max="5888" width="9.140625" style="1"/>
    <col min="5889" max="5889" width="5.42578125" style="1" bestFit="1" customWidth="1"/>
    <col min="5890" max="5890" width="133.2851562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5897" width="1.7109375" style="1" bestFit="1" customWidth="1"/>
    <col min="5898" max="6144" width="9.140625" style="1"/>
    <col min="6145" max="6145" width="5.42578125" style="1" bestFit="1" customWidth="1"/>
    <col min="6146" max="6146" width="133.2851562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153" width="1.7109375" style="1" bestFit="1" customWidth="1"/>
    <col min="6154" max="6400" width="9.140625" style="1"/>
    <col min="6401" max="6401" width="5.42578125" style="1" bestFit="1" customWidth="1"/>
    <col min="6402" max="6402" width="133.2851562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409" width="1.7109375" style="1" bestFit="1" customWidth="1"/>
    <col min="6410" max="6656" width="9.140625" style="1"/>
    <col min="6657" max="6657" width="5.42578125" style="1" bestFit="1" customWidth="1"/>
    <col min="6658" max="6658" width="133.2851562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665" width="1.7109375" style="1" bestFit="1" customWidth="1"/>
    <col min="6666" max="6912" width="9.140625" style="1"/>
    <col min="6913" max="6913" width="5.42578125" style="1" bestFit="1" customWidth="1"/>
    <col min="6914" max="6914" width="133.2851562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6921" width="1.7109375" style="1" bestFit="1" customWidth="1"/>
    <col min="6922" max="7168" width="9.140625" style="1"/>
    <col min="7169" max="7169" width="5.42578125" style="1" bestFit="1" customWidth="1"/>
    <col min="7170" max="7170" width="133.2851562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177" width="1.7109375" style="1" bestFit="1" customWidth="1"/>
    <col min="7178" max="7424" width="9.140625" style="1"/>
    <col min="7425" max="7425" width="5.42578125" style="1" bestFit="1" customWidth="1"/>
    <col min="7426" max="7426" width="133.2851562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433" width="1.7109375" style="1" bestFit="1" customWidth="1"/>
    <col min="7434" max="7680" width="9.140625" style="1"/>
    <col min="7681" max="7681" width="5.42578125" style="1" bestFit="1" customWidth="1"/>
    <col min="7682" max="7682" width="133.2851562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689" width="1.7109375" style="1" bestFit="1" customWidth="1"/>
    <col min="7690" max="7936" width="9.140625" style="1"/>
    <col min="7937" max="7937" width="5.42578125" style="1" bestFit="1" customWidth="1"/>
    <col min="7938" max="7938" width="133.2851562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7945" width="1.7109375" style="1" bestFit="1" customWidth="1"/>
    <col min="7946" max="8192" width="9.140625" style="1"/>
    <col min="8193" max="8193" width="5.42578125" style="1" bestFit="1" customWidth="1"/>
    <col min="8194" max="8194" width="133.2851562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201" width="1.7109375" style="1" bestFit="1" customWidth="1"/>
    <col min="8202" max="8448" width="9.140625" style="1"/>
    <col min="8449" max="8449" width="5.42578125" style="1" bestFit="1" customWidth="1"/>
    <col min="8450" max="8450" width="133.2851562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457" width="1.7109375" style="1" bestFit="1" customWidth="1"/>
    <col min="8458" max="8704" width="9.140625" style="1"/>
    <col min="8705" max="8705" width="5.42578125" style="1" bestFit="1" customWidth="1"/>
    <col min="8706" max="8706" width="133.2851562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713" width="1.7109375" style="1" bestFit="1" customWidth="1"/>
    <col min="8714" max="8960" width="9.140625" style="1"/>
    <col min="8961" max="8961" width="5.42578125" style="1" bestFit="1" customWidth="1"/>
    <col min="8962" max="8962" width="133.2851562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8969" width="1.7109375" style="1" bestFit="1" customWidth="1"/>
    <col min="8970" max="9216" width="9.140625" style="1"/>
    <col min="9217" max="9217" width="5.42578125" style="1" bestFit="1" customWidth="1"/>
    <col min="9218" max="9218" width="133.2851562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225" width="1.7109375" style="1" bestFit="1" customWidth="1"/>
    <col min="9226" max="9472" width="9.140625" style="1"/>
    <col min="9473" max="9473" width="5.42578125" style="1" bestFit="1" customWidth="1"/>
    <col min="9474" max="9474" width="133.2851562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481" width="1.7109375" style="1" bestFit="1" customWidth="1"/>
    <col min="9482" max="9728" width="9.140625" style="1"/>
    <col min="9729" max="9729" width="5.42578125" style="1" bestFit="1" customWidth="1"/>
    <col min="9730" max="9730" width="133.2851562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737" width="1.7109375" style="1" bestFit="1" customWidth="1"/>
    <col min="9738" max="9984" width="9.140625" style="1"/>
    <col min="9985" max="9985" width="5.42578125" style="1" bestFit="1" customWidth="1"/>
    <col min="9986" max="9986" width="133.2851562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9993" width="1.7109375" style="1" bestFit="1" customWidth="1"/>
    <col min="9994" max="10240" width="9.140625" style="1"/>
    <col min="10241" max="10241" width="5.42578125" style="1" bestFit="1" customWidth="1"/>
    <col min="10242" max="10242" width="133.2851562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249" width="1.7109375" style="1" bestFit="1" customWidth="1"/>
    <col min="10250" max="10496" width="9.140625" style="1"/>
    <col min="10497" max="10497" width="5.42578125" style="1" bestFit="1" customWidth="1"/>
    <col min="10498" max="10498" width="133.2851562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505" width="1.7109375" style="1" bestFit="1" customWidth="1"/>
    <col min="10506" max="10752" width="9.140625" style="1"/>
    <col min="10753" max="10753" width="5.42578125" style="1" bestFit="1" customWidth="1"/>
    <col min="10754" max="10754" width="133.2851562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0761" width="1.7109375" style="1" bestFit="1" customWidth="1"/>
    <col min="10762" max="11008" width="9.140625" style="1"/>
    <col min="11009" max="11009" width="5.42578125" style="1" bestFit="1" customWidth="1"/>
    <col min="11010" max="11010" width="133.2851562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017" width="1.7109375" style="1" bestFit="1" customWidth="1"/>
    <col min="11018" max="11264" width="9.140625" style="1"/>
    <col min="11265" max="11265" width="5.42578125" style="1" bestFit="1" customWidth="1"/>
    <col min="11266" max="11266" width="133.2851562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273" width="1.7109375" style="1" bestFit="1" customWidth="1"/>
    <col min="11274" max="11520" width="9.140625" style="1"/>
    <col min="11521" max="11521" width="5.42578125" style="1" bestFit="1" customWidth="1"/>
    <col min="11522" max="11522" width="133.2851562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529" width="1.7109375" style="1" bestFit="1" customWidth="1"/>
    <col min="11530" max="11776" width="9.140625" style="1"/>
    <col min="11777" max="11777" width="5.42578125" style="1" bestFit="1" customWidth="1"/>
    <col min="11778" max="11778" width="133.2851562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1785" width="1.7109375" style="1" bestFit="1" customWidth="1"/>
    <col min="11786" max="12032" width="9.140625" style="1"/>
    <col min="12033" max="12033" width="5.42578125" style="1" bestFit="1" customWidth="1"/>
    <col min="12034" max="12034" width="133.2851562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041" width="1.7109375" style="1" bestFit="1" customWidth="1"/>
    <col min="12042" max="12288" width="9.140625" style="1"/>
    <col min="12289" max="12289" width="5.42578125" style="1" bestFit="1" customWidth="1"/>
    <col min="12290" max="12290" width="133.2851562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297" width="1.7109375" style="1" bestFit="1" customWidth="1"/>
    <col min="12298" max="12544" width="9.140625" style="1"/>
    <col min="12545" max="12545" width="5.42578125" style="1" bestFit="1" customWidth="1"/>
    <col min="12546" max="12546" width="133.2851562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553" width="1.7109375" style="1" bestFit="1" customWidth="1"/>
    <col min="12554" max="12800" width="9.140625" style="1"/>
    <col min="12801" max="12801" width="5.42578125" style="1" bestFit="1" customWidth="1"/>
    <col min="12802" max="12802" width="133.2851562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2809" width="1.7109375" style="1" bestFit="1" customWidth="1"/>
    <col min="12810" max="13056" width="9.140625" style="1"/>
    <col min="13057" max="13057" width="5.42578125" style="1" bestFit="1" customWidth="1"/>
    <col min="13058" max="13058" width="133.2851562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065" width="1.7109375" style="1" bestFit="1" customWidth="1"/>
    <col min="13066" max="13312" width="9.140625" style="1"/>
    <col min="13313" max="13313" width="5.42578125" style="1" bestFit="1" customWidth="1"/>
    <col min="13314" max="13314" width="133.2851562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321" width="1.7109375" style="1" bestFit="1" customWidth="1"/>
    <col min="13322" max="13568" width="9.140625" style="1"/>
    <col min="13569" max="13569" width="5.42578125" style="1" bestFit="1" customWidth="1"/>
    <col min="13570" max="13570" width="133.2851562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577" width="1.7109375" style="1" bestFit="1" customWidth="1"/>
    <col min="13578" max="13824" width="9.140625" style="1"/>
    <col min="13825" max="13825" width="5.42578125" style="1" bestFit="1" customWidth="1"/>
    <col min="13826" max="13826" width="133.2851562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3833" width="1.7109375" style="1" bestFit="1" customWidth="1"/>
    <col min="13834" max="14080" width="9.140625" style="1"/>
    <col min="14081" max="14081" width="5.42578125" style="1" bestFit="1" customWidth="1"/>
    <col min="14082" max="14082" width="133.2851562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089" width="1.7109375" style="1" bestFit="1" customWidth="1"/>
    <col min="14090" max="14336" width="9.140625" style="1"/>
    <col min="14337" max="14337" width="5.42578125" style="1" bestFit="1" customWidth="1"/>
    <col min="14338" max="14338" width="133.2851562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345" width="1.7109375" style="1" bestFit="1" customWidth="1"/>
    <col min="14346" max="14592" width="9.140625" style="1"/>
    <col min="14593" max="14593" width="5.42578125" style="1" bestFit="1" customWidth="1"/>
    <col min="14594" max="14594" width="133.2851562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601" width="1.7109375" style="1" bestFit="1" customWidth="1"/>
    <col min="14602" max="14848" width="9.140625" style="1"/>
    <col min="14849" max="14849" width="5.42578125" style="1" bestFit="1" customWidth="1"/>
    <col min="14850" max="14850" width="133.2851562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4857" width="1.7109375" style="1" bestFit="1" customWidth="1"/>
    <col min="14858" max="15104" width="9.140625" style="1"/>
    <col min="15105" max="15105" width="5.42578125" style="1" bestFit="1" customWidth="1"/>
    <col min="15106" max="15106" width="133.2851562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113" width="1.7109375" style="1" bestFit="1" customWidth="1"/>
    <col min="15114" max="15360" width="9.140625" style="1"/>
    <col min="15361" max="15361" width="5.42578125" style="1" bestFit="1" customWidth="1"/>
    <col min="15362" max="15362" width="133.2851562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369" width="1.7109375" style="1" bestFit="1" customWidth="1"/>
    <col min="15370" max="15616" width="9.140625" style="1"/>
    <col min="15617" max="15617" width="5.42578125" style="1" bestFit="1" customWidth="1"/>
    <col min="15618" max="15618" width="133.2851562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625" width="1.7109375" style="1" bestFit="1" customWidth="1"/>
    <col min="15626" max="15872" width="9.140625" style="1"/>
    <col min="15873" max="15873" width="5.42578125" style="1" bestFit="1" customWidth="1"/>
    <col min="15874" max="15874" width="133.2851562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5881" width="1.7109375" style="1" bestFit="1" customWidth="1"/>
    <col min="15882" max="16128" width="9.140625" style="1"/>
    <col min="16129" max="16129" width="5.42578125" style="1" bestFit="1" customWidth="1"/>
    <col min="16130" max="16130" width="133.2851562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137" width="1.7109375" style="1" bestFit="1" customWidth="1"/>
    <col min="16138" max="16384" width="9.140625" style="1"/>
  </cols>
  <sheetData>
    <row r="1" spans="1:9" x14ac:dyDescent="0.25">
      <c r="A1" s="15" t="s">
        <v>0</v>
      </c>
      <c r="B1" s="226" t="s">
        <v>35</v>
      </c>
      <c r="C1" s="226"/>
      <c r="D1" s="226"/>
      <c r="E1" s="226"/>
    </row>
    <row r="3" spans="1:9" ht="15" customHeight="1" x14ac:dyDescent="0.25">
      <c r="B3" s="4" t="s">
        <v>1251</v>
      </c>
      <c r="C3" s="227"/>
      <c r="D3" s="228"/>
    </row>
    <row r="4" spans="1:9" ht="15" customHeight="1" x14ac:dyDescent="0.25">
      <c r="B4" s="5" t="s">
        <v>1252</v>
      </c>
      <c r="C4" s="227"/>
      <c r="D4" s="228"/>
    </row>
    <row r="5" spans="1:9" ht="15" customHeight="1" x14ac:dyDescent="0.25">
      <c r="B5" s="6" t="s">
        <v>107</v>
      </c>
      <c r="C5" s="227"/>
      <c r="D5" s="228"/>
    </row>
    <row r="6" spans="1:9" ht="15" customHeight="1" x14ac:dyDescent="0.25">
      <c r="B6" s="6" t="s">
        <v>1253</v>
      </c>
      <c r="C6" s="227"/>
      <c r="D6" s="228"/>
    </row>
    <row r="7" spans="1:9" ht="30" customHeight="1" x14ac:dyDescent="0.25">
      <c r="B7" s="6" t="s">
        <v>1254</v>
      </c>
      <c r="C7" s="227"/>
      <c r="D7" s="228"/>
    </row>
    <row r="8" spans="1:9" ht="30" customHeight="1" x14ac:dyDescent="0.25">
      <c r="B8" s="6" t="s">
        <v>108</v>
      </c>
      <c r="C8" s="16" t="s">
        <v>109</v>
      </c>
      <c r="D8" s="16" t="s">
        <v>110</v>
      </c>
    </row>
    <row r="10" spans="1:9" x14ac:dyDescent="0.25">
      <c r="B10" s="1" t="s">
        <v>111</v>
      </c>
    </row>
    <row r="12" spans="1:9" x14ac:dyDescent="0.25">
      <c r="B12" s="18" t="s">
        <v>112</v>
      </c>
      <c r="C12" s="19" t="s">
        <v>113</v>
      </c>
      <c r="D12" s="18" t="s">
        <v>189</v>
      </c>
      <c r="E12" s="18" t="s">
        <v>115</v>
      </c>
      <c r="F12" s="20" t="s">
        <v>116</v>
      </c>
      <c r="G12" s="20" t="s">
        <v>117</v>
      </c>
      <c r="H12" s="20" t="s">
        <v>118</v>
      </c>
      <c r="I12" s="14" t="s">
        <v>190</v>
      </c>
    </row>
    <row r="13" spans="1:9" x14ac:dyDescent="0.25">
      <c r="B13" s="14" t="s">
        <v>120</v>
      </c>
    </row>
    <row r="14" spans="1:9" x14ac:dyDescent="0.25">
      <c r="B14" s="14" t="s">
        <v>191</v>
      </c>
    </row>
    <row r="15" spans="1:9" x14ac:dyDescent="0.25">
      <c r="B15" s="1" t="s">
        <v>2855</v>
      </c>
      <c r="C15" s="17" t="s">
        <v>135</v>
      </c>
      <c r="D15" s="1" t="s">
        <v>192</v>
      </c>
      <c r="E15" s="1" t="s">
        <v>193</v>
      </c>
      <c r="F15" s="2">
        <v>1625800</v>
      </c>
      <c r="G15" s="2">
        <v>25342.97</v>
      </c>
      <c r="H15" s="2">
        <v>3.18</v>
      </c>
    </row>
    <row r="16" spans="1:9" x14ac:dyDescent="0.25">
      <c r="B16" s="1" t="s">
        <v>2856</v>
      </c>
      <c r="C16" s="17" t="s">
        <v>135</v>
      </c>
      <c r="D16" s="1" t="s">
        <v>194</v>
      </c>
      <c r="E16" s="1" t="s">
        <v>195</v>
      </c>
      <c r="F16" s="2">
        <v>831000</v>
      </c>
      <c r="G16" s="2">
        <v>19756.61</v>
      </c>
      <c r="H16" s="2">
        <v>2.48</v>
      </c>
    </row>
    <row r="17" spans="2:8" x14ac:dyDescent="0.25">
      <c r="B17" s="1" t="s">
        <v>2456</v>
      </c>
      <c r="C17" s="17" t="s">
        <v>135</v>
      </c>
      <c r="D17" s="1" t="s">
        <v>215</v>
      </c>
      <c r="E17" s="1" t="s">
        <v>424</v>
      </c>
      <c r="F17" s="2">
        <v>1361800</v>
      </c>
      <c r="G17" s="2">
        <v>14183.83</v>
      </c>
      <c r="H17" s="2">
        <v>1.78</v>
      </c>
    </row>
    <row r="18" spans="2:8" x14ac:dyDescent="0.25">
      <c r="B18" s="1" t="s">
        <v>2568</v>
      </c>
      <c r="C18" s="17" t="s">
        <v>135</v>
      </c>
      <c r="D18" s="1" t="s">
        <v>229</v>
      </c>
      <c r="E18" s="1" t="s">
        <v>656</v>
      </c>
      <c r="F18" s="2">
        <v>1706400</v>
      </c>
      <c r="G18" s="2">
        <v>14086.33</v>
      </c>
      <c r="H18" s="2">
        <v>1.77</v>
      </c>
    </row>
    <row r="19" spans="2:8" x14ac:dyDescent="0.25">
      <c r="B19" s="1" t="s">
        <v>2450</v>
      </c>
      <c r="C19" s="17" t="s">
        <v>135</v>
      </c>
      <c r="D19" s="1" t="s">
        <v>416</v>
      </c>
      <c r="E19" s="1" t="s">
        <v>417</v>
      </c>
      <c r="F19" s="2">
        <v>5340000</v>
      </c>
      <c r="G19" s="2">
        <v>13515.54</v>
      </c>
      <c r="H19" s="2">
        <v>1.69</v>
      </c>
    </row>
    <row r="20" spans="2:8" x14ac:dyDescent="0.25">
      <c r="B20" s="1" t="s">
        <v>2502</v>
      </c>
      <c r="C20" s="17" t="s">
        <v>135</v>
      </c>
      <c r="D20" s="1" t="s">
        <v>353</v>
      </c>
      <c r="E20" s="1" t="s">
        <v>513</v>
      </c>
      <c r="F20" s="2">
        <v>9337575</v>
      </c>
      <c r="G20" s="2">
        <v>12316.26</v>
      </c>
      <c r="H20" s="2">
        <v>1.54</v>
      </c>
    </row>
    <row r="21" spans="2:8" x14ac:dyDescent="0.25">
      <c r="B21" s="1" t="s">
        <v>2857</v>
      </c>
      <c r="C21" s="17" t="s">
        <v>135</v>
      </c>
      <c r="D21" s="1" t="s">
        <v>222</v>
      </c>
      <c r="E21" s="1" t="s">
        <v>492</v>
      </c>
      <c r="F21" s="2">
        <v>2802600</v>
      </c>
      <c r="G21" s="2">
        <v>12310.42</v>
      </c>
      <c r="H21" s="2">
        <v>1.54</v>
      </c>
    </row>
    <row r="22" spans="2:8" x14ac:dyDescent="0.25">
      <c r="B22" s="1" t="s">
        <v>2858</v>
      </c>
      <c r="C22" s="17" t="s">
        <v>135</v>
      </c>
      <c r="D22" s="1" t="s">
        <v>365</v>
      </c>
      <c r="E22" s="1" t="s">
        <v>494</v>
      </c>
      <c r="F22" s="2">
        <v>4502250</v>
      </c>
      <c r="G22" s="2">
        <v>12061.53</v>
      </c>
      <c r="H22" s="2">
        <v>1.51</v>
      </c>
    </row>
    <row r="23" spans="2:8" x14ac:dyDescent="0.25">
      <c r="B23" s="1" t="s">
        <v>2430</v>
      </c>
      <c r="C23" s="17" t="s">
        <v>135</v>
      </c>
      <c r="D23" s="1" t="s">
        <v>211</v>
      </c>
      <c r="E23" s="1" t="s">
        <v>383</v>
      </c>
      <c r="F23" s="2">
        <v>153500</v>
      </c>
      <c r="G23" s="2">
        <v>10932.12</v>
      </c>
      <c r="H23" s="2">
        <v>1.37</v>
      </c>
    </row>
    <row r="24" spans="2:8" x14ac:dyDescent="0.25">
      <c r="B24" s="1" t="s">
        <v>2493</v>
      </c>
      <c r="C24" s="17" t="s">
        <v>135</v>
      </c>
      <c r="D24" s="1" t="s">
        <v>194</v>
      </c>
      <c r="E24" s="1" t="s">
        <v>499</v>
      </c>
      <c r="F24" s="2">
        <v>3075300</v>
      </c>
      <c r="G24" s="2">
        <v>10683.59</v>
      </c>
      <c r="H24" s="2">
        <v>1.34</v>
      </c>
    </row>
    <row r="25" spans="2:8" x14ac:dyDescent="0.25">
      <c r="B25" s="1" t="s">
        <v>1255</v>
      </c>
      <c r="C25" s="17" t="s">
        <v>135</v>
      </c>
      <c r="D25" s="1" t="s">
        <v>192</v>
      </c>
      <c r="E25" s="1" t="s">
        <v>1256</v>
      </c>
      <c r="F25" s="2">
        <v>2567700</v>
      </c>
      <c r="G25" s="2">
        <v>10349.11</v>
      </c>
      <c r="H25" s="2">
        <v>1.3</v>
      </c>
    </row>
    <row r="26" spans="2:8" x14ac:dyDescent="0.25">
      <c r="B26" s="1" t="s">
        <v>2462</v>
      </c>
      <c r="C26" s="17" t="s">
        <v>135</v>
      </c>
      <c r="D26" s="1" t="s">
        <v>218</v>
      </c>
      <c r="E26" s="1" t="s">
        <v>433</v>
      </c>
      <c r="F26" s="2">
        <v>5722500</v>
      </c>
      <c r="G26" s="2">
        <v>9754</v>
      </c>
      <c r="H26" s="2">
        <v>1.22</v>
      </c>
    </row>
    <row r="27" spans="2:8" x14ac:dyDescent="0.25">
      <c r="B27" s="1" t="s">
        <v>2346</v>
      </c>
      <c r="C27" s="17" t="s">
        <v>135</v>
      </c>
      <c r="D27" s="1" t="s">
        <v>215</v>
      </c>
      <c r="E27" s="1" t="s">
        <v>216</v>
      </c>
      <c r="F27" s="2">
        <v>167750</v>
      </c>
      <c r="G27" s="2">
        <v>9709.6200000000008</v>
      </c>
      <c r="H27" s="2">
        <v>1.22</v>
      </c>
    </row>
    <row r="28" spans="2:8" x14ac:dyDescent="0.25">
      <c r="B28" s="1" t="s">
        <v>2859</v>
      </c>
      <c r="C28" s="17" t="s">
        <v>135</v>
      </c>
      <c r="D28" s="1" t="s">
        <v>211</v>
      </c>
      <c r="E28" s="1" t="s">
        <v>1257</v>
      </c>
      <c r="F28" s="2">
        <v>466500</v>
      </c>
      <c r="G28" s="2">
        <v>9363.59</v>
      </c>
      <c r="H28" s="2">
        <v>1.17</v>
      </c>
    </row>
    <row r="29" spans="2:8" x14ac:dyDescent="0.25">
      <c r="B29" s="1" t="s">
        <v>2702</v>
      </c>
      <c r="C29" s="17" t="s">
        <v>135</v>
      </c>
      <c r="D29" s="1" t="s">
        <v>353</v>
      </c>
      <c r="E29" s="1" t="s">
        <v>1012</v>
      </c>
      <c r="F29" s="2">
        <v>4560000</v>
      </c>
      <c r="G29" s="2">
        <v>9247.68</v>
      </c>
      <c r="H29" s="2">
        <v>1.1599999999999999</v>
      </c>
    </row>
    <row r="30" spans="2:8" x14ac:dyDescent="0.25">
      <c r="B30" s="1" t="s">
        <v>2334</v>
      </c>
      <c r="C30" s="17" t="s">
        <v>135</v>
      </c>
      <c r="D30" s="1" t="s">
        <v>197</v>
      </c>
      <c r="E30" s="1" t="s">
        <v>198</v>
      </c>
      <c r="F30" s="2">
        <v>625600</v>
      </c>
      <c r="G30" s="2">
        <v>9103.42</v>
      </c>
      <c r="H30" s="2">
        <v>1.1399999999999999</v>
      </c>
    </row>
    <row r="31" spans="2:8" x14ac:dyDescent="0.25">
      <c r="B31" s="1" t="s">
        <v>2499</v>
      </c>
      <c r="C31" s="17" t="s">
        <v>135</v>
      </c>
      <c r="D31" s="1" t="s">
        <v>509</v>
      </c>
      <c r="E31" s="1" t="s">
        <v>510</v>
      </c>
      <c r="F31" s="2">
        <v>1649200</v>
      </c>
      <c r="G31" s="2">
        <v>8504.1</v>
      </c>
      <c r="H31" s="2">
        <v>1.07</v>
      </c>
    </row>
    <row r="32" spans="2:8" x14ac:dyDescent="0.25">
      <c r="B32" s="1" t="s">
        <v>2523</v>
      </c>
      <c r="C32" s="17" t="s">
        <v>135</v>
      </c>
      <c r="D32" s="1" t="s">
        <v>211</v>
      </c>
      <c r="E32" s="1" t="s">
        <v>564</v>
      </c>
      <c r="F32" s="2">
        <v>2503250</v>
      </c>
      <c r="G32" s="2">
        <v>8383.3799999999992</v>
      </c>
      <c r="H32" s="2">
        <v>1.05</v>
      </c>
    </row>
    <row r="33" spans="2:8" x14ac:dyDescent="0.25">
      <c r="B33" s="1" t="s">
        <v>2494</v>
      </c>
      <c r="C33" s="17" t="s">
        <v>135</v>
      </c>
      <c r="D33" s="1" t="s">
        <v>222</v>
      </c>
      <c r="E33" s="1" t="s">
        <v>500</v>
      </c>
      <c r="F33" s="2">
        <v>365000</v>
      </c>
      <c r="G33" s="2">
        <v>8094.06</v>
      </c>
      <c r="H33" s="2">
        <v>1.01</v>
      </c>
    </row>
    <row r="34" spans="2:8" x14ac:dyDescent="0.25">
      <c r="B34" s="1" t="s">
        <v>2512</v>
      </c>
      <c r="C34" s="17" t="s">
        <v>135</v>
      </c>
      <c r="D34" s="1" t="s">
        <v>248</v>
      </c>
      <c r="E34" s="1" t="s">
        <v>535</v>
      </c>
      <c r="F34" s="2">
        <v>1098125</v>
      </c>
      <c r="G34" s="2">
        <v>7750.02</v>
      </c>
      <c r="H34" s="2">
        <v>0.97</v>
      </c>
    </row>
    <row r="35" spans="2:8" x14ac:dyDescent="0.25">
      <c r="B35" s="1" t="s">
        <v>2496</v>
      </c>
      <c r="C35" s="17" t="s">
        <v>135</v>
      </c>
      <c r="D35" s="1" t="s">
        <v>504</v>
      </c>
      <c r="E35" s="1" t="s">
        <v>505</v>
      </c>
      <c r="F35" s="2">
        <v>3184000</v>
      </c>
      <c r="G35" s="2">
        <v>7429.86</v>
      </c>
      <c r="H35" s="2">
        <v>0.93</v>
      </c>
    </row>
    <row r="36" spans="2:8" x14ac:dyDescent="0.25">
      <c r="B36" s="1" t="s">
        <v>2521</v>
      </c>
      <c r="C36" s="17" t="s">
        <v>135</v>
      </c>
      <c r="D36" s="1" t="s">
        <v>192</v>
      </c>
      <c r="E36" s="1" t="s">
        <v>557</v>
      </c>
      <c r="F36" s="2">
        <v>3100000</v>
      </c>
      <c r="G36" s="2">
        <v>7272.6</v>
      </c>
      <c r="H36" s="2">
        <v>0.91</v>
      </c>
    </row>
    <row r="37" spans="2:8" x14ac:dyDescent="0.25">
      <c r="B37" s="1" t="s">
        <v>2440</v>
      </c>
      <c r="C37" s="17" t="s">
        <v>135</v>
      </c>
      <c r="D37" s="1" t="s">
        <v>365</v>
      </c>
      <c r="E37" s="1" t="s">
        <v>394</v>
      </c>
      <c r="F37" s="2">
        <v>3268800</v>
      </c>
      <c r="G37" s="2">
        <v>6830.16</v>
      </c>
      <c r="H37" s="2">
        <v>0.86</v>
      </c>
    </row>
    <row r="38" spans="2:8" x14ac:dyDescent="0.25">
      <c r="B38" s="1" t="s">
        <v>2449</v>
      </c>
      <c r="C38" s="17" t="s">
        <v>135</v>
      </c>
      <c r="D38" s="1" t="s">
        <v>254</v>
      </c>
      <c r="E38" s="1" t="s">
        <v>415</v>
      </c>
      <c r="F38" s="2">
        <v>486500</v>
      </c>
      <c r="G38" s="2">
        <v>6815.14</v>
      </c>
      <c r="H38" s="2">
        <v>0.85</v>
      </c>
    </row>
    <row r="39" spans="2:8" x14ac:dyDescent="0.25">
      <c r="B39" s="1" t="s">
        <v>574</v>
      </c>
      <c r="C39" s="17" t="s">
        <v>135</v>
      </c>
      <c r="D39" s="1" t="s">
        <v>192</v>
      </c>
      <c r="E39" s="1" t="s">
        <v>575</v>
      </c>
      <c r="F39" s="2">
        <v>8384000</v>
      </c>
      <c r="G39" s="2">
        <v>6505.98</v>
      </c>
      <c r="H39" s="2">
        <v>0.82</v>
      </c>
    </row>
    <row r="40" spans="2:8" x14ac:dyDescent="0.25">
      <c r="B40" s="1" t="s">
        <v>2578</v>
      </c>
      <c r="C40" s="17" t="s">
        <v>135</v>
      </c>
      <c r="D40" s="1" t="s">
        <v>416</v>
      </c>
      <c r="E40" s="1" t="s">
        <v>680</v>
      </c>
      <c r="F40" s="2">
        <v>377696</v>
      </c>
      <c r="G40" s="2">
        <v>6487.31</v>
      </c>
      <c r="H40" s="2">
        <v>0.81</v>
      </c>
    </row>
    <row r="41" spans="2:8" x14ac:dyDescent="0.25">
      <c r="B41" s="1" t="s">
        <v>2567</v>
      </c>
      <c r="C41" s="17" t="s">
        <v>135</v>
      </c>
      <c r="D41" s="1" t="s">
        <v>384</v>
      </c>
      <c r="E41" s="1" t="s">
        <v>655</v>
      </c>
      <c r="F41" s="2">
        <v>104625</v>
      </c>
      <c r="G41" s="2">
        <v>6372.24</v>
      </c>
      <c r="H41" s="2">
        <v>0.8</v>
      </c>
    </row>
    <row r="42" spans="2:8" x14ac:dyDescent="0.25">
      <c r="B42" s="1" t="s">
        <v>2860</v>
      </c>
      <c r="C42" s="17" t="s">
        <v>135</v>
      </c>
      <c r="D42" s="1" t="s">
        <v>211</v>
      </c>
      <c r="E42" s="1" t="s">
        <v>1258</v>
      </c>
      <c r="F42" s="2">
        <v>3100800</v>
      </c>
      <c r="G42" s="2">
        <v>6330.28</v>
      </c>
      <c r="H42" s="2">
        <v>0.79</v>
      </c>
    </row>
    <row r="43" spans="2:8" x14ac:dyDescent="0.25">
      <c r="B43" s="1" t="s">
        <v>2581</v>
      </c>
      <c r="C43" s="17" t="s">
        <v>135</v>
      </c>
      <c r="D43" s="1" t="s">
        <v>356</v>
      </c>
      <c r="E43" s="1" t="s">
        <v>683</v>
      </c>
      <c r="F43" s="2">
        <v>1153750</v>
      </c>
      <c r="G43" s="2">
        <v>6207.75</v>
      </c>
      <c r="H43" s="2">
        <v>0.78</v>
      </c>
    </row>
    <row r="44" spans="2:8" x14ac:dyDescent="0.25">
      <c r="B44" s="1" t="s">
        <v>2861</v>
      </c>
      <c r="C44" s="17" t="s">
        <v>135</v>
      </c>
      <c r="D44" s="1" t="s">
        <v>238</v>
      </c>
      <c r="E44" s="1" t="s">
        <v>1259</v>
      </c>
      <c r="F44" s="2">
        <v>4222500</v>
      </c>
      <c r="G44" s="2">
        <v>6074.07</v>
      </c>
      <c r="H44" s="2">
        <v>0.76</v>
      </c>
    </row>
    <row r="45" spans="2:8" x14ac:dyDescent="0.25">
      <c r="B45" s="1" t="s">
        <v>2452</v>
      </c>
      <c r="C45" s="17" t="s">
        <v>135</v>
      </c>
      <c r="D45" s="1" t="s">
        <v>419</v>
      </c>
      <c r="E45" s="1" t="s">
        <v>420</v>
      </c>
      <c r="F45" s="2">
        <v>4132500</v>
      </c>
      <c r="G45" s="2">
        <v>6029.32</v>
      </c>
      <c r="H45" s="2">
        <v>0.76</v>
      </c>
    </row>
    <row r="46" spans="2:8" x14ac:dyDescent="0.25">
      <c r="B46" s="1" t="s">
        <v>2862</v>
      </c>
      <c r="C46" s="17" t="s">
        <v>135</v>
      </c>
      <c r="D46" s="1" t="s">
        <v>215</v>
      </c>
      <c r="E46" s="1" t="s">
        <v>1260</v>
      </c>
      <c r="F46" s="2">
        <v>772125</v>
      </c>
      <c r="G46" s="2">
        <v>6022.19</v>
      </c>
      <c r="H46" s="2">
        <v>0.75</v>
      </c>
    </row>
    <row r="47" spans="2:8" x14ac:dyDescent="0.25">
      <c r="B47" s="1" t="s">
        <v>2340</v>
      </c>
      <c r="C47" s="17" t="s">
        <v>135</v>
      </c>
      <c r="D47" s="1" t="s">
        <v>192</v>
      </c>
      <c r="E47" s="1" t="s">
        <v>206</v>
      </c>
      <c r="F47" s="2">
        <v>342800</v>
      </c>
      <c r="G47" s="2">
        <v>6017.68</v>
      </c>
      <c r="H47" s="2">
        <v>0.75</v>
      </c>
    </row>
    <row r="48" spans="2:8" x14ac:dyDescent="0.25">
      <c r="B48" s="1" t="s">
        <v>2375</v>
      </c>
      <c r="C48" s="17" t="s">
        <v>135</v>
      </c>
      <c r="D48" s="1" t="s">
        <v>197</v>
      </c>
      <c r="E48" s="1" t="s">
        <v>261</v>
      </c>
      <c r="F48" s="2">
        <v>1455000</v>
      </c>
      <c r="G48" s="2">
        <v>6009.88</v>
      </c>
      <c r="H48" s="2">
        <v>0.75</v>
      </c>
    </row>
    <row r="49" spans="2:8" x14ac:dyDescent="0.25">
      <c r="B49" s="1" t="s">
        <v>2541</v>
      </c>
      <c r="C49" s="17" t="s">
        <v>135</v>
      </c>
      <c r="D49" s="1" t="s">
        <v>211</v>
      </c>
      <c r="E49" s="1" t="s">
        <v>586</v>
      </c>
      <c r="F49" s="2">
        <v>3574800</v>
      </c>
      <c r="G49" s="2">
        <v>6005.66</v>
      </c>
      <c r="H49" s="2">
        <v>0.75</v>
      </c>
    </row>
    <row r="50" spans="2:8" x14ac:dyDescent="0.25">
      <c r="B50" s="1" t="s">
        <v>2335</v>
      </c>
      <c r="C50" s="17" t="s">
        <v>135</v>
      </c>
      <c r="D50" s="1" t="s">
        <v>197</v>
      </c>
      <c r="E50" s="1" t="s">
        <v>199</v>
      </c>
      <c r="F50" s="2">
        <v>168525</v>
      </c>
      <c r="G50" s="2">
        <v>5877.48</v>
      </c>
      <c r="H50" s="2">
        <v>0.74</v>
      </c>
    </row>
    <row r="51" spans="2:8" x14ac:dyDescent="0.25">
      <c r="B51" s="1" t="s">
        <v>2374</v>
      </c>
      <c r="C51" s="17" t="s">
        <v>135</v>
      </c>
      <c r="D51" s="1" t="s">
        <v>222</v>
      </c>
      <c r="E51" s="1" t="s">
        <v>260</v>
      </c>
      <c r="F51" s="2">
        <v>312900</v>
      </c>
      <c r="G51" s="2">
        <v>5868.6</v>
      </c>
      <c r="H51" s="2">
        <v>0.74</v>
      </c>
    </row>
    <row r="52" spans="2:8" x14ac:dyDescent="0.25">
      <c r="B52" s="1" t="s">
        <v>2434</v>
      </c>
      <c r="C52" s="17" t="s">
        <v>135</v>
      </c>
      <c r="D52" s="1" t="s">
        <v>200</v>
      </c>
      <c r="E52" s="1" t="s">
        <v>388</v>
      </c>
      <c r="F52" s="2">
        <v>185600</v>
      </c>
      <c r="G52" s="2">
        <v>5790.53</v>
      </c>
      <c r="H52" s="2">
        <v>0.73</v>
      </c>
    </row>
    <row r="53" spans="2:8" x14ac:dyDescent="0.25">
      <c r="B53" s="1" t="s">
        <v>2524</v>
      </c>
      <c r="C53" s="17" t="s">
        <v>135</v>
      </c>
      <c r="D53" s="1" t="s">
        <v>211</v>
      </c>
      <c r="E53" s="1" t="s">
        <v>565</v>
      </c>
      <c r="F53" s="2">
        <v>1600000</v>
      </c>
      <c r="G53" s="2">
        <v>5579.2</v>
      </c>
      <c r="H53" s="2">
        <v>0.7</v>
      </c>
    </row>
    <row r="54" spans="2:8" x14ac:dyDescent="0.25">
      <c r="B54" s="1" t="s">
        <v>2650</v>
      </c>
      <c r="C54" s="17" t="s">
        <v>135</v>
      </c>
      <c r="D54" s="1" t="s">
        <v>240</v>
      </c>
      <c r="E54" s="1" t="s">
        <v>772</v>
      </c>
      <c r="F54" s="2">
        <v>530400</v>
      </c>
      <c r="G54" s="2">
        <v>5405.84</v>
      </c>
      <c r="H54" s="2">
        <v>0.68</v>
      </c>
    </row>
    <row r="55" spans="2:8" x14ac:dyDescent="0.25">
      <c r="B55" s="1" t="s">
        <v>2580</v>
      </c>
      <c r="C55" s="17" t="s">
        <v>135</v>
      </c>
      <c r="D55" s="1" t="s">
        <v>254</v>
      </c>
      <c r="E55" s="1" t="s">
        <v>682</v>
      </c>
      <c r="F55" s="2">
        <v>848100</v>
      </c>
      <c r="G55" s="2">
        <v>5307.83</v>
      </c>
      <c r="H55" s="2">
        <v>0.67</v>
      </c>
    </row>
    <row r="56" spans="2:8" x14ac:dyDescent="0.25">
      <c r="B56" s="1" t="s">
        <v>2863</v>
      </c>
      <c r="C56" s="17" t="s">
        <v>135</v>
      </c>
      <c r="D56" s="1" t="s">
        <v>348</v>
      </c>
      <c r="E56" s="1" t="s">
        <v>1261</v>
      </c>
      <c r="F56" s="2">
        <v>5608000</v>
      </c>
      <c r="G56" s="2">
        <v>5176.18</v>
      </c>
      <c r="H56" s="2">
        <v>0.65</v>
      </c>
    </row>
    <row r="57" spans="2:8" x14ac:dyDescent="0.25">
      <c r="B57" s="1" t="s">
        <v>2469</v>
      </c>
      <c r="C57" s="17" t="s">
        <v>135</v>
      </c>
      <c r="D57" s="1" t="s">
        <v>227</v>
      </c>
      <c r="E57" s="1" t="s">
        <v>440</v>
      </c>
      <c r="F57" s="2">
        <v>198750</v>
      </c>
      <c r="G57" s="2">
        <v>5072.8</v>
      </c>
      <c r="H57" s="2">
        <v>0.64</v>
      </c>
    </row>
    <row r="58" spans="2:8" x14ac:dyDescent="0.25">
      <c r="B58" s="1" t="s">
        <v>2333</v>
      </c>
      <c r="C58" s="17" t="s">
        <v>135</v>
      </c>
      <c r="D58" s="1" t="s">
        <v>192</v>
      </c>
      <c r="E58" s="1" t="s">
        <v>196</v>
      </c>
      <c r="F58" s="2">
        <v>541100</v>
      </c>
      <c r="G58" s="2">
        <v>5059.01</v>
      </c>
      <c r="H58" s="2">
        <v>0.63</v>
      </c>
    </row>
    <row r="59" spans="2:8" x14ac:dyDescent="0.25">
      <c r="B59" s="1" t="s">
        <v>2591</v>
      </c>
      <c r="C59" s="17" t="s">
        <v>135</v>
      </c>
      <c r="D59" s="1" t="s">
        <v>200</v>
      </c>
      <c r="E59" s="1" t="s">
        <v>696</v>
      </c>
      <c r="F59" s="2">
        <v>380500</v>
      </c>
      <c r="G59" s="2">
        <v>4956.58</v>
      </c>
      <c r="H59" s="2">
        <v>0.62</v>
      </c>
    </row>
    <row r="60" spans="2:8" x14ac:dyDescent="0.25">
      <c r="B60" s="1" t="s">
        <v>2651</v>
      </c>
      <c r="C60" s="17" t="s">
        <v>135</v>
      </c>
      <c r="D60" s="1" t="s">
        <v>356</v>
      </c>
      <c r="E60" s="1" t="s">
        <v>773</v>
      </c>
      <c r="F60" s="2">
        <v>461500</v>
      </c>
      <c r="G60" s="2">
        <v>4652.84</v>
      </c>
      <c r="H60" s="2">
        <v>0.57999999999999996</v>
      </c>
    </row>
    <row r="61" spans="2:8" x14ac:dyDescent="0.25">
      <c r="B61" s="1" t="s">
        <v>2504</v>
      </c>
      <c r="C61" s="17" t="s">
        <v>135</v>
      </c>
      <c r="D61" s="1" t="s">
        <v>227</v>
      </c>
      <c r="E61" s="1" t="s">
        <v>515</v>
      </c>
      <c r="F61" s="2">
        <v>807000</v>
      </c>
      <c r="G61" s="2">
        <v>4473.6000000000004</v>
      </c>
      <c r="H61" s="2">
        <v>0.56000000000000005</v>
      </c>
    </row>
    <row r="62" spans="2:8" x14ac:dyDescent="0.25">
      <c r="B62" s="1" t="s">
        <v>2436</v>
      </c>
      <c r="C62" s="17" t="s">
        <v>135</v>
      </c>
      <c r="D62" s="1" t="s">
        <v>384</v>
      </c>
      <c r="E62" s="1" t="s">
        <v>390</v>
      </c>
      <c r="F62" s="2">
        <v>592800</v>
      </c>
      <c r="G62" s="2">
        <v>4187.54</v>
      </c>
      <c r="H62" s="2">
        <v>0.52</v>
      </c>
    </row>
    <row r="63" spans="2:8" x14ac:dyDescent="0.25">
      <c r="B63" s="1" t="s">
        <v>2520</v>
      </c>
      <c r="C63" s="17" t="s">
        <v>135</v>
      </c>
      <c r="D63" s="1" t="s">
        <v>192</v>
      </c>
      <c r="E63" s="1" t="s">
        <v>556</v>
      </c>
      <c r="F63" s="2">
        <v>1835000</v>
      </c>
      <c r="G63" s="2">
        <v>4148.9399999999996</v>
      </c>
      <c r="H63" s="2">
        <v>0.52</v>
      </c>
    </row>
    <row r="64" spans="2:8" x14ac:dyDescent="0.25">
      <c r="B64" s="1" t="s">
        <v>2358</v>
      </c>
      <c r="C64" s="17" t="s">
        <v>135</v>
      </c>
      <c r="D64" s="1" t="s">
        <v>227</v>
      </c>
      <c r="E64" s="1" t="s">
        <v>236</v>
      </c>
      <c r="F64" s="2">
        <v>186300</v>
      </c>
      <c r="G64" s="2">
        <v>4091.33</v>
      </c>
      <c r="H64" s="2">
        <v>0.51</v>
      </c>
    </row>
    <row r="65" spans="2:8" x14ac:dyDescent="0.25">
      <c r="B65" s="1" t="s">
        <v>2522</v>
      </c>
      <c r="C65" s="17" t="s">
        <v>135</v>
      </c>
      <c r="D65" s="1" t="s">
        <v>192</v>
      </c>
      <c r="E65" s="1" t="s">
        <v>558</v>
      </c>
      <c r="F65" s="2">
        <v>2705000</v>
      </c>
      <c r="G65" s="2">
        <v>3958.77</v>
      </c>
      <c r="H65" s="2">
        <v>0.5</v>
      </c>
    </row>
    <row r="66" spans="2:8" x14ac:dyDescent="0.25">
      <c r="B66" s="1" t="s">
        <v>381</v>
      </c>
      <c r="C66" s="17" t="s">
        <v>135</v>
      </c>
      <c r="D66" s="1" t="s">
        <v>192</v>
      </c>
      <c r="E66" s="1" t="s">
        <v>382</v>
      </c>
      <c r="F66" s="2">
        <v>694500</v>
      </c>
      <c r="G66" s="2">
        <v>3922.19</v>
      </c>
      <c r="H66" s="2">
        <v>0.49</v>
      </c>
    </row>
    <row r="67" spans="2:8" x14ac:dyDescent="0.25">
      <c r="B67" s="1" t="s">
        <v>2590</v>
      </c>
      <c r="C67" s="17" t="s">
        <v>135</v>
      </c>
      <c r="D67" s="1" t="s">
        <v>211</v>
      </c>
      <c r="E67" s="1" t="s">
        <v>695</v>
      </c>
      <c r="F67" s="2">
        <v>418500</v>
      </c>
      <c r="G67" s="2">
        <v>3877.19</v>
      </c>
      <c r="H67" s="2">
        <v>0.49</v>
      </c>
    </row>
    <row r="68" spans="2:8" x14ac:dyDescent="0.25">
      <c r="B68" s="1" t="s">
        <v>2864</v>
      </c>
      <c r="C68" s="17" t="s">
        <v>135</v>
      </c>
      <c r="D68" s="1" t="s">
        <v>222</v>
      </c>
      <c r="E68" s="1" t="s">
        <v>1262</v>
      </c>
      <c r="F68" s="2">
        <v>1528300</v>
      </c>
      <c r="G68" s="2">
        <v>3841.38</v>
      </c>
      <c r="H68" s="2">
        <v>0.48</v>
      </c>
    </row>
    <row r="69" spans="2:8" x14ac:dyDescent="0.25">
      <c r="B69" s="1" t="s">
        <v>2548</v>
      </c>
      <c r="C69" s="17" t="s">
        <v>135</v>
      </c>
      <c r="D69" s="1" t="s">
        <v>413</v>
      </c>
      <c r="E69" s="1" t="s">
        <v>595</v>
      </c>
      <c r="F69" s="2">
        <v>121000</v>
      </c>
      <c r="G69" s="2">
        <v>3811.86</v>
      </c>
      <c r="H69" s="2">
        <v>0.48</v>
      </c>
    </row>
    <row r="70" spans="2:8" x14ac:dyDescent="0.25">
      <c r="B70" s="1" t="s">
        <v>2703</v>
      </c>
      <c r="C70" s="17" t="s">
        <v>135</v>
      </c>
      <c r="D70" s="1" t="s">
        <v>509</v>
      </c>
      <c r="E70" s="1" t="s">
        <v>1013</v>
      </c>
      <c r="F70" s="2">
        <v>4087500</v>
      </c>
      <c r="G70" s="2">
        <v>3760.5</v>
      </c>
      <c r="H70" s="2">
        <v>0.47</v>
      </c>
    </row>
    <row r="71" spans="2:8" x14ac:dyDescent="0.25">
      <c r="B71" s="1" t="s">
        <v>2442</v>
      </c>
      <c r="C71" s="17" t="s">
        <v>135</v>
      </c>
      <c r="D71" s="1" t="s">
        <v>396</v>
      </c>
      <c r="E71" s="1" t="s">
        <v>397</v>
      </c>
      <c r="F71" s="2">
        <v>15240</v>
      </c>
      <c r="G71" s="2">
        <v>3693.59</v>
      </c>
      <c r="H71" s="2">
        <v>0.46</v>
      </c>
    </row>
    <row r="72" spans="2:8" x14ac:dyDescent="0.25">
      <c r="B72" s="1" t="s">
        <v>2341</v>
      </c>
      <c r="C72" s="17" t="s">
        <v>135</v>
      </c>
      <c r="D72" s="1" t="s">
        <v>207</v>
      </c>
      <c r="E72" s="1" t="s">
        <v>208</v>
      </c>
      <c r="F72" s="2">
        <v>114600</v>
      </c>
      <c r="G72" s="2">
        <v>3563.14</v>
      </c>
      <c r="H72" s="2">
        <v>0.45</v>
      </c>
    </row>
    <row r="73" spans="2:8" x14ac:dyDescent="0.25">
      <c r="B73" s="1" t="s">
        <v>2571</v>
      </c>
      <c r="C73" s="17" t="s">
        <v>135</v>
      </c>
      <c r="D73" s="1" t="s">
        <v>302</v>
      </c>
      <c r="E73" s="1" t="s">
        <v>659</v>
      </c>
      <c r="F73" s="2">
        <v>64250</v>
      </c>
      <c r="G73" s="2">
        <v>3552.35</v>
      </c>
      <c r="H73" s="2">
        <v>0.45</v>
      </c>
    </row>
    <row r="74" spans="2:8" x14ac:dyDescent="0.25">
      <c r="B74" s="1" t="s">
        <v>2584</v>
      </c>
      <c r="C74" s="17" t="s">
        <v>135</v>
      </c>
      <c r="D74" s="1" t="s">
        <v>215</v>
      </c>
      <c r="E74" s="1" t="s">
        <v>687</v>
      </c>
      <c r="F74" s="2">
        <v>273700</v>
      </c>
      <c r="G74" s="2">
        <v>3505.82</v>
      </c>
      <c r="H74" s="2">
        <v>0.44</v>
      </c>
    </row>
    <row r="75" spans="2:8" x14ac:dyDescent="0.25">
      <c r="B75" s="1" t="s">
        <v>2661</v>
      </c>
      <c r="C75" s="17" t="s">
        <v>135</v>
      </c>
      <c r="D75" s="1" t="s">
        <v>211</v>
      </c>
      <c r="E75" s="1" t="s">
        <v>795</v>
      </c>
      <c r="F75" s="2">
        <v>295000</v>
      </c>
      <c r="G75" s="2">
        <v>3296.48</v>
      </c>
      <c r="H75" s="2">
        <v>0.41</v>
      </c>
    </row>
    <row r="76" spans="2:8" x14ac:dyDescent="0.25">
      <c r="B76" s="1" t="s">
        <v>2658</v>
      </c>
      <c r="C76" s="17" t="s">
        <v>135</v>
      </c>
      <c r="D76" s="1" t="s">
        <v>218</v>
      </c>
      <c r="E76" s="1" t="s">
        <v>792</v>
      </c>
      <c r="F76" s="2">
        <v>88000</v>
      </c>
      <c r="G76" s="2">
        <v>3218.69</v>
      </c>
      <c r="H76" s="2">
        <v>0.4</v>
      </c>
    </row>
    <row r="77" spans="2:8" x14ac:dyDescent="0.25">
      <c r="B77" s="1" t="s">
        <v>2865</v>
      </c>
      <c r="C77" s="17" t="s">
        <v>135</v>
      </c>
      <c r="D77" s="1" t="s">
        <v>215</v>
      </c>
      <c r="E77" s="1" t="s">
        <v>1263</v>
      </c>
      <c r="F77" s="2">
        <v>802000</v>
      </c>
      <c r="G77" s="2">
        <v>3204.39</v>
      </c>
      <c r="H77" s="2">
        <v>0.4</v>
      </c>
    </row>
    <row r="78" spans="2:8" x14ac:dyDescent="0.25">
      <c r="B78" s="1" t="s">
        <v>2362</v>
      </c>
      <c r="C78" s="17" t="s">
        <v>135</v>
      </c>
      <c r="D78" s="1" t="s">
        <v>231</v>
      </c>
      <c r="E78" s="1" t="s">
        <v>244</v>
      </c>
      <c r="F78" s="2">
        <v>573600</v>
      </c>
      <c r="G78" s="2">
        <v>3089.7</v>
      </c>
      <c r="H78" s="2">
        <v>0.39</v>
      </c>
    </row>
    <row r="79" spans="2:8" x14ac:dyDescent="0.25">
      <c r="B79" s="1" t="s">
        <v>2866</v>
      </c>
      <c r="C79" s="17" t="s">
        <v>135</v>
      </c>
      <c r="D79" s="1" t="s">
        <v>509</v>
      </c>
      <c r="E79" s="1" t="s">
        <v>1264</v>
      </c>
      <c r="F79" s="2">
        <v>1754300</v>
      </c>
      <c r="G79" s="2">
        <v>3035.82</v>
      </c>
      <c r="H79" s="2">
        <v>0.38</v>
      </c>
    </row>
    <row r="80" spans="2:8" x14ac:dyDescent="0.25">
      <c r="B80" s="1" t="s">
        <v>2439</v>
      </c>
      <c r="C80" s="17" t="s">
        <v>135</v>
      </c>
      <c r="D80" s="1" t="s">
        <v>192</v>
      </c>
      <c r="E80" s="1" t="s">
        <v>393</v>
      </c>
      <c r="F80" s="2">
        <v>206000</v>
      </c>
      <c r="G80" s="2">
        <v>3020.17</v>
      </c>
      <c r="H80" s="2">
        <v>0.38</v>
      </c>
    </row>
    <row r="81" spans="2:8" x14ac:dyDescent="0.25">
      <c r="B81" s="1" t="s">
        <v>2704</v>
      </c>
      <c r="C81" s="17" t="s">
        <v>135</v>
      </c>
      <c r="D81" s="1" t="s">
        <v>266</v>
      </c>
      <c r="E81" s="1" t="s">
        <v>1026</v>
      </c>
      <c r="F81" s="2">
        <v>105000</v>
      </c>
      <c r="G81" s="2">
        <v>2840.62</v>
      </c>
      <c r="H81" s="2">
        <v>0.36</v>
      </c>
    </row>
    <row r="82" spans="2:8" x14ac:dyDescent="0.25">
      <c r="B82" s="1" t="s">
        <v>2561</v>
      </c>
      <c r="C82" s="17" t="s">
        <v>135</v>
      </c>
      <c r="D82" s="1" t="s">
        <v>197</v>
      </c>
      <c r="E82" s="1" t="s">
        <v>623</v>
      </c>
      <c r="F82" s="2">
        <v>69000</v>
      </c>
      <c r="G82" s="2">
        <v>2767.59</v>
      </c>
      <c r="H82" s="2">
        <v>0.35</v>
      </c>
    </row>
    <row r="83" spans="2:8" x14ac:dyDescent="0.25">
      <c r="B83" s="1" t="s">
        <v>2867</v>
      </c>
      <c r="C83" s="17" t="s">
        <v>135</v>
      </c>
      <c r="D83" s="1" t="s">
        <v>220</v>
      </c>
      <c r="E83" s="1" t="s">
        <v>1265</v>
      </c>
      <c r="F83" s="2">
        <v>160400</v>
      </c>
      <c r="G83" s="2">
        <v>2641.47</v>
      </c>
      <c r="H83" s="2">
        <v>0.33</v>
      </c>
    </row>
    <row r="84" spans="2:8" x14ac:dyDescent="0.25">
      <c r="B84" s="1" t="s">
        <v>2752</v>
      </c>
      <c r="C84" s="17" t="s">
        <v>135</v>
      </c>
      <c r="D84" s="1" t="s">
        <v>211</v>
      </c>
      <c r="E84" s="1" t="s">
        <v>1134</v>
      </c>
      <c r="F84" s="2">
        <v>1602000</v>
      </c>
      <c r="G84" s="2">
        <v>2633.69</v>
      </c>
      <c r="H84" s="2">
        <v>0.33</v>
      </c>
    </row>
    <row r="85" spans="2:8" x14ac:dyDescent="0.25">
      <c r="B85" s="1" t="s">
        <v>2555</v>
      </c>
      <c r="C85" s="17" t="s">
        <v>135</v>
      </c>
      <c r="D85" s="1" t="s">
        <v>379</v>
      </c>
      <c r="E85" s="1" t="s">
        <v>617</v>
      </c>
      <c r="F85" s="2">
        <v>19840000</v>
      </c>
      <c r="G85" s="2">
        <v>2589.12</v>
      </c>
      <c r="H85" s="2">
        <v>0.32</v>
      </c>
    </row>
    <row r="86" spans="2:8" x14ac:dyDescent="0.25">
      <c r="B86" s="1" t="s">
        <v>2337</v>
      </c>
      <c r="C86" s="17" t="s">
        <v>135</v>
      </c>
      <c r="D86" s="1" t="s">
        <v>202</v>
      </c>
      <c r="E86" s="1" t="s">
        <v>203</v>
      </c>
      <c r="F86" s="2">
        <v>577600</v>
      </c>
      <c r="G86" s="2">
        <v>2517.1799999999998</v>
      </c>
      <c r="H86" s="2">
        <v>0.32</v>
      </c>
    </row>
    <row r="87" spans="2:8" x14ac:dyDescent="0.25">
      <c r="B87" s="1" t="s">
        <v>2444</v>
      </c>
      <c r="C87" s="17" t="s">
        <v>135</v>
      </c>
      <c r="D87" s="1" t="s">
        <v>348</v>
      </c>
      <c r="E87" s="1" t="s">
        <v>399</v>
      </c>
      <c r="F87" s="2">
        <v>313200</v>
      </c>
      <c r="G87" s="2">
        <v>2509.0500000000002</v>
      </c>
      <c r="H87" s="2">
        <v>0.31</v>
      </c>
    </row>
    <row r="88" spans="2:8" x14ac:dyDescent="0.25">
      <c r="B88" s="1" t="s">
        <v>2868</v>
      </c>
      <c r="C88" s="17" t="s">
        <v>135</v>
      </c>
      <c r="D88" s="1" t="s">
        <v>1266</v>
      </c>
      <c r="E88" s="1" t="s">
        <v>1267</v>
      </c>
      <c r="F88" s="2">
        <v>1332000</v>
      </c>
      <c r="G88" s="2">
        <v>2417.58</v>
      </c>
      <c r="H88" s="2">
        <v>0.3</v>
      </c>
    </row>
    <row r="89" spans="2:8" x14ac:dyDescent="0.25">
      <c r="B89" s="1" t="s">
        <v>2492</v>
      </c>
      <c r="C89" s="17" t="s">
        <v>135</v>
      </c>
      <c r="D89" s="1" t="s">
        <v>231</v>
      </c>
      <c r="E89" s="1" t="s">
        <v>498</v>
      </c>
      <c r="F89" s="2">
        <v>481600</v>
      </c>
      <c r="G89" s="2">
        <v>2278.21</v>
      </c>
      <c r="H89" s="2">
        <v>0.28999999999999998</v>
      </c>
    </row>
    <row r="90" spans="2:8" x14ac:dyDescent="0.25">
      <c r="B90" s="1" t="s">
        <v>2869</v>
      </c>
      <c r="C90" s="17" t="s">
        <v>135</v>
      </c>
      <c r="D90" s="1" t="s">
        <v>194</v>
      </c>
      <c r="E90" s="1" t="s">
        <v>1268</v>
      </c>
      <c r="F90" s="2">
        <v>2018250</v>
      </c>
      <c r="G90" s="2">
        <v>2255.39</v>
      </c>
      <c r="H90" s="2">
        <v>0.28000000000000003</v>
      </c>
    </row>
    <row r="91" spans="2:8" x14ac:dyDescent="0.25">
      <c r="B91" s="1" t="s">
        <v>2490</v>
      </c>
      <c r="C91" s="17" t="s">
        <v>135</v>
      </c>
      <c r="D91" s="1" t="s">
        <v>337</v>
      </c>
      <c r="E91" s="1" t="s">
        <v>496</v>
      </c>
      <c r="F91" s="2">
        <v>58500</v>
      </c>
      <c r="G91" s="2">
        <v>2205.98</v>
      </c>
      <c r="H91" s="2">
        <v>0.28000000000000003</v>
      </c>
    </row>
    <row r="92" spans="2:8" x14ac:dyDescent="0.25">
      <c r="B92" s="1" t="s">
        <v>2489</v>
      </c>
      <c r="C92" s="17" t="s">
        <v>135</v>
      </c>
      <c r="D92" s="1" t="s">
        <v>222</v>
      </c>
      <c r="E92" s="1" t="s">
        <v>495</v>
      </c>
      <c r="F92" s="2">
        <v>97375</v>
      </c>
      <c r="G92" s="2">
        <v>1952.81</v>
      </c>
      <c r="H92" s="2">
        <v>0.24</v>
      </c>
    </row>
    <row r="93" spans="2:8" x14ac:dyDescent="0.25">
      <c r="B93" s="1" t="s">
        <v>2605</v>
      </c>
      <c r="C93" s="17" t="s">
        <v>135</v>
      </c>
      <c r="D93" s="1" t="s">
        <v>218</v>
      </c>
      <c r="E93" s="1" t="s">
        <v>727</v>
      </c>
      <c r="F93" s="2">
        <v>42250</v>
      </c>
      <c r="G93" s="2">
        <v>1867.34</v>
      </c>
      <c r="H93" s="2">
        <v>0.23</v>
      </c>
    </row>
    <row r="94" spans="2:8" x14ac:dyDescent="0.25">
      <c r="B94" s="1" t="s">
        <v>2648</v>
      </c>
      <c r="C94" s="17" t="s">
        <v>135</v>
      </c>
      <c r="D94" s="1" t="s">
        <v>211</v>
      </c>
      <c r="E94" s="1" t="s">
        <v>770</v>
      </c>
      <c r="F94" s="2">
        <v>366000</v>
      </c>
      <c r="G94" s="2">
        <v>1797.61</v>
      </c>
      <c r="H94" s="2">
        <v>0.23</v>
      </c>
    </row>
    <row r="95" spans="2:8" x14ac:dyDescent="0.25">
      <c r="B95" s="1" t="s">
        <v>2535</v>
      </c>
      <c r="C95" s="17" t="s">
        <v>135</v>
      </c>
      <c r="D95" s="1" t="s">
        <v>215</v>
      </c>
      <c r="E95" s="1" t="s">
        <v>578</v>
      </c>
      <c r="F95" s="2">
        <v>276300</v>
      </c>
      <c r="G95" s="2">
        <v>1761.55</v>
      </c>
      <c r="H95" s="2">
        <v>0.22</v>
      </c>
    </row>
    <row r="96" spans="2:8" x14ac:dyDescent="0.25">
      <c r="B96" s="1" t="s">
        <v>2602</v>
      </c>
      <c r="C96" s="17" t="s">
        <v>135</v>
      </c>
      <c r="D96" s="1" t="s">
        <v>240</v>
      </c>
      <c r="E96" s="1" t="s">
        <v>724</v>
      </c>
      <c r="F96" s="2">
        <v>306000</v>
      </c>
      <c r="G96" s="2">
        <v>1721.56</v>
      </c>
      <c r="H96" s="2">
        <v>0.22</v>
      </c>
    </row>
    <row r="97" spans="2:8" x14ac:dyDescent="0.25">
      <c r="B97" s="1" t="s">
        <v>2603</v>
      </c>
      <c r="C97" s="17" t="s">
        <v>135</v>
      </c>
      <c r="D97" s="1" t="s">
        <v>224</v>
      </c>
      <c r="E97" s="1" t="s">
        <v>725</v>
      </c>
      <c r="F97" s="2">
        <v>151000</v>
      </c>
      <c r="G97" s="2">
        <v>1691.58</v>
      </c>
      <c r="H97" s="2">
        <v>0.21</v>
      </c>
    </row>
    <row r="98" spans="2:8" x14ac:dyDescent="0.25">
      <c r="B98" s="1" t="s">
        <v>2870</v>
      </c>
      <c r="C98" s="17" t="s">
        <v>135</v>
      </c>
      <c r="D98" s="1" t="s">
        <v>227</v>
      </c>
      <c r="E98" s="1" t="s">
        <v>1269</v>
      </c>
      <c r="F98" s="2">
        <v>244400</v>
      </c>
      <c r="G98" s="2">
        <v>1678.66</v>
      </c>
      <c r="H98" s="2">
        <v>0.21</v>
      </c>
    </row>
    <row r="99" spans="2:8" x14ac:dyDescent="0.25">
      <c r="B99" s="1" t="s">
        <v>2506</v>
      </c>
      <c r="C99" s="17" t="s">
        <v>135</v>
      </c>
      <c r="D99" s="1" t="s">
        <v>353</v>
      </c>
      <c r="E99" s="1" t="s">
        <v>517</v>
      </c>
      <c r="F99" s="2">
        <v>382500</v>
      </c>
      <c r="G99" s="2">
        <v>1656.8</v>
      </c>
      <c r="H99" s="2">
        <v>0.21</v>
      </c>
    </row>
    <row r="100" spans="2:8" x14ac:dyDescent="0.25">
      <c r="B100" s="1" t="s">
        <v>2583</v>
      </c>
      <c r="C100" s="17" t="s">
        <v>135</v>
      </c>
      <c r="D100" s="1" t="s">
        <v>200</v>
      </c>
      <c r="E100" s="1" t="s">
        <v>685</v>
      </c>
      <c r="F100" s="2">
        <v>193200</v>
      </c>
      <c r="G100" s="2">
        <v>1599.6</v>
      </c>
      <c r="H100" s="2">
        <v>0.2</v>
      </c>
    </row>
    <row r="101" spans="2:8" x14ac:dyDescent="0.25">
      <c r="B101" s="1" t="s">
        <v>2573</v>
      </c>
      <c r="C101" s="17" t="s">
        <v>135</v>
      </c>
      <c r="D101" s="1" t="s">
        <v>211</v>
      </c>
      <c r="E101" s="1" t="s">
        <v>673</v>
      </c>
      <c r="F101" s="2">
        <v>203775</v>
      </c>
      <c r="G101" s="2">
        <v>1591.69</v>
      </c>
      <c r="H101" s="2">
        <v>0.2</v>
      </c>
    </row>
    <row r="102" spans="2:8" x14ac:dyDescent="0.25">
      <c r="B102" s="1" t="s">
        <v>2464</v>
      </c>
      <c r="C102" s="17" t="s">
        <v>135</v>
      </c>
      <c r="D102" s="1" t="s">
        <v>200</v>
      </c>
      <c r="E102" s="1" t="s">
        <v>435</v>
      </c>
      <c r="F102" s="2">
        <v>28500</v>
      </c>
      <c r="G102" s="2">
        <v>1570.52</v>
      </c>
      <c r="H102" s="2">
        <v>0.2</v>
      </c>
    </row>
    <row r="103" spans="2:8" x14ac:dyDescent="0.25">
      <c r="B103" s="1" t="s">
        <v>2359</v>
      </c>
      <c r="C103" s="17" t="s">
        <v>135</v>
      </c>
      <c r="D103" s="1" t="s">
        <v>209</v>
      </c>
      <c r="E103" s="1" t="s">
        <v>237</v>
      </c>
      <c r="F103" s="2">
        <v>518400</v>
      </c>
      <c r="G103" s="2">
        <v>1476.14</v>
      </c>
      <c r="H103" s="2">
        <v>0.18</v>
      </c>
    </row>
    <row r="104" spans="2:8" x14ac:dyDescent="0.25">
      <c r="B104" s="1" t="s">
        <v>2649</v>
      </c>
      <c r="C104" s="17" t="s">
        <v>135</v>
      </c>
      <c r="D104" s="1" t="s">
        <v>215</v>
      </c>
      <c r="E104" s="1" t="s">
        <v>771</v>
      </c>
      <c r="F104" s="2">
        <v>615000</v>
      </c>
      <c r="G104" s="2">
        <v>1465.55</v>
      </c>
      <c r="H104" s="2">
        <v>0.18</v>
      </c>
    </row>
    <row r="105" spans="2:8" x14ac:dyDescent="0.25">
      <c r="B105" s="1" t="s">
        <v>2443</v>
      </c>
      <c r="C105" s="17" t="s">
        <v>135</v>
      </c>
      <c r="D105" s="1" t="s">
        <v>197</v>
      </c>
      <c r="E105" s="1" t="s">
        <v>398</v>
      </c>
      <c r="F105" s="2">
        <v>115800</v>
      </c>
      <c r="G105" s="2">
        <v>1413.86</v>
      </c>
      <c r="H105" s="2">
        <v>0.18</v>
      </c>
    </row>
    <row r="106" spans="2:8" x14ac:dyDescent="0.25">
      <c r="B106" s="1" t="s">
        <v>2556</v>
      </c>
      <c r="C106" s="17" t="s">
        <v>135</v>
      </c>
      <c r="D106" s="1" t="s">
        <v>246</v>
      </c>
      <c r="E106" s="1" t="s">
        <v>618</v>
      </c>
      <c r="F106" s="2">
        <v>54000</v>
      </c>
      <c r="G106" s="2">
        <v>1406.19</v>
      </c>
      <c r="H106" s="2">
        <v>0.18</v>
      </c>
    </row>
    <row r="107" spans="2:8" x14ac:dyDescent="0.25">
      <c r="B107" s="1" t="s">
        <v>2871</v>
      </c>
      <c r="C107" s="17" t="s">
        <v>135</v>
      </c>
      <c r="D107" s="1" t="s">
        <v>248</v>
      </c>
      <c r="E107" s="1" t="s">
        <v>1270</v>
      </c>
      <c r="F107" s="2">
        <v>938000</v>
      </c>
      <c r="G107" s="2">
        <v>1328.68</v>
      </c>
      <c r="H107" s="2">
        <v>0.17</v>
      </c>
    </row>
    <row r="108" spans="2:8" x14ac:dyDescent="0.25">
      <c r="B108" s="1" t="s">
        <v>2361</v>
      </c>
      <c r="C108" s="17" t="s">
        <v>135</v>
      </c>
      <c r="D108" s="1" t="s">
        <v>240</v>
      </c>
      <c r="E108" s="1" t="s">
        <v>241</v>
      </c>
      <c r="F108" s="2">
        <v>88000</v>
      </c>
      <c r="G108" s="2">
        <v>1302.4000000000001</v>
      </c>
      <c r="H108" s="2">
        <v>0.16</v>
      </c>
    </row>
    <row r="109" spans="2:8" x14ac:dyDescent="0.25">
      <c r="B109" s="1" t="s">
        <v>2872</v>
      </c>
      <c r="C109" s="17" t="s">
        <v>135</v>
      </c>
      <c r="D109" s="1" t="s">
        <v>209</v>
      </c>
      <c r="E109" s="1" t="s">
        <v>1271</v>
      </c>
      <c r="F109" s="2">
        <v>50100</v>
      </c>
      <c r="G109" s="2">
        <v>1290.78</v>
      </c>
      <c r="H109" s="2">
        <v>0.16</v>
      </c>
    </row>
    <row r="110" spans="2:8" x14ac:dyDescent="0.25">
      <c r="B110" s="1" t="s">
        <v>2491</v>
      </c>
      <c r="C110" s="17" t="s">
        <v>135</v>
      </c>
      <c r="D110" s="1" t="s">
        <v>348</v>
      </c>
      <c r="E110" s="1" t="s">
        <v>497</v>
      </c>
      <c r="F110" s="2">
        <v>190000</v>
      </c>
      <c r="G110" s="2">
        <v>1274.52</v>
      </c>
      <c r="H110" s="2">
        <v>0.16</v>
      </c>
    </row>
    <row r="111" spans="2:8" x14ac:dyDescent="0.25">
      <c r="B111" s="1" t="s">
        <v>2342</v>
      </c>
      <c r="C111" s="17" t="s">
        <v>135</v>
      </c>
      <c r="D111" s="1" t="s">
        <v>209</v>
      </c>
      <c r="E111" s="1" t="s">
        <v>210</v>
      </c>
      <c r="F111" s="2">
        <v>1035</v>
      </c>
      <c r="G111" s="2">
        <v>1155.92</v>
      </c>
      <c r="H111" s="2">
        <v>0.14000000000000001</v>
      </c>
    </row>
    <row r="112" spans="2:8" x14ac:dyDescent="0.25">
      <c r="B112" s="1" t="s">
        <v>2873</v>
      </c>
      <c r="C112" s="17" t="s">
        <v>135</v>
      </c>
      <c r="D112" s="1" t="s">
        <v>222</v>
      </c>
      <c r="E112" s="1" t="s">
        <v>1272</v>
      </c>
      <c r="F112" s="2">
        <v>4150</v>
      </c>
      <c r="G112" s="2">
        <v>1109.78</v>
      </c>
      <c r="H112" s="2">
        <v>0.14000000000000001</v>
      </c>
    </row>
    <row r="113" spans="2:8" x14ac:dyDescent="0.25">
      <c r="B113" s="1" t="s">
        <v>2551</v>
      </c>
      <c r="C113" s="17" t="s">
        <v>135</v>
      </c>
      <c r="D113" s="1" t="s">
        <v>246</v>
      </c>
      <c r="E113" s="1" t="s">
        <v>611</v>
      </c>
      <c r="F113" s="2">
        <v>23850</v>
      </c>
      <c r="G113" s="2">
        <v>1099.72</v>
      </c>
      <c r="H113" s="2">
        <v>0.14000000000000001</v>
      </c>
    </row>
    <row r="114" spans="2:8" x14ac:dyDescent="0.25">
      <c r="B114" s="1" t="s">
        <v>2874</v>
      </c>
      <c r="C114" s="17" t="s">
        <v>135</v>
      </c>
      <c r="D114" s="1" t="s">
        <v>353</v>
      </c>
      <c r="E114" s="1" t="s">
        <v>1273</v>
      </c>
      <c r="F114" s="2">
        <v>262625</v>
      </c>
      <c r="G114" s="2">
        <v>1021.87</v>
      </c>
      <c r="H114" s="2">
        <v>0.13</v>
      </c>
    </row>
    <row r="115" spans="2:8" x14ac:dyDescent="0.25">
      <c r="B115" s="1" t="s">
        <v>2336</v>
      </c>
      <c r="C115" s="17" t="s">
        <v>135</v>
      </c>
      <c r="D115" s="1" t="s">
        <v>200</v>
      </c>
      <c r="E115" s="1" t="s">
        <v>201</v>
      </c>
      <c r="F115" s="2">
        <v>28875</v>
      </c>
      <c r="G115" s="2">
        <v>1007.91</v>
      </c>
      <c r="H115" s="2">
        <v>0.13</v>
      </c>
    </row>
    <row r="116" spans="2:8" x14ac:dyDescent="0.25">
      <c r="B116" s="1" t="s">
        <v>2875</v>
      </c>
      <c r="C116" s="17" t="s">
        <v>135</v>
      </c>
      <c r="D116" s="1" t="s">
        <v>337</v>
      </c>
      <c r="E116" s="1" t="s">
        <v>1274</v>
      </c>
      <c r="F116" s="2">
        <v>302100</v>
      </c>
      <c r="G116" s="2">
        <v>961.43</v>
      </c>
      <c r="H116" s="2">
        <v>0.12</v>
      </c>
    </row>
    <row r="117" spans="2:8" x14ac:dyDescent="0.25">
      <c r="B117" s="1" t="s">
        <v>2876</v>
      </c>
      <c r="C117" s="17" t="s">
        <v>135</v>
      </c>
      <c r="D117" s="1" t="s">
        <v>215</v>
      </c>
      <c r="E117" s="1" t="s">
        <v>1275</v>
      </c>
      <c r="F117" s="2">
        <v>3880</v>
      </c>
      <c r="G117" s="2">
        <v>923.64</v>
      </c>
      <c r="H117" s="2">
        <v>0.12</v>
      </c>
    </row>
    <row r="118" spans="2:8" x14ac:dyDescent="0.25">
      <c r="B118" s="1" t="s">
        <v>2441</v>
      </c>
      <c r="C118" s="17" t="s">
        <v>135</v>
      </c>
      <c r="D118" s="1" t="s">
        <v>211</v>
      </c>
      <c r="E118" s="1" t="s">
        <v>395</v>
      </c>
      <c r="F118" s="2">
        <v>54500</v>
      </c>
      <c r="G118" s="2">
        <v>912.06</v>
      </c>
      <c r="H118" s="2">
        <v>0.11</v>
      </c>
    </row>
    <row r="119" spans="2:8" x14ac:dyDescent="0.25">
      <c r="B119" s="1" t="s">
        <v>2877</v>
      </c>
      <c r="C119" s="17" t="s">
        <v>135</v>
      </c>
      <c r="D119" s="1" t="s">
        <v>353</v>
      </c>
      <c r="E119" s="1" t="s">
        <v>1276</v>
      </c>
      <c r="F119" s="2">
        <v>84800</v>
      </c>
      <c r="G119" s="2">
        <v>883.06</v>
      </c>
      <c r="H119" s="2">
        <v>0.11</v>
      </c>
    </row>
    <row r="120" spans="2:8" x14ac:dyDescent="0.25">
      <c r="B120" s="1" t="s">
        <v>2345</v>
      </c>
      <c r="C120" s="17" t="s">
        <v>135</v>
      </c>
      <c r="D120" s="1" t="s">
        <v>202</v>
      </c>
      <c r="E120" s="1" t="s">
        <v>214</v>
      </c>
      <c r="F120" s="2">
        <v>33900</v>
      </c>
      <c r="G120" s="2">
        <v>862.94</v>
      </c>
      <c r="H120" s="2">
        <v>0.11</v>
      </c>
    </row>
    <row r="121" spans="2:8" x14ac:dyDescent="0.25">
      <c r="B121" s="1" t="s">
        <v>2878</v>
      </c>
      <c r="C121" s="17" t="s">
        <v>135</v>
      </c>
      <c r="D121" s="1" t="s">
        <v>266</v>
      </c>
      <c r="E121" s="1" t="s">
        <v>1277</v>
      </c>
      <c r="F121" s="2">
        <v>96000</v>
      </c>
      <c r="G121" s="2">
        <v>744.96</v>
      </c>
      <c r="H121" s="2">
        <v>0.09</v>
      </c>
    </row>
    <row r="122" spans="2:8" x14ac:dyDescent="0.25">
      <c r="B122" s="1" t="s">
        <v>2540</v>
      </c>
      <c r="C122" s="17" t="s">
        <v>135</v>
      </c>
      <c r="D122" s="1" t="s">
        <v>211</v>
      </c>
      <c r="E122" s="1" t="s">
        <v>583</v>
      </c>
      <c r="F122" s="2">
        <v>455124</v>
      </c>
      <c r="G122" s="2">
        <v>674.72</v>
      </c>
      <c r="H122" s="2">
        <v>0.08</v>
      </c>
    </row>
    <row r="123" spans="2:8" x14ac:dyDescent="0.25">
      <c r="B123" s="1" t="s">
        <v>2349</v>
      </c>
      <c r="C123" s="17" t="s">
        <v>135</v>
      </c>
      <c r="D123" s="1" t="s">
        <v>220</v>
      </c>
      <c r="E123" s="1" t="s">
        <v>221</v>
      </c>
      <c r="F123" s="2">
        <v>63700</v>
      </c>
      <c r="G123" s="2">
        <v>668.12</v>
      </c>
      <c r="H123" s="2">
        <v>0.08</v>
      </c>
    </row>
    <row r="124" spans="2:8" x14ac:dyDescent="0.25">
      <c r="B124" s="1" t="s">
        <v>2557</v>
      </c>
      <c r="C124" s="17" t="s">
        <v>135</v>
      </c>
      <c r="D124" s="1" t="s">
        <v>197</v>
      </c>
      <c r="E124" s="1" t="s">
        <v>619</v>
      </c>
      <c r="F124" s="2">
        <v>27500</v>
      </c>
      <c r="G124" s="2">
        <v>647.53</v>
      </c>
      <c r="H124" s="2">
        <v>0.08</v>
      </c>
    </row>
    <row r="125" spans="2:8" x14ac:dyDescent="0.25">
      <c r="B125" s="1" t="s">
        <v>2416</v>
      </c>
      <c r="C125" s="17" t="s">
        <v>135</v>
      </c>
      <c r="D125" s="1" t="s">
        <v>222</v>
      </c>
      <c r="E125" s="1" t="s">
        <v>343</v>
      </c>
      <c r="F125" s="2">
        <v>63750</v>
      </c>
      <c r="G125" s="2">
        <v>633.61</v>
      </c>
      <c r="H125" s="2">
        <v>0.08</v>
      </c>
    </row>
    <row r="126" spans="2:8" x14ac:dyDescent="0.25">
      <c r="B126" s="1" t="s">
        <v>2503</v>
      </c>
      <c r="C126" s="17" t="s">
        <v>135</v>
      </c>
      <c r="D126" s="1" t="s">
        <v>227</v>
      </c>
      <c r="E126" s="1" t="s">
        <v>514</v>
      </c>
      <c r="F126" s="2">
        <v>26625</v>
      </c>
      <c r="G126" s="2">
        <v>630.32000000000005</v>
      </c>
      <c r="H126" s="2">
        <v>0.08</v>
      </c>
    </row>
    <row r="127" spans="2:8" x14ac:dyDescent="0.25">
      <c r="B127" s="1" t="s">
        <v>2372</v>
      </c>
      <c r="C127" s="17" t="s">
        <v>135</v>
      </c>
      <c r="D127" s="1" t="s">
        <v>215</v>
      </c>
      <c r="E127" s="1" t="s">
        <v>258</v>
      </c>
      <c r="F127" s="2">
        <v>16600</v>
      </c>
      <c r="G127" s="2">
        <v>628.91999999999996</v>
      </c>
      <c r="H127" s="2">
        <v>0.08</v>
      </c>
    </row>
    <row r="128" spans="2:8" x14ac:dyDescent="0.25">
      <c r="B128" s="1" t="s">
        <v>2879</v>
      </c>
      <c r="C128" s="17" t="s">
        <v>135</v>
      </c>
      <c r="D128" s="1" t="s">
        <v>238</v>
      </c>
      <c r="E128" s="1" t="s">
        <v>1278</v>
      </c>
      <c r="F128" s="2">
        <v>19200</v>
      </c>
      <c r="G128" s="2">
        <v>613.51</v>
      </c>
      <c r="H128" s="2">
        <v>0.08</v>
      </c>
    </row>
    <row r="129" spans="2:8" x14ac:dyDescent="0.25">
      <c r="B129" s="1" t="s">
        <v>2734</v>
      </c>
      <c r="C129" s="17" t="s">
        <v>135</v>
      </c>
      <c r="D129" s="1" t="s">
        <v>416</v>
      </c>
      <c r="E129" s="1" t="s">
        <v>1050</v>
      </c>
      <c r="F129" s="2">
        <v>87000</v>
      </c>
      <c r="G129" s="2">
        <v>586.73</v>
      </c>
      <c r="H129" s="2">
        <v>7.0000000000000007E-2</v>
      </c>
    </row>
    <row r="130" spans="2:8" x14ac:dyDescent="0.25">
      <c r="B130" s="1" t="s">
        <v>2656</v>
      </c>
      <c r="C130" s="17" t="s">
        <v>135</v>
      </c>
      <c r="D130" s="1" t="s">
        <v>300</v>
      </c>
      <c r="E130" s="1" t="s">
        <v>780</v>
      </c>
      <c r="F130" s="2">
        <v>1500</v>
      </c>
      <c r="G130" s="2">
        <v>558.89</v>
      </c>
      <c r="H130" s="2">
        <v>7.0000000000000007E-2</v>
      </c>
    </row>
    <row r="131" spans="2:8" x14ac:dyDescent="0.25">
      <c r="B131" s="1" t="s">
        <v>2528</v>
      </c>
      <c r="C131" s="17" t="s">
        <v>135</v>
      </c>
      <c r="D131" s="1" t="s">
        <v>248</v>
      </c>
      <c r="E131" s="1" t="s">
        <v>569</v>
      </c>
      <c r="F131" s="2">
        <v>110000</v>
      </c>
      <c r="G131" s="2">
        <v>463.87</v>
      </c>
      <c r="H131" s="2">
        <v>0.06</v>
      </c>
    </row>
    <row r="132" spans="2:8" x14ac:dyDescent="0.25">
      <c r="B132" s="1" t="s">
        <v>2527</v>
      </c>
      <c r="C132" s="17" t="s">
        <v>135</v>
      </c>
      <c r="D132" s="1" t="s">
        <v>246</v>
      </c>
      <c r="E132" s="1" t="s">
        <v>568</v>
      </c>
      <c r="F132" s="2">
        <v>16400</v>
      </c>
      <c r="G132" s="2">
        <v>457.07</v>
      </c>
      <c r="H132" s="2">
        <v>0.06</v>
      </c>
    </row>
    <row r="133" spans="2:8" x14ac:dyDescent="0.25">
      <c r="B133" s="1" t="s">
        <v>2355</v>
      </c>
      <c r="C133" s="17" t="s">
        <v>135</v>
      </c>
      <c r="D133" s="1" t="s">
        <v>231</v>
      </c>
      <c r="E133" s="1" t="s">
        <v>232</v>
      </c>
      <c r="F133" s="2">
        <v>47700</v>
      </c>
      <c r="G133" s="2">
        <v>448.74</v>
      </c>
      <c r="H133" s="2">
        <v>0.06</v>
      </c>
    </row>
    <row r="134" spans="2:8" x14ac:dyDescent="0.25">
      <c r="B134" s="1" t="s">
        <v>2880</v>
      </c>
      <c r="C134" s="17" t="s">
        <v>135</v>
      </c>
      <c r="D134" s="1" t="s">
        <v>229</v>
      </c>
      <c r="E134" s="1" t="s">
        <v>1279</v>
      </c>
      <c r="F134" s="2">
        <v>607500</v>
      </c>
      <c r="G134" s="2">
        <v>363.29</v>
      </c>
      <c r="H134" s="2">
        <v>0.05</v>
      </c>
    </row>
    <row r="135" spans="2:8" x14ac:dyDescent="0.25">
      <c r="B135" s="1" t="s">
        <v>2507</v>
      </c>
      <c r="C135" s="17" t="s">
        <v>135</v>
      </c>
      <c r="D135" s="1" t="s">
        <v>337</v>
      </c>
      <c r="E135" s="1" t="s">
        <v>518</v>
      </c>
      <c r="F135" s="2">
        <v>61100</v>
      </c>
      <c r="G135" s="2">
        <v>348.67</v>
      </c>
      <c r="H135" s="2">
        <v>0.04</v>
      </c>
    </row>
    <row r="136" spans="2:8" x14ac:dyDescent="0.25">
      <c r="B136" s="1" t="s">
        <v>2533</v>
      </c>
      <c r="C136" s="17" t="s">
        <v>135</v>
      </c>
      <c r="D136" s="1" t="s">
        <v>209</v>
      </c>
      <c r="E136" s="1" t="s">
        <v>576</v>
      </c>
      <c r="F136" s="2">
        <v>79900</v>
      </c>
      <c r="G136" s="2">
        <v>341.49</v>
      </c>
      <c r="H136" s="2">
        <v>0.04</v>
      </c>
    </row>
    <row r="137" spans="2:8" x14ac:dyDescent="0.25">
      <c r="B137" s="1" t="s">
        <v>2559</v>
      </c>
      <c r="C137" s="17" t="s">
        <v>135</v>
      </c>
      <c r="D137" s="1" t="s">
        <v>427</v>
      </c>
      <c r="E137" s="1" t="s">
        <v>621</v>
      </c>
      <c r="F137" s="2">
        <v>5400</v>
      </c>
      <c r="G137" s="2">
        <v>257.52</v>
      </c>
      <c r="H137" s="2">
        <v>0.03</v>
      </c>
    </row>
    <row r="138" spans="2:8" x14ac:dyDescent="0.25">
      <c r="B138" s="1" t="s">
        <v>2537</v>
      </c>
      <c r="C138" s="17" t="s">
        <v>135</v>
      </c>
      <c r="D138" s="1" t="s">
        <v>302</v>
      </c>
      <c r="E138" s="1" t="s">
        <v>580</v>
      </c>
      <c r="F138" s="2">
        <v>32000</v>
      </c>
      <c r="G138" s="2">
        <v>240.7</v>
      </c>
      <c r="H138" s="2">
        <v>0.03</v>
      </c>
    </row>
    <row r="139" spans="2:8" x14ac:dyDescent="0.25">
      <c r="B139" s="1" t="s">
        <v>2432</v>
      </c>
      <c r="C139" s="17" t="s">
        <v>135</v>
      </c>
      <c r="D139" s="1" t="s">
        <v>197</v>
      </c>
      <c r="E139" s="1" t="s">
        <v>386</v>
      </c>
      <c r="F139" s="2">
        <v>11200</v>
      </c>
      <c r="G139" s="2">
        <v>150.18</v>
      </c>
      <c r="H139" s="2">
        <v>0.02</v>
      </c>
    </row>
    <row r="140" spans="2:8" x14ac:dyDescent="0.25">
      <c r="B140" s="1" t="s">
        <v>2500</v>
      </c>
      <c r="C140" s="17" t="s">
        <v>135</v>
      </c>
      <c r="D140" s="1" t="s">
        <v>194</v>
      </c>
      <c r="E140" s="1" t="s">
        <v>511</v>
      </c>
      <c r="F140" s="2">
        <v>34200</v>
      </c>
      <c r="G140" s="2">
        <v>149.01</v>
      </c>
      <c r="H140" s="2">
        <v>0.02</v>
      </c>
    </row>
    <row r="141" spans="2:8" x14ac:dyDescent="0.25">
      <c r="B141" s="1" t="s">
        <v>2652</v>
      </c>
      <c r="C141" s="17" t="s">
        <v>135</v>
      </c>
      <c r="D141" s="1" t="s">
        <v>209</v>
      </c>
      <c r="E141" s="1" t="s">
        <v>774</v>
      </c>
      <c r="F141" s="2">
        <v>650</v>
      </c>
      <c r="G141" s="2">
        <v>140.4</v>
      </c>
      <c r="H141" s="2">
        <v>0.02</v>
      </c>
    </row>
    <row r="142" spans="2:8" x14ac:dyDescent="0.25">
      <c r="B142" s="1" t="s">
        <v>717</v>
      </c>
      <c r="C142" s="17" t="s">
        <v>135</v>
      </c>
      <c r="D142" s="1" t="s">
        <v>192</v>
      </c>
      <c r="E142" s="1" t="s">
        <v>718</v>
      </c>
      <c r="F142" s="2">
        <v>61425</v>
      </c>
      <c r="G142" s="2">
        <v>121.07</v>
      </c>
      <c r="H142" s="2">
        <v>0.02</v>
      </c>
    </row>
    <row r="143" spans="2:8" x14ac:dyDescent="0.25">
      <c r="B143" s="1" t="s">
        <v>2569</v>
      </c>
      <c r="C143" s="17" t="s">
        <v>135</v>
      </c>
      <c r="D143" s="1" t="s">
        <v>240</v>
      </c>
      <c r="E143" s="1" t="s">
        <v>657</v>
      </c>
      <c r="F143" s="2">
        <v>8250</v>
      </c>
      <c r="G143" s="2">
        <v>118.41</v>
      </c>
      <c r="H143" s="2">
        <v>0.01</v>
      </c>
    </row>
    <row r="144" spans="2:8" x14ac:dyDescent="0.25">
      <c r="B144" s="1" t="s">
        <v>2673</v>
      </c>
      <c r="C144" s="17" t="s">
        <v>135</v>
      </c>
      <c r="D144" s="1" t="s">
        <v>215</v>
      </c>
      <c r="E144" s="1" t="s">
        <v>855</v>
      </c>
      <c r="F144" s="2">
        <v>4500</v>
      </c>
      <c r="G144" s="2">
        <v>95.69</v>
      </c>
      <c r="H144" s="2">
        <v>0.01</v>
      </c>
    </row>
    <row r="145" spans="2:9" x14ac:dyDescent="0.25">
      <c r="B145" s="1" t="s">
        <v>2518</v>
      </c>
      <c r="C145" s="17" t="s">
        <v>135</v>
      </c>
      <c r="D145" s="1" t="s">
        <v>192</v>
      </c>
      <c r="E145" s="1" t="s">
        <v>554</v>
      </c>
      <c r="F145" s="2">
        <v>60000</v>
      </c>
      <c r="G145" s="2">
        <v>88.41</v>
      </c>
      <c r="H145" s="2">
        <v>0.01</v>
      </c>
    </row>
    <row r="146" spans="2:9" x14ac:dyDescent="0.25">
      <c r="B146" s="1" t="s">
        <v>2653</v>
      </c>
      <c r="C146" s="17" t="s">
        <v>135</v>
      </c>
      <c r="D146" s="1" t="s">
        <v>379</v>
      </c>
      <c r="E146" s="1" t="s">
        <v>777</v>
      </c>
      <c r="F146" s="2">
        <v>34000</v>
      </c>
      <c r="G146" s="2">
        <v>62.7</v>
      </c>
      <c r="H146" s="2">
        <v>0.01</v>
      </c>
    </row>
    <row r="147" spans="2:9" x14ac:dyDescent="0.25">
      <c r="B147" s="1" t="s">
        <v>2654</v>
      </c>
      <c r="C147" s="17" t="s">
        <v>135</v>
      </c>
      <c r="D147" s="1" t="s">
        <v>200</v>
      </c>
      <c r="E147" s="1" t="s">
        <v>778</v>
      </c>
      <c r="F147" s="2">
        <v>19800</v>
      </c>
      <c r="G147" s="2">
        <v>56.42</v>
      </c>
      <c r="H147" s="2">
        <v>0.01</v>
      </c>
    </row>
    <row r="148" spans="2:9" x14ac:dyDescent="0.25">
      <c r="B148" s="1" t="s">
        <v>2350</v>
      </c>
      <c r="C148" s="17" t="s">
        <v>135</v>
      </c>
      <c r="D148" s="1" t="s">
        <v>222</v>
      </c>
      <c r="E148" s="1" t="s">
        <v>223</v>
      </c>
      <c r="F148" s="2">
        <v>500</v>
      </c>
      <c r="G148" s="2">
        <v>45.02</v>
      </c>
      <c r="H148" s="2">
        <v>0.01</v>
      </c>
    </row>
    <row r="149" spans="2:9" x14ac:dyDescent="0.25">
      <c r="B149" s="1" t="s">
        <v>2566</v>
      </c>
      <c r="C149" s="17" t="s">
        <v>135</v>
      </c>
      <c r="D149" s="1" t="s">
        <v>650</v>
      </c>
      <c r="E149" s="1" t="s">
        <v>651</v>
      </c>
      <c r="F149" s="2">
        <v>1800</v>
      </c>
      <c r="G149" s="2">
        <v>42.45</v>
      </c>
      <c r="H149" s="2">
        <v>0.01</v>
      </c>
    </row>
    <row r="150" spans="2:9" x14ac:dyDescent="0.25">
      <c r="B150" s="1" t="s">
        <v>652</v>
      </c>
      <c r="C150" s="17" t="s">
        <v>135</v>
      </c>
      <c r="D150" s="1" t="s">
        <v>653</v>
      </c>
      <c r="E150" s="1" t="s">
        <v>654</v>
      </c>
      <c r="F150" s="2">
        <v>19250</v>
      </c>
      <c r="G150" s="2">
        <v>37.53</v>
      </c>
      <c r="H150" s="2">
        <v>0</v>
      </c>
      <c r="I150" s="1" t="s">
        <v>729</v>
      </c>
    </row>
    <row r="151" spans="2:9" x14ac:dyDescent="0.25">
      <c r="B151" s="1" t="s">
        <v>2757</v>
      </c>
      <c r="C151" s="17" t="s">
        <v>135</v>
      </c>
      <c r="D151" s="1" t="s">
        <v>254</v>
      </c>
      <c r="E151" s="1" t="s">
        <v>1153</v>
      </c>
      <c r="F151" s="2">
        <v>1425</v>
      </c>
      <c r="G151" s="2">
        <v>26.74</v>
      </c>
      <c r="H151" s="2">
        <v>0</v>
      </c>
      <c r="I151" s="1" t="s">
        <v>729</v>
      </c>
    </row>
    <row r="152" spans="2:9" x14ac:dyDescent="0.25">
      <c r="B152" s="1" t="s">
        <v>2352</v>
      </c>
      <c r="C152" s="17" t="s">
        <v>135</v>
      </c>
      <c r="D152" s="1" t="s">
        <v>215</v>
      </c>
      <c r="E152" s="1" t="s">
        <v>226</v>
      </c>
      <c r="F152" s="2">
        <v>400</v>
      </c>
      <c r="G152" s="2">
        <v>18.89</v>
      </c>
      <c r="H152" s="2">
        <v>0</v>
      </c>
      <c r="I152" s="1" t="s">
        <v>729</v>
      </c>
    </row>
    <row r="153" spans="2:9" x14ac:dyDescent="0.25">
      <c r="B153" s="1" t="s">
        <v>2498</v>
      </c>
      <c r="C153" s="17" t="s">
        <v>135</v>
      </c>
      <c r="D153" s="1" t="s">
        <v>507</v>
      </c>
      <c r="E153" s="1" t="s">
        <v>508</v>
      </c>
      <c r="F153" s="2">
        <v>4200</v>
      </c>
      <c r="G153" s="2">
        <v>14.37</v>
      </c>
      <c r="H153" s="2">
        <v>0</v>
      </c>
      <c r="I153" s="1" t="s">
        <v>729</v>
      </c>
    </row>
    <row r="154" spans="2:9" x14ac:dyDescent="0.25">
      <c r="B154" s="1" t="s">
        <v>2511</v>
      </c>
      <c r="C154" s="17" t="s">
        <v>135</v>
      </c>
      <c r="D154" s="1" t="s">
        <v>384</v>
      </c>
      <c r="E154" s="1" t="s">
        <v>534</v>
      </c>
      <c r="F154" s="2">
        <v>175</v>
      </c>
      <c r="G154" s="2">
        <v>6.82</v>
      </c>
      <c r="H154" s="2">
        <v>0</v>
      </c>
      <c r="I154" s="1" t="s">
        <v>729</v>
      </c>
    </row>
    <row r="155" spans="2:9" x14ac:dyDescent="0.25">
      <c r="B155" s="14" t="s">
        <v>2763</v>
      </c>
      <c r="C155" s="17" t="s">
        <v>135</v>
      </c>
      <c r="D155" s="1" t="s">
        <v>384</v>
      </c>
      <c r="E155" s="1" t="s">
        <v>534</v>
      </c>
      <c r="F155" s="2">
        <v>-175</v>
      </c>
      <c r="G155" s="2">
        <v>-6.87</v>
      </c>
      <c r="H155" s="2">
        <v>0</v>
      </c>
    </row>
    <row r="156" spans="2:9" x14ac:dyDescent="0.25">
      <c r="B156" s="1" t="s">
        <v>2881</v>
      </c>
      <c r="C156" s="17" t="s">
        <v>135</v>
      </c>
      <c r="D156" s="1" t="s">
        <v>507</v>
      </c>
      <c r="E156" s="1" t="s">
        <v>508</v>
      </c>
      <c r="F156" s="2">
        <v>-4200</v>
      </c>
      <c r="G156" s="2">
        <v>-14.49</v>
      </c>
      <c r="H156" s="2">
        <v>0</v>
      </c>
    </row>
    <row r="157" spans="2:9" x14ac:dyDescent="0.25">
      <c r="B157" s="1" t="s">
        <v>2882</v>
      </c>
      <c r="C157" s="17" t="s">
        <v>135</v>
      </c>
      <c r="D157" s="1" t="s">
        <v>215</v>
      </c>
      <c r="E157" s="1" t="s">
        <v>226</v>
      </c>
      <c r="F157" s="2">
        <v>-400</v>
      </c>
      <c r="G157" s="2">
        <v>-18.88</v>
      </c>
      <c r="H157" s="2">
        <v>0</v>
      </c>
    </row>
    <row r="158" spans="2:9" x14ac:dyDescent="0.25">
      <c r="B158" s="1" t="s">
        <v>2764</v>
      </c>
      <c r="C158" s="17" t="s">
        <v>135</v>
      </c>
      <c r="D158" s="1" t="s">
        <v>254</v>
      </c>
      <c r="E158" s="1" t="s">
        <v>1153</v>
      </c>
      <c r="F158" s="2">
        <v>-1425</v>
      </c>
      <c r="G158" s="2">
        <v>-26.94</v>
      </c>
      <c r="H158" s="2">
        <v>0</v>
      </c>
    </row>
    <row r="159" spans="2:9" x14ac:dyDescent="0.25">
      <c r="B159" s="1" t="s">
        <v>1280</v>
      </c>
      <c r="C159" s="17" t="s">
        <v>135</v>
      </c>
      <c r="D159" s="1" t="s">
        <v>653</v>
      </c>
      <c r="E159" s="1" t="s">
        <v>654</v>
      </c>
      <c r="F159" s="2">
        <v>-19250</v>
      </c>
      <c r="G159" s="2">
        <v>-37.74</v>
      </c>
      <c r="H159" s="2">
        <v>0</v>
      </c>
    </row>
    <row r="160" spans="2:9" x14ac:dyDescent="0.25">
      <c r="B160" s="1" t="s">
        <v>2705</v>
      </c>
      <c r="C160" s="17" t="s">
        <v>135</v>
      </c>
      <c r="D160" s="1" t="s">
        <v>650</v>
      </c>
      <c r="E160" s="1" t="s">
        <v>651</v>
      </c>
      <c r="F160" s="2">
        <v>-1800</v>
      </c>
      <c r="G160" s="2">
        <v>-42.84</v>
      </c>
      <c r="H160" s="2">
        <v>-0.01</v>
      </c>
    </row>
    <row r="161" spans="2:8" x14ac:dyDescent="0.25">
      <c r="B161" s="1" t="s">
        <v>2611</v>
      </c>
      <c r="C161" s="17" t="s">
        <v>135</v>
      </c>
      <c r="D161" s="1" t="s">
        <v>222</v>
      </c>
      <c r="E161" s="1" t="s">
        <v>223</v>
      </c>
      <c r="F161" s="2">
        <v>-500</v>
      </c>
      <c r="G161" s="2">
        <v>-45.21</v>
      </c>
      <c r="H161" s="2">
        <v>-0.01</v>
      </c>
    </row>
    <row r="162" spans="2:8" x14ac:dyDescent="0.25">
      <c r="B162" s="1" t="s">
        <v>2883</v>
      </c>
      <c r="C162" s="17" t="s">
        <v>135</v>
      </c>
      <c r="D162" s="1" t="s">
        <v>200</v>
      </c>
      <c r="E162" s="1" t="s">
        <v>778</v>
      </c>
      <c r="F162" s="2">
        <v>-19800</v>
      </c>
      <c r="G162" s="2">
        <v>-56.88</v>
      </c>
      <c r="H162" s="2">
        <v>-0.01</v>
      </c>
    </row>
    <row r="163" spans="2:8" x14ac:dyDescent="0.25">
      <c r="B163" s="1" t="s">
        <v>2884</v>
      </c>
      <c r="C163" s="17" t="s">
        <v>135</v>
      </c>
      <c r="D163" s="1" t="s">
        <v>379</v>
      </c>
      <c r="E163" s="1" t="s">
        <v>777</v>
      </c>
      <c r="F163" s="2">
        <v>-34000</v>
      </c>
      <c r="G163" s="2">
        <v>-63.1</v>
      </c>
      <c r="H163" s="2">
        <v>-0.01</v>
      </c>
    </row>
    <row r="164" spans="2:8" x14ac:dyDescent="0.25">
      <c r="B164" s="1" t="s">
        <v>2766</v>
      </c>
      <c r="C164" s="17" t="s">
        <v>135</v>
      </c>
      <c r="D164" s="1" t="s">
        <v>192</v>
      </c>
      <c r="E164" s="1" t="s">
        <v>554</v>
      </c>
      <c r="F164" s="2">
        <v>-60000</v>
      </c>
      <c r="G164" s="2">
        <v>-89.04</v>
      </c>
      <c r="H164" s="2">
        <v>-0.01</v>
      </c>
    </row>
    <row r="165" spans="2:8" x14ac:dyDescent="0.25">
      <c r="B165" s="1" t="s">
        <v>2885</v>
      </c>
      <c r="C165" s="17" t="s">
        <v>135</v>
      </c>
      <c r="D165" s="1" t="s">
        <v>215</v>
      </c>
      <c r="E165" s="1" t="s">
        <v>855</v>
      </c>
      <c r="F165" s="2">
        <v>-4500</v>
      </c>
      <c r="G165" s="2">
        <v>-96.18</v>
      </c>
      <c r="H165" s="2">
        <v>-0.01</v>
      </c>
    </row>
    <row r="166" spans="2:8" x14ac:dyDescent="0.25">
      <c r="B166" s="1" t="s">
        <v>2610</v>
      </c>
      <c r="C166" s="17" t="s">
        <v>135</v>
      </c>
      <c r="D166" s="1" t="s">
        <v>240</v>
      </c>
      <c r="E166" s="1" t="s">
        <v>657</v>
      </c>
      <c r="F166" s="2">
        <v>-8250</v>
      </c>
      <c r="G166" s="2">
        <v>-119.38</v>
      </c>
      <c r="H166" s="2">
        <v>-0.01</v>
      </c>
    </row>
    <row r="167" spans="2:8" x14ac:dyDescent="0.25">
      <c r="B167" s="1" t="s">
        <v>1281</v>
      </c>
      <c r="C167" s="17" t="s">
        <v>135</v>
      </c>
      <c r="D167" s="1" t="s">
        <v>192</v>
      </c>
      <c r="E167" s="1" t="s">
        <v>718</v>
      </c>
      <c r="F167" s="2">
        <v>-61425</v>
      </c>
      <c r="G167" s="2">
        <v>-122.08</v>
      </c>
      <c r="H167" s="2">
        <v>-0.02</v>
      </c>
    </row>
    <row r="168" spans="2:8" x14ac:dyDescent="0.25">
      <c r="B168" s="1" t="s">
        <v>2886</v>
      </c>
      <c r="C168" s="17" t="s">
        <v>135</v>
      </c>
      <c r="D168" s="1" t="s">
        <v>209</v>
      </c>
      <c r="E168" s="1" t="s">
        <v>774</v>
      </c>
      <c r="F168" s="2">
        <v>-650</v>
      </c>
      <c r="G168" s="2">
        <v>-141.12</v>
      </c>
      <c r="H168" s="2">
        <v>-0.02</v>
      </c>
    </row>
    <row r="169" spans="2:8" x14ac:dyDescent="0.25">
      <c r="B169" s="1" t="s">
        <v>2776</v>
      </c>
      <c r="C169" s="17" t="s">
        <v>135</v>
      </c>
      <c r="D169" s="1" t="s">
        <v>194</v>
      </c>
      <c r="E169" s="1" t="s">
        <v>511</v>
      </c>
      <c r="F169" s="2">
        <v>-34200</v>
      </c>
      <c r="G169" s="2">
        <v>-150.02000000000001</v>
      </c>
      <c r="H169" s="2">
        <v>-0.02</v>
      </c>
    </row>
    <row r="170" spans="2:8" x14ac:dyDescent="0.25">
      <c r="B170" s="1" t="s">
        <v>2613</v>
      </c>
      <c r="C170" s="17" t="s">
        <v>135</v>
      </c>
      <c r="D170" s="1" t="s">
        <v>197</v>
      </c>
      <c r="E170" s="1" t="s">
        <v>386</v>
      </c>
      <c r="F170" s="2">
        <v>-11200</v>
      </c>
      <c r="G170" s="2">
        <v>-151.1</v>
      </c>
      <c r="H170" s="2">
        <v>-0.02</v>
      </c>
    </row>
    <row r="171" spans="2:8" x14ac:dyDescent="0.25">
      <c r="B171" s="1" t="s">
        <v>2887</v>
      </c>
      <c r="C171" s="17" t="s">
        <v>135</v>
      </c>
      <c r="D171" s="1" t="s">
        <v>302</v>
      </c>
      <c r="E171" s="1" t="s">
        <v>580</v>
      </c>
      <c r="F171" s="2">
        <v>-32000</v>
      </c>
      <c r="G171" s="2">
        <v>-242.77</v>
      </c>
      <c r="H171" s="2">
        <v>-0.03</v>
      </c>
    </row>
    <row r="172" spans="2:8" x14ac:dyDescent="0.25">
      <c r="B172" s="1" t="s">
        <v>2888</v>
      </c>
      <c r="C172" s="17" t="s">
        <v>135</v>
      </c>
      <c r="D172" s="1" t="s">
        <v>427</v>
      </c>
      <c r="E172" s="1" t="s">
        <v>621</v>
      </c>
      <c r="F172" s="2">
        <v>-5400</v>
      </c>
      <c r="G172" s="2">
        <v>-259.35000000000002</v>
      </c>
      <c r="H172" s="2">
        <v>-0.03</v>
      </c>
    </row>
    <row r="173" spans="2:8" x14ac:dyDescent="0.25">
      <c r="B173" s="1" t="s">
        <v>2889</v>
      </c>
      <c r="C173" s="17" t="s">
        <v>135</v>
      </c>
      <c r="D173" s="1" t="s">
        <v>209</v>
      </c>
      <c r="E173" s="1" t="s">
        <v>576</v>
      </c>
      <c r="F173" s="2">
        <v>-79900</v>
      </c>
      <c r="G173" s="2">
        <v>-344.17</v>
      </c>
      <c r="H173" s="2">
        <v>-0.04</v>
      </c>
    </row>
    <row r="174" spans="2:8" x14ac:dyDescent="0.25">
      <c r="B174" s="1" t="s">
        <v>2706</v>
      </c>
      <c r="C174" s="17" t="s">
        <v>135</v>
      </c>
      <c r="D174" s="1" t="s">
        <v>337</v>
      </c>
      <c r="E174" s="1" t="s">
        <v>518</v>
      </c>
      <c r="F174" s="2">
        <v>-61100</v>
      </c>
      <c r="G174" s="2">
        <v>-350.32</v>
      </c>
      <c r="H174" s="2">
        <v>-0.04</v>
      </c>
    </row>
    <row r="175" spans="2:8" x14ac:dyDescent="0.25">
      <c r="B175" s="1" t="s">
        <v>2890</v>
      </c>
      <c r="C175" s="17" t="s">
        <v>135</v>
      </c>
      <c r="D175" s="1" t="s">
        <v>229</v>
      </c>
      <c r="E175" s="1" t="s">
        <v>1279</v>
      </c>
      <c r="F175" s="2">
        <v>-607500</v>
      </c>
      <c r="G175" s="2">
        <v>-366.63</v>
      </c>
      <c r="H175" s="2">
        <v>-0.05</v>
      </c>
    </row>
    <row r="176" spans="2:8" x14ac:dyDescent="0.25">
      <c r="B176" s="1" t="s">
        <v>2710</v>
      </c>
      <c r="C176" s="17" t="s">
        <v>135</v>
      </c>
      <c r="D176" s="1" t="s">
        <v>231</v>
      </c>
      <c r="E176" s="1" t="s">
        <v>232</v>
      </c>
      <c r="F176" s="2">
        <v>-47700</v>
      </c>
      <c r="G176" s="2">
        <v>-451.62</v>
      </c>
      <c r="H176" s="2">
        <v>-0.06</v>
      </c>
    </row>
    <row r="177" spans="2:8" x14ac:dyDescent="0.25">
      <c r="B177" s="1" t="s">
        <v>2891</v>
      </c>
      <c r="C177" s="17" t="s">
        <v>135</v>
      </c>
      <c r="D177" s="1" t="s">
        <v>246</v>
      </c>
      <c r="E177" s="1" t="s">
        <v>568</v>
      </c>
      <c r="F177" s="2">
        <v>-16400</v>
      </c>
      <c r="G177" s="2">
        <v>-458.64</v>
      </c>
      <c r="H177" s="2">
        <v>-0.06</v>
      </c>
    </row>
    <row r="178" spans="2:8" x14ac:dyDescent="0.25">
      <c r="B178" s="1" t="s">
        <v>2892</v>
      </c>
      <c r="C178" s="17" t="s">
        <v>135</v>
      </c>
      <c r="D178" s="1" t="s">
        <v>248</v>
      </c>
      <c r="E178" s="1" t="s">
        <v>569</v>
      </c>
      <c r="F178" s="2">
        <v>-110000</v>
      </c>
      <c r="G178" s="2">
        <v>-467.61</v>
      </c>
      <c r="H178" s="2">
        <v>-0.06</v>
      </c>
    </row>
    <row r="179" spans="2:8" x14ac:dyDescent="0.25">
      <c r="B179" s="1" t="s">
        <v>2893</v>
      </c>
      <c r="C179" s="17" t="s">
        <v>135</v>
      </c>
      <c r="D179" s="1" t="s">
        <v>300</v>
      </c>
      <c r="E179" s="1" t="s">
        <v>780</v>
      </c>
      <c r="F179" s="2">
        <v>-1500</v>
      </c>
      <c r="G179" s="2">
        <v>-563.57000000000005</v>
      </c>
      <c r="H179" s="2">
        <v>-7.0000000000000007E-2</v>
      </c>
    </row>
    <row r="180" spans="2:8" x14ac:dyDescent="0.25">
      <c r="B180" s="1" t="s">
        <v>2894</v>
      </c>
      <c r="C180" s="17" t="s">
        <v>135</v>
      </c>
      <c r="D180" s="1" t="s">
        <v>416</v>
      </c>
      <c r="E180" s="1" t="s">
        <v>1050</v>
      </c>
      <c r="F180" s="2">
        <v>-87000</v>
      </c>
      <c r="G180" s="2">
        <v>-591.9</v>
      </c>
      <c r="H180" s="2">
        <v>-7.0000000000000007E-2</v>
      </c>
    </row>
    <row r="181" spans="2:8" x14ac:dyDescent="0.25">
      <c r="B181" s="1" t="s">
        <v>2895</v>
      </c>
      <c r="C181" s="17" t="s">
        <v>135</v>
      </c>
      <c r="D181" s="1" t="s">
        <v>238</v>
      </c>
      <c r="E181" s="1" t="s">
        <v>1278</v>
      </c>
      <c r="F181" s="2">
        <v>-19200</v>
      </c>
      <c r="G181" s="2">
        <v>-618.54999999999995</v>
      </c>
      <c r="H181" s="2">
        <v>-0.08</v>
      </c>
    </row>
    <row r="182" spans="2:8" x14ac:dyDescent="0.25">
      <c r="B182" s="1" t="s">
        <v>2607</v>
      </c>
      <c r="C182" s="17" t="s">
        <v>135</v>
      </c>
      <c r="D182" s="1" t="s">
        <v>215</v>
      </c>
      <c r="E182" s="1" t="s">
        <v>258</v>
      </c>
      <c r="F182" s="2">
        <v>-16600</v>
      </c>
      <c r="G182" s="2">
        <v>-634.04999999999995</v>
      </c>
      <c r="H182" s="2">
        <v>-0.08</v>
      </c>
    </row>
    <row r="183" spans="2:8" x14ac:dyDescent="0.25">
      <c r="B183" s="1" t="s">
        <v>2896</v>
      </c>
      <c r="C183" s="17" t="s">
        <v>135</v>
      </c>
      <c r="D183" s="1" t="s">
        <v>227</v>
      </c>
      <c r="E183" s="1" t="s">
        <v>514</v>
      </c>
      <c r="F183" s="2">
        <v>-26625</v>
      </c>
      <c r="G183" s="2">
        <v>-634.73</v>
      </c>
      <c r="H183" s="2">
        <v>-0.08</v>
      </c>
    </row>
    <row r="184" spans="2:8" x14ac:dyDescent="0.25">
      <c r="B184" s="1" t="s">
        <v>2897</v>
      </c>
      <c r="C184" s="17" t="s">
        <v>135</v>
      </c>
      <c r="D184" s="1" t="s">
        <v>222</v>
      </c>
      <c r="E184" s="1" t="s">
        <v>343</v>
      </c>
      <c r="F184" s="2">
        <v>-63750</v>
      </c>
      <c r="G184" s="2">
        <v>-638.58000000000004</v>
      </c>
      <c r="H184" s="2">
        <v>-0.08</v>
      </c>
    </row>
    <row r="185" spans="2:8" x14ac:dyDescent="0.25">
      <c r="B185" s="1" t="s">
        <v>2898</v>
      </c>
      <c r="C185" s="17" t="s">
        <v>135</v>
      </c>
      <c r="D185" s="1" t="s">
        <v>197</v>
      </c>
      <c r="E185" s="1" t="s">
        <v>619</v>
      </c>
      <c r="F185" s="2">
        <v>-27500</v>
      </c>
      <c r="G185" s="2">
        <v>-652.80999999999995</v>
      </c>
      <c r="H185" s="2">
        <v>-0.08</v>
      </c>
    </row>
    <row r="186" spans="2:8" x14ac:dyDescent="0.25">
      <c r="B186" s="1" t="s">
        <v>2772</v>
      </c>
      <c r="C186" s="17" t="s">
        <v>135</v>
      </c>
      <c r="D186" s="1" t="s">
        <v>220</v>
      </c>
      <c r="E186" s="1" t="s">
        <v>221</v>
      </c>
      <c r="F186" s="2">
        <v>-63700</v>
      </c>
      <c r="G186" s="2">
        <v>-673.75</v>
      </c>
      <c r="H186" s="2">
        <v>-0.08</v>
      </c>
    </row>
    <row r="187" spans="2:8" x14ac:dyDescent="0.25">
      <c r="B187" s="1" t="s">
        <v>2899</v>
      </c>
      <c r="C187" s="17" t="s">
        <v>135</v>
      </c>
      <c r="D187" s="1" t="s">
        <v>211</v>
      </c>
      <c r="E187" s="1" t="s">
        <v>583</v>
      </c>
      <c r="F187" s="2">
        <v>-455124</v>
      </c>
      <c r="G187" s="2">
        <v>-679.96</v>
      </c>
      <c r="H187" s="2">
        <v>-0.09</v>
      </c>
    </row>
    <row r="188" spans="2:8" x14ac:dyDescent="0.25">
      <c r="B188" s="1" t="s">
        <v>2900</v>
      </c>
      <c r="C188" s="17" t="s">
        <v>135</v>
      </c>
      <c r="D188" s="1" t="s">
        <v>266</v>
      </c>
      <c r="E188" s="1" t="s">
        <v>1277</v>
      </c>
      <c r="F188" s="2">
        <v>-96000</v>
      </c>
      <c r="G188" s="2">
        <v>-748.9</v>
      </c>
      <c r="H188" s="2">
        <v>-0.09</v>
      </c>
    </row>
    <row r="189" spans="2:8" x14ac:dyDescent="0.25">
      <c r="B189" s="1" t="s">
        <v>2609</v>
      </c>
      <c r="C189" s="17" t="s">
        <v>135</v>
      </c>
      <c r="D189" s="1" t="s">
        <v>202</v>
      </c>
      <c r="E189" s="1" t="s">
        <v>214</v>
      </c>
      <c r="F189" s="2">
        <v>-33900</v>
      </c>
      <c r="G189" s="2">
        <v>-867.99</v>
      </c>
      <c r="H189" s="2">
        <v>-0.11</v>
      </c>
    </row>
    <row r="190" spans="2:8" x14ac:dyDescent="0.25">
      <c r="B190" s="1" t="s">
        <v>2901</v>
      </c>
      <c r="C190" s="17" t="s">
        <v>135</v>
      </c>
      <c r="D190" s="1" t="s">
        <v>353</v>
      </c>
      <c r="E190" s="1" t="s">
        <v>1276</v>
      </c>
      <c r="F190" s="2">
        <v>-84800</v>
      </c>
      <c r="G190" s="2">
        <v>-885.78</v>
      </c>
      <c r="H190" s="2">
        <v>-0.11</v>
      </c>
    </row>
    <row r="191" spans="2:8" x14ac:dyDescent="0.25">
      <c r="B191" s="1" t="s">
        <v>2902</v>
      </c>
      <c r="C191" s="17" t="s">
        <v>135</v>
      </c>
      <c r="D191" s="1" t="s">
        <v>211</v>
      </c>
      <c r="E191" s="1" t="s">
        <v>395</v>
      </c>
      <c r="F191" s="2">
        <v>-54500</v>
      </c>
      <c r="G191" s="2">
        <v>-918.82</v>
      </c>
      <c r="H191" s="2">
        <v>-0.12</v>
      </c>
    </row>
    <row r="192" spans="2:8" x14ac:dyDescent="0.25">
      <c r="B192" s="1" t="s">
        <v>2903</v>
      </c>
      <c r="C192" s="17" t="s">
        <v>135</v>
      </c>
      <c r="D192" s="1" t="s">
        <v>215</v>
      </c>
      <c r="E192" s="1" t="s">
        <v>1275</v>
      </c>
      <c r="F192" s="2">
        <v>-3880</v>
      </c>
      <c r="G192" s="2">
        <v>-931.79</v>
      </c>
      <c r="H192" s="2">
        <v>-0.12</v>
      </c>
    </row>
    <row r="193" spans="2:8" x14ac:dyDescent="0.25">
      <c r="B193" s="1" t="s">
        <v>2904</v>
      </c>
      <c r="C193" s="17" t="s">
        <v>135</v>
      </c>
      <c r="D193" s="1" t="s">
        <v>337</v>
      </c>
      <c r="E193" s="1" t="s">
        <v>1274</v>
      </c>
      <c r="F193" s="2">
        <v>-302100</v>
      </c>
      <c r="G193" s="2">
        <v>-966.72</v>
      </c>
      <c r="H193" s="2">
        <v>-0.12</v>
      </c>
    </row>
    <row r="194" spans="2:8" x14ac:dyDescent="0.25">
      <c r="B194" s="1" t="s">
        <v>2768</v>
      </c>
      <c r="C194" s="17" t="s">
        <v>135</v>
      </c>
      <c r="D194" s="1" t="s">
        <v>200</v>
      </c>
      <c r="E194" s="1" t="s">
        <v>201</v>
      </c>
      <c r="F194" s="2">
        <v>-28875</v>
      </c>
      <c r="G194" s="2">
        <v>-1013.37</v>
      </c>
      <c r="H194" s="2">
        <v>-0.13</v>
      </c>
    </row>
    <row r="195" spans="2:8" x14ac:dyDescent="0.25">
      <c r="B195" s="1" t="s">
        <v>2905</v>
      </c>
      <c r="C195" s="17" t="s">
        <v>135</v>
      </c>
      <c r="D195" s="1" t="s">
        <v>353</v>
      </c>
      <c r="E195" s="1" t="s">
        <v>1273</v>
      </c>
      <c r="F195" s="2">
        <v>-262625</v>
      </c>
      <c r="G195" s="2">
        <v>-1026.47</v>
      </c>
      <c r="H195" s="2">
        <v>-0.13</v>
      </c>
    </row>
    <row r="196" spans="2:8" x14ac:dyDescent="0.25">
      <c r="B196" s="1" t="s">
        <v>2906</v>
      </c>
      <c r="C196" s="17" t="s">
        <v>135</v>
      </c>
      <c r="D196" s="1" t="s">
        <v>246</v>
      </c>
      <c r="E196" s="1" t="s">
        <v>611</v>
      </c>
      <c r="F196" s="2">
        <v>-23850</v>
      </c>
      <c r="G196" s="2">
        <v>-1108.69</v>
      </c>
      <c r="H196" s="2">
        <v>-0.14000000000000001</v>
      </c>
    </row>
    <row r="197" spans="2:8" x14ac:dyDescent="0.25">
      <c r="B197" s="1" t="s">
        <v>2907</v>
      </c>
      <c r="C197" s="17" t="s">
        <v>135</v>
      </c>
      <c r="D197" s="1" t="s">
        <v>222</v>
      </c>
      <c r="E197" s="1" t="s">
        <v>1272</v>
      </c>
      <c r="F197" s="2">
        <v>-4150</v>
      </c>
      <c r="G197" s="2">
        <v>-1116.93</v>
      </c>
      <c r="H197" s="2">
        <v>-0.14000000000000001</v>
      </c>
    </row>
    <row r="198" spans="2:8" x14ac:dyDescent="0.25">
      <c r="B198" s="1" t="s">
        <v>2908</v>
      </c>
      <c r="C198" s="17" t="s">
        <v>135</v>
      </c>
      <c r="D198" s="1" t="s">
        <v>209</v>
      </c>
      <c r="E198" s="1" t="s">
        <v>210</v>
      </c>
      <c r="F198" s="2">
        <v>-1035</v>
      </c>
      <c r="G198" s="2">
        <v>-1165.96</v>
      </c>
      <c r="H198" s="2">
        <v>-0.15</v>
      </c>
    </row>
    <row r="199" spans="2:8" x14ac:dyDescent="0.25">
      <c r="B199" s="1" t="s">
        <v>2909</v>
      </c>
      <c r="C199" s="17" t="s">
        <v>135</v>
      </c>
      <c r="D199" s="1" t="s">
        <v>348</v>
      </c>
      <c r="E199" s="1" t="s">
        <v>497</v>
      </c>
      <c r="F199" s="2">
        <v>-190000</v>
      </c>
      <c r="G199" s="2">
        <v>-1284.97</v>
      </c>
      <c r="H199" s="2">
        <v>-0.16</v>
      </c>
    </row>
    <row r="200" spans="2:8" x14ac:dyDescent="0.25">
      <c r="B200" s="1" t="s">
        <v>2910</v>
      </c>
      <c r="C200" s="17" t="s">
        <v>135</v>
      </c>
      <c r="D200" s="1" t="s">
        <v>209</v>
      </c>
      <c r="E200" s="1" t="s">
        <v>1271</v>
      </c>
      <c r="F200" s="2">
        <v>-50100</v>
      </c>
      <c r="G200" s="2">
        <v>-1301.8499999999999</v>
      </c>
      <c r="H200" s="2">
        <v>-0.16</v>
      </c>
    </row>
    <row r="201" spans="2:8" x14ac:dyDescent="0.25">
      <c r="B201" s="1" t="s">
        <v>2911</v>
      </c>
      <c r="C201" s="17" t="s">
        <v>135</v>
      </c>
      <c r="D201" s="1" t="s">
        <v>240</v>
      </c>
      <c r="E201" s="1" t="s">
        <v>241</v>
      </c>
      <c r="F201" s="2">
        <v>-88000</v>
      </c>
      <c r="G201" s="2">
        <v>-1310.32</v>
      </c>
      <c r="H201" s="2">
        <v>-0.16</v>
      </c>
    </row>
    <row r="202" spans="2:8" x14ac:dyDescent="0.25">
      <c r="B202" s="1" t="s">
        <v>2912</v>
      </c>
      <c r="C202" s="17" t="s">
        <v>135</v>
      </c>
      <c r="D202" s="1" t="s">
        <v>248</v>
      </c>
      <c r="E202" s="1" t="s">
        <v>1270</v>
      </c>
      <c r="F202" s="2">
        <v>-938000</v>
      </c>
      <c r="G202" s="2">
        <v>-1339.93</v>
      </c>
      <c r="H202" s="2">
        <v>-0.17</v>
      </c>
    </row>
    <row r="203" spans="2:8" x14ac:dyDescent="0.25">
      <c r="B203" s="1" t="s">
        <v>2913</v>
      </c>
      <c r="C203" s="17" t="s">
        <v>135</v>
      </c>
      <c r="D203" s="1" t="s">
        <v>246</v>
      </c>
      <c r="E203" s="1" t="s">
        <v>618</v>
      </c>
      <c r="F203" s="2">
        <v>-54000</v>
      </c>
      <c r="G203" s="2">
        <v>-1418.07</v>
      </c>
      <c r="H203" s="2">
        <v>-0.18</v>
      </c>
    </row>
    <row r="204" spans="2:8" x14ac:dyDescent="0.25">
      <c r="B204" s="1" t="s">
        <v>2773</v>
      </c>
      <c r="C204" s="17" t="s">
        <v>135</v>
      </c>
      <c r="D204" s="1" t="s">
        <v>197</v>
      </c>
      <c r="E204" s="1" t="s">
        <v>398</v>
      </c>
      <c r="F204" s="2">
        <v>-115800</v>
      </c>
      <c r="G204" s="2">
        <v>-1422.43</v>
      </c>
      <c r="H204" s="2">
        <v>-0.18</v>
      </c>
    </row>
    <row r="205" spans="2:8" x14ac:dyDescent="0.25">
      <c r="B205" s="1" t="s">
        <v>2914</v>
      </c>
      <c r="C205" s="17" t="s">
        <v>135</v>
      </c>
      <c r="D205" s="1" t="s">
        <v>215</v>
      </c>
      <c r="E205" s="1" t="s">
        <v>771</v>
      </c>
      <c r="F205" s="2">
        <v>-615000</v>
      </c>
      <c r="G205" s="2">
        <v>-1477.23</v>
      </c>
      <c r="H205" s="2">
        <v>-0.19</v>
      </c>
    </row>
    <row r="206" spans="2:8" x14ac:dyDescent="0.25">
      <c r="B206" s="1" t="s">
        <v>2915</v>
      </c>
      <c r="C206" s="17" t="s">
        <v>135</v>
      </c>
      <c r="D206" s="1" t="s">
        <v>209</v>
      </c>
      <c r="E206" s="1" t="s">
        <v>237</v>
      </c>
      <c r="F206" s="2">
        <v>-518400</v>
      </c>
      <c r="G206" s="2">
        <v>-1488.33</v>
      </c>
      <c r="H206" s="2">
        <v>-0.19</v>
      </c>
    </row>
    <row r="207" spans="2:8" x14ac:dyDescent="0.25">
      <c r="B207" s="1" t="s">
        <v>2916</v>
      </c>
      <c r="C207" s="17" t="s">
        <v>135</v>
      </c>
      <c r="D207" s="1" t="s">
        <v>200</v>
      </c>
      <c r="E207" s="1" t="s">
        <v>435</v>
      </c>
      <c r="F207" s="2">
        <v>-28500</v>
      </c>
      <c r="G207" s="2">
        <v>-1583.83</v>
      </c>
      <c r="H207" s="2">
        <v>-0.2</v>
      </c>
    </row>
    <row r="208" spans="2:8" x14ac:dyDescent="0.25">
      <c r="B208" s="1" t="s">
        <v>2917</v>
      </c>
      <c r="C208" s="17" t="s">
        <v>135</v>
      </c>
      <c r="D208" s="1" t="s">
        <v>211</v>
      </c>
      <c r="E208" s="1" t="s">
        <v>673</v>
      </c>
      <c r="F208" s="2">
        <v>-203775</v>
      </c>
      <c r="G208" s="2">
        <v>-1596.78</v>
      </c>
      <c r="H208" s="2">
        <v>-0.2</v>
      </c>
    </row>
    <row r="209" spans="2:8" x14ac:dyDescent="0.25">
      <c r="B209" s="1" t="s">
        <v>2592</v>
      </c>
      <c r="C209" s="17" t="s">
        <v>135</v>
      </c>
      <c r="D209" s="1" t="s">
        <v>200</v>
      </c>
      <c r="E209" s="1" t="s">
        <v>685</v>
      </c>
      <c r="F209" s="2">
        <v>-193200</v>
      </c>
      <c r="G209" s="2">
        <v>-1612.74</v>
      </c>
      <c r="H209" s="2">
        <v>-0.2</v>
      </c>
    </row>
    <row r="210" spans="2:8" x14ac:dyDescent="0.25">
      <c r="B210" s="1" t="s">
        <v>2918</v>
      </c>
      <c r="C210" s="17" t="s">
        <v>135</v>
      </c>
      <c r="D210" s="1" t="s">
        <v>353</v>
      </c>
      <c r="E210" s="1" t="s">
        <v>517</v>
      </c>
      <c r="F210" s="2">
        <v>-382500</v>
      </c>
      <c r="G210" s="2">
        <v>-1664.83</v>
      </c>
      <c r="H210" s="2">
        <v>-0.21</v>
      </c>
    </row>
    <row r="211" spans="2:8" x14ac:dyDescent="0.25">
      <c r="B211" s="1" t="s">
        <v>2919</v>
      </c>
      <c r="C211" s="17" t="s">
        <v>135</v>
      </c>
      <c r="D211" s="1" t="s">
        <v>227</v>
      </c>
      <c r="E211" s="1" t="s">
        <v>1269</v>
      </c>
      <c r="F211" s="2">
        <v>-244400</v>
      </c>
      <c r="G211" s="2">
        <v>-1694.67</v>
      </c>
      <c r="H211" s="2">
        <v>-0.21</v>
      </c>
    </row>
    <row r="212" spans="2:8" x14ac:dyDescent="0.25">
      <c r="B212" s="1" t="s">
        <v>2920</v>
      </c>
      <c r="C212" s="17" t="s">
        <v>135</v>
      </c>
      <c r="D212" s="1" t="s">
        <v>224</v>
      </c>
      <c r="E212" s="1" t="s">
        <v>725</v>
      </c>
      <c r="F212" s="2">
        <v>-151000</v>
      </c>
      <c r="G212" s="2">
        <v>-1704.79</v>
      </c>
      <c r="H212" s="2">
        <v>-0.21</v>
      </c>
    </row>
    <row r="213" spans="2:8" x14ac:dyDescent="0.25">
      <c r="B213" s="1" t="s">
        <v>2921</v>
      </c>
      <c r="C213" s="17" t="s">
        <v>135</v>
      </c>
      <c r="D213" s="1" t="s">
        <v>240</v>
      </c>
      <c r="E213" s="1" t="s">
        <v>724</v>
      </c>
      <c r="F213" s="2">
        <v>-306000</v>
      </c>
      <c r="G213" s="2">
        <v>-1733.95</v>
      </c>
      <c r="H213" s="2">
        <v>-0.22</v>
      </c>
    </row>
    <row r="214" spans="2:8" x14ac:dyDescent="0.25">
      <c r="B214" s="1" t="s">
        <v>2922</v>
      </c>
      <c r="C214" s="17" t="s">
        <v>135</v>
      </c>
      <c r="D214" s="1" t="s">
        <v>215</v>
      </c>
      <c r="E214" s="1" t="s">
        <v>578</v>
      </c>
      <c r="F214" s="2">
        <v>-276300</v>
      </c>
      <c r="G214" s="2">
        <v>-1776.61</v>
      </c>
      <c r="H214" s="2">
        <v>-0.22</v>
      </c>
    </row>
    <row r="215" spans="2:8" x14ac:dyDescent="0.25">
      <c r="B215" s="1" t="s">
        <v>2923</v>
      </c>
      <c r="C215" s="17" t="s">
        <v>135</v>
      </c>
      <c r="D215" s="1" t="s">
        <v>211</v>
      </c>
      <c r="E215" s="1" t="s">
        <v>770</v>
      </c>
      <c r="F215" s="2">
        <v>-366000</v>
      </c>
      <c r="G215" s="2">
        <v>-1806.03</v>
      </c>
      <c r="H215" s="2">
        <v>-0.23</v>
      </c>
    </row>
    <row r="216" spans="2:8" x14ac:dyDescent="0.25">
      <c r="B216" s="1" t="s">
        <v>2924</v>
      </c>
      <c r="C216" s="17" t="s">
        <v>135</v>
      </c>
      <c r="D216" s="1" t="s">
        <v>218</v>
      </c>
      <c r="E216" s="1" t="s">
        <v>727</v>
      </c>
      <c r="F216" s="2">
        <v>-42250</v>
      </c>
      <c r="G216" s="2">
        <v>-1875.16</v>
      </c>
      <c r="H216" s="2">
        <v>-0.23</v>
      </c>
    </row>
    <row r="217" spans="2:8" x14ac:dyDescent="0.25">
      <c r="B217" s="1" t="s">
        <v>2778</v>
      </c>
      <c r="C217" s="17" t="s">
        <v>135</v>
      </c>
      <c r="D217" s="1" t="s">
        <v>222</v>
      </c>
      <c r="E217" s="1" t="s">
        <v>495</v>
      </c>
      <c r="F217" s="2">
        <v>-97375</v>
      </c>
      <c r="G217" s="2">
        <v>-1968.39</v>
      </c>
      <c r="H217" s="2">
        <v>-0.25</v>
      </c>
    </row>
    <row r="218" spans="2:8" x14ac:dyDescent="0.25">
      <c r="B218" s="1" t="s">
        <v>2925</v>
      </c>
      <c r="C218" s="17" t="s">
        <v>135</v>
      </c>
      <c r="D218" s="1" t="s">
        <v>337</v>
      </c>
      <c r="E218" s="1" t="s">
        <v>496</v>
      </c>
      <c r="F218" s="2">
        <v>-58500</v>
      </c>
      <c r="G218" s="2">
        <v>-2223.5300000000002</v>
      </c>
      <c r="H218" s="2">
        <v>-0.28000000000000003</v>
      </c>
    </row>
    <row r="219" spans="2:8" x14ac:dyDescent="0.25">
      <c r="B219" s="1" t="s">
        <v>2926</v>
      </c>
      <c r="C219" s="17" t="s">
        <v>135</v>
      </c>
      <c r="D219" s="1" t="s">
        <v>194</v>
      </c>
      <c r="E219" s="1" t="s">
        <v>1268</v>
      </c>
      <c r="F219" s="2">
        <v>-2018250</v>
      </c>
      <c r="G219" s="2">
        <v>-2261.4499999999998</v>
      </c>
      <c r="H219" s="2">
        <v>-0.28000000000000003</v>
      </c>
    </row>
    <row r="220" spans="2:8" x14ac:dyDescent="0.25">
      <c r="B220" s="1" t="s">
        <v>2927</v>
      </c>
      <c r="C220" s="17" t="s">
        <v>135</v>
      </c>
      <c r="D220" s="1" t="s">
        <v>231</v>
      </c>
      <c r="E220" s="1" t="s">
        <v>498</v>
      </c>
      <c r="F220" s="2">
        <v>-481600</v>
      </c>
      <c r="G220" s="2">
        <v>-2298.6799999999998</v>
      </c>
      <c r="H220" s="2">
        <v>-0.28999999999999998</v>
      </c>
    </row>
    <row r="221" spans="2:8" x14ac:dyDescent="0.25">
      <c r="B221" s="1" t="s">
        <v>2928</v>
      </c>
      <c r="C221" s="17" t="s">
        <v>135</v>
      </c>
      <c r="D221" s="1" t="s">
        <v>1266</v>
      </c>
      <c r="E221" s="1" t="s">
        <v>1267</v>
      </c>
      <c r="F221" s="2">
        <v>-1332000</v>
      </c>
      <c r="G221" s="2">
        <v>-2426.2399999999998</v>
      </c>
      <c r="H221" s="2">
        <v>-0.3</v>
      </c>
    </row>
    <row r="222" spans="2:8" x14ac:dyDescent="0.25">
      <c r="B222" s="1" t="s">
        <v>2929</v>
      </c>
      <c r="C222" s="17" t="s">
        <v>135</v>
      </c>
      <c r="D222" s="1" t="s">
        <v>348</v>
      </c>
      <c r="E222" s="1" t="s">
        <v>399</v>
      </c>
      <c r="F222" s="2">
        <v>-313200</v>
      </c>
      <c r="G222" s="2">
        <v>-2523.77</v>
      </c>
      <c r="H222" s="2">
        <v>-0.32</v>
      </c>
    </row>
    <row r="223" spans="2:8" x14ac:dyDescent="0.25">
      <c r="B223" s="1" t="s">
        <v>2711</v>
      </c>
      <c r="C223" s="17" t="s">
        <v>135</v>
      </c>
      <c r="D223" s="1" t="s">
        <v>202</v>
      </c>
      <c r="E223" s="1" t="s">
        <v>203</v>
      </c>
      <c r="F223" s="2">
        <v>-577600</v>
      </c>
      <c r="G223" s="2">
        <v>-2534.2199999999998</v>
      </c>
      <c r="H223" s="2">
        <v>-0.32</v>
      </c>
    </row>
    <row r="224" spans="2:8" x14ac:dyDescent="0.25">
      <c r="B224" s="1" t="s">
        <v>2930</v>
      </c>
      <c r="C224" s="17" t="s">
        <v>135</v>
      </c>
      <c r="D224" s="1" t="s">
        <v>379</v>
      </c>
      <c r="E224" s="1" t="s">
        <v>617</v>
      </c>
      <c r="F224" s="2">
        <v>-19840000</v>
      </c>
      <c r="G224" s="2">
        <v>-2628.8</v>
      </c>
      <c r="H224" s="2">
        <v>-0.33</v>
      </c>
    </row>
    <row r="225" spans="2:8" x14ac:dyDescent="0.25">
      <c r="B225" s="1" t="s">
        <v>2931</v>
      </c>
      <c r="C225" s="17" t="s">
        <v>135</v>
      </c>
      <c r="D225" s="1" t="s">
        <v>211</v>
      </c>
      <c r="E225" s="1" t="s">
        <v>1134</v>
      </c>
      <c r="F225" s="2">
        <v>-1602000</v>
      </c>
      <c r="G225" s="2">
        <v>-2652.91</v>
      </c>
      <c r="H225" s="2">
        <v>-0.33</v>
      </c>
    </row>
    <row r="226" spans="2:8" x14ac:dyDescent="0.25">
      <c r="B226" s="1" t="s">
        <v>2932</v>
      </c>
      <c r="C226" s="17" t="s">
        <v>135</v>
      </c>
      <c r="D226" s="1" t="s">
        <v>220</v>
      </c>
      <c r="E226" s="1" t="s">
        <v>1265</v>
      </c>
      <c r="F226" s="2">
        <v>-160400</v>
      </c>
      <c r="G226" s="2">
        <v>-2661.28</v>
      </c>
      <c r="H226" s="2">
        <v>-0.33</v>
      </c>
    </row>
    <row r="227" spans="2:8" x14ac:dyDescent="0.25">
      <c r="B227" s="1" t="s">
        <v>2933</v>
      </c>
      <c r="C227" s="17" t="s">
        <v>135</v>
      </c>
      <c r="D227" s="1" t="s">
        <v>197</v>
      </c>
      <c r="E227" s="1" t="s">
        <v>623</v>
      </c>
      <c r="F227" s="2">
        <v>-69000</v>
      </c>
      <c r="G227" s="2">
        <v>-2795.81</v>
      </c>
      <c r="H227" s="2">
        <v>-0.35</v>
      </c>
    </row>
    <row r="228" spans="2:8" x14ac:dyDescent="0.25">
      <c r="B228" s="1" t="s">
        <v>2934</v>
      </c>
      <c r="C228" s="17" t="s">
        <v>135</v>
      </c>
      <c r="D228" s="1" t="s">
        <v>266</v>
      </c>
      <c r="E228" s="1" t="s">
        <v>1026</v>
      </c>
      <c r="F228" s="2">
        <v>-105000</v>
      </c>
      <c r="G228" s="2">
        <v>-2855.9</v>
      </c>
      <c r="H228" s="2">
        <v>-0.36</v>
      </c>
    </row>
    <row r="229" spans="2:8" x14ac:dyDescent="0.25">
      <c r="B229" s="1" t="s">
        <v>2770</v>
      </c>
      <c r="C229" s="17" t="s">
        <v>135</v>
      </c>
      <c r="D229" s="1" t="s">
        <v>192</v>
      </c>
      <c r="E229" s="1" t="s">
        <v>393</v>
      </c>
      <c r="F229" s="2">
        <v>-206000</v>
      </c>
      <c r="G229" s="2">
        <v>-3037.06</v>
      </c>
      <c r="H229" s="2">
        <v>-0.38</v>
      </c>
    </row>
    <row r="230" spans="2:8" x14ac:dyDescent="0.25">
      <c r="B230" s="1" t="s">
        <v>2935</v>
      </c>
      <c r="C230" s="17" t="s">
        <v>135</v>
      </c>
      <c r="D230" s="1" t="s">
        <v>509</v>
      </c>
      <c r="E230" s="1" t="s">
        <v>1264</v>
      </c>
      <c r="F230" s="2">
        <v>-1754300</v>
      </c>
      <c r="G230" s="2">
        <v>-3075.29</v>
      </c>
      <c r="H230" s="2">
        <v>-0.39</v>
      </c>
    </row>
    <row r="231" spans="2:8" x14ac:dyDescent="0.25">
      <c r="B231" s="1" t="s">
        <v>2936</v>
      </c>
      <c r="C231" s="17" t="s">
        <v>135</v>
      </c>
      <c r="D231" s="1" t="s">
        <v>231</v>
      </c>
      <c r="E231" s="1" t="s">
        <v>244</v>
      </c>
      <c r="F231" s="2">
        <v>-573600</v>
      </c>
      <c r="G231" s="2">
        <v>-3101.17</v>
      </c>
      <c r="H231" s="2">
        <v>-0.39</v>
      </c>
    </row>
    <row r="232" spans="2:8" x14ac:dyDescent="0.25">
      <c r="B232" s="1" t="s">
        <v>2937</v>
      </c>
      <c r="C232" s="17" t="s">
        <v>135</v>
      </c>
      <c r="D232" s="1" t="s">
        <v>215</v>
      </c>
      <c r="E232" s="1" t="s">
        <v>1263</v>
      </c>
      <c r="F232" s="2">
        <v>-802000</v>
      </c>
      <c r="G232" s="2">
        <v>-3232.86</v>
      </c>
      <c r="H232" s="2">
        <v>-0.41</v>
      </c>
    </row>
    <row r="233" spans="2:8" x14ac:dyDescent="0.25">
      <c r="B233" s="1" t="s">
        <v>2938</v>
      </c>
      <c r="C233" s="17" t="s">
        <v>135</v>
      </c>
      <c r="D233" s="1" t="s">
        <v>218</v>
      </c>
      <c r="E233" s="1" t="s">
        <v>792</v>
      </c>
      <c r="F233" s="2">
        <v>-88000</v>
      </c>
      <c r="G233" s="2">
        <v>-3240.07</v>
      </c>
      <c r="H233" s="2">
        <v>-0.41</v>
      </c>
    </row>
    <row r="234" spans="2:8" x14ac:dyDescent="0.25">
      <c r="B234" s="1" t="s">
        <v>2939</v>
      </c>
      <c r="C234" s="17" t="s">
        <v>135</v>
      </c>
      <c r="D234" s="1" t="s">
        <v>211</v>
      </c>
      <c r="E234" s="1" t="s">
        <v>795</v>
      </c>
      <c r="F234" s="2">
        <v>-295000</v>
      </c>
      <c r="G234" s="2">
        <v>-3322.14</v>
      </c>
      <c r="H234" s="2">
        <v>-0.42</v>
      </c>
    </row>
    <row r="235" spans="2:8" x14ac:dyDescent="0.25">
      <c r="B235" s="1" t="s">
        <v>2940</v>
      </c>
      <c r="C235" s="17" t="s">
        <v>135</v>
      </c>
      <c r="D235" s="1" t="s">
        <v>215</v>
      </c>
      <c r="E235" s="1" t="s">
        <v>687</v>
      </c>
      <c r="F235" s="2">
        <v>-273700</v>
      </c>
      <c r="G235" s="2">
        <v>-3524.02</v>
      </c>
      <c r="H235" s="2">
        <v>-0.44</v>
      </c>
    </row>
    <row r="236" spans="2:8" x14ac:dyDescent="0.25">
      <c r="B236" s="1" t="s">
        <v>2771</v>
      </c>
      <c r="C236" s="17" t="s">
        <v>135</v>
      </c>
      <c r="D236" s="1" t="s">
        <v>302</v>
      </c>
      <c r="E236" s="1" t="s">
        <v>659</v>
      </c>
      <c r="F236" s="2">
        <v>-64250</v>
      </c>
      <c r="G236" s="2">
        <v>-3577.5</v>
      </c>
      <c r="H236" s="2">
        <v>-0.45</v>
      </c>
    </row>
    <row r="237" spans="2:8" x14ac:dyDescent="0.25">
      <c r="B237" s="1" t="s">
        <v>2616</v>
      </c>
      <c r="C237" s="17" t="s">
        <v>135</v>
      </c>
      <c r="D237" s="1" t="s">
        <v>207</v>
      </c>
      <c r="E237" s="1" t="s">
        <v>208</v>
      </c>
      <c r="F237" s="2">
        <v>-114600</v>
      </c>
      <c r="G237" s="2">
        <v>-3583.83</v>
      </c>
      <c r="H237" s="2">
        <v>-0.45</v>
      </c>
    </row>
    <row r="238" spans="2:8" x14ac:dyDescent="0.25">
      <c r="B238" s="1" t="s">
        <v>2941</v>
      </c>
      <c r="C238" s="17" t="s">
        <v>135</v>
      </c>
      <c r="D238" s="1" t="s">
        <v>396</v>
      </c>
      <c r="E238" s="1" t="s">
        <v>397</v>
      </c>
      <c r="F238" s="2">
        <v>-15240</v>
      </c>
      <c r="G238" s="2">
        <v>-3725.65</v>
      </c>
      <c r="H238" s="2">
        <v>-0.47</v>
      </c>
    </row>
    <row r="239" spans="2:8" x14ac:dyDescent="0.25">
      <c r="B239" s="1" t="s">
        <v>2942</v>
      </c>
      <c r="C239" s="17" t="s">
        <v>135</v>
      </c>
      <c r="D239" s="1" t="s">
        <v>509</v>
      </c>
      <c r="E239" s="1" t="s">
        <v>1013</v>
      </c>
      <c r="F239" s="2">
        <v>-4087500</v>
      </c>
      <c r="G239" s="2">
        <v>-3793.2</v>
      </c>
      <c r="H239" s="2">
        <v>-0.48</v>
      </c>
    </row>
    <row r="240" spans="2:8" x14ac:dyDescent="0.25">
      <c r="B240" s="1" t="s">
        <v>2943</v>
      </c>
      <c r="C240" s="17" t="s">
        <v>135</v>
      </c>
      <c r="D240" s="1" t="s">
        <v>413</v>
      </c>
      <c r="E240" s="1" t="s">
        <v>595</v>
      </c>
      <c r="F240" s="2">
        <v>-121000</v>
      </c>
      <c r="G240" s="2">
        <v>-3847.5</v>
      </c>
      <c r="H240" s="2">
        <v>-0.48</v>
      </c>
    </row>
    <row r="241" spans="2:8" x14ac:dyDescent="0.25">
      <c r="B241" s="1" t="s">
        <v>2944</v>
      </c>
      <c r="C241" s="17" t="s">
        <v>135</v>
      </c>
      <c r="D241" s="1" t="s">
        <v>222</v>
      </c>
      <c r="E241" s="1" t="s">
        <v>1262</v>
      </c>
      <c r="F241" s="2">
        <v>-1528300</v>
      </c>
      <c r="G241" s="2">
        <v>-3879.59</v>
      </c>
      <c r="H241" s="2">
        <v>-0.49</v>
      </c>
    </row>
    <row r="242" spans="2:8" x14ac:dyDescent="0.25">
      <c r="B242" s="1" t="s">
        <v>2945</v>
      </c>
      <c r="C242" s="17" t="s">
        <v>135</v>
      </c>
      <c r="D242" s="1" t="s">
        <v>211</v>
      </c>
      <c r="E242" s="1" t="s">
        <v>695</v>
      </c>
      <c r="F242" s="2">
        <v>-418500</v>
      </c>
      <c r="G242" s="2">
        <v>-3911.3</v>
      </c>
      <c r="H242" s="2">
        <v>-0.49</v>
      </c>
    </row>
    <row r="243" spans="2:8" x14ac:dyDescent="0.25">
      <c r="B243" s="1" t="s">
        <v>737</v>
      </c>
      <c r="C243" s="17" t="s">
        <v>135</v>
      </c>
      <c r="D243" s="1" t="s">
        <v>192</v>
      </c>
      <c r="E243" s="1" t="s">
        <v>382</v>
      </c>
      <c r="F243" s="2">
        <v>-694500</v>
      </c>
      <c r="G243" s="2">
        <v>-3942.68</v>
      </c>
      <c r="H243" s="2">
        <v>-0.49</v>
      </c>
    </row>
    <row r="244" spans="2:8" x14ac:dyDescent="0.25">
      <c r="B244" s="1" t="s">
        <v>2946</v>
      </c>
      <c r="C244" s="17" t="s">
        <v>135</v>
      </c>
      <c r="D244" s="1" t="s">
        <v>192</v>
      </c>
      <c r="E244" s="1" t="s">
        <v>558</v>
      </c>
      <c r="F244" s="2">
        <v>-2705000</v>
      </c>
      <c r="G244" s="2">
        <v>-3996.64</v>
      </c>
      <c r="H244" s="2">
        <v>-0.5</v>
      </c>
    </row>
    <row r="245" spans="2:8" x14ac:dyDescent="0.25">
      <c r="B245" s="1" t="s">
        <v>2947</v>
      </c>
      <c r="C245" s="17" t="s">
        <v>135</v>
      </c>
      <c r="D245" s="1" t="s">
        <v>227</v>
      </c>
      <c r="E245" s="1" t="s">
        <v>236</v>
      </c>
      <c r="F245" s="2">
        <v>-186300</v>
      </c>
      <c r="G245" s="2">
        <v>-4126.55</v>
      </c>
      <c r="H245" s="2">
        <v>-0.52</v>
      </c>
    </row>
    <row r="246" spans="2:8" x14ac:dyDescent="0.25">
      <c r="B246" s="1" t="s">
        <v>2948</v>
      </c>
      <c r="C246" s="17" t="s">
        <v>135</v>
      </c>
      <c r="D246" s="1" t="s">
        <v>192</v>
      </c>
      <c r="E246" s="1" t="s">
        <v>556</v>
      </c>
      <c r="F246" s="2">
        <v>-1835000</v>
      </c>
      <c r="G246" s="2">
        <v>-4185.6400000000003</v>
      </c>
      <c r="H246" s="2">
        <v>-0.52</v>
      </c>
    </row>
    <row r="247" spans="2:8" x14ac:dyDescent="0.25">
      <c r="B247" s="1" t="s">
        <v>2769</v>
      </c>
      <c r="C247" s="17" t="s">
        <v>135</v>
      </c>
      <c r="D247" s="1" t="s">
        <v>384</v>
      </c>
      <c r="E247" s="1" t="s">
        <v>390</v>
      </c>
      <c r="F247" s="2">
        <v>-592800</v>
      </c>
      <c r="G247" s="2">
        <v>-4206.21</v>
      </c>
      <c r="H247" s="2">
        <v>-0.53</v>
      </c>
    </row>
    <row r="248" spans="2:8" x14ac:dyDescent="0.25">
      <c r="B248" s="1" t="s">
        <v>2949</v>
      </c>
      <c r="C248" s="17" t="s">
        <v>135</v>
      </c>
      <c r="D248" s="1" t="s">
        <v>227</v>
      </c>
      <c r="E248" s="1" t="s">
        <v>515</v>
      </c>
      <c r="F248" s="2">
        <v>-807000</v>
      </c>
      <c r="G248" s="2">
        <v>-4500.24</v>
      </c>
      <c r="H248" s="2">
        <v>-0.56000000000000005</v>
      </c>
    </row>
    <row r="249" spans="2:8" x14ac:dyDescent="0.25">
      <c r="B249" s="1" t="s">
        <v>2759</v>
      </c>
      <c r="C249" s="17" t="s">
        <v>135</v>
      </c>
      <c r="D249" s="1" t="s">
        <v>356</v>
      </c>
      <c r="E249" s="1" t="s">
        <v>773</v>
      </c>
      <c r="F249" s="2">
        <v>-461500</v>
      </c>
      <c r="G249" s="2">
        <v>-4689.53</v>
      </c>
      <c r="H249" s="2">
        <v>-0.59</v>
      </c>
    </row>
    <row r="250" spans="2:8" x14ac:dyDescent="0.25">
      <c r="B250" s="1" t="s">
        <v>2950</v>
      </c>
      <c r="C250" s="17" t="s">
        <v>135</v>
      </c>
      <c r="D250" s="1" t="s">
        <v>200</v>
      </c>
      <c r="E250" s="1" t="s">
        <v>696</v>
      </c>
      <c r="F250" s="2">
        <v>-380500</v>
      </c>
      <c r="G250" s="2">
        <v>-4988.16</v>
      </c>
      <c r="H250" s="2">
        <v>-0.63</v>
      </c>
    </row>
    <row r="251" spans="2:8" x14ac:dyDescent="0.25">
      <c r="B251" s="1" t="s">
        <v>2617</v>
      </c>
      <c r="C251" s="17" t="s">
        <v>135</v>
      </c>
      <c r="D251" s="1" t="s">
        <v>192</v>
      </c>
      <c r="E251" s="1" t="s">
        <v>196</v>
      </c>
      <c r="F251" s="2">
        <v>-541100</v>
      </c>
      <c r="G251" s="2">
        <v>-5080.66</v>
      </c>
      <c r="H251" s="2">
        <v>-0.64</v>
      </c>
    </row>
    <row r="252" spans="2:8" x14ac:dyDescent="0.25">
      <c r="B252" s="1" t="s">
        <v>2951</v>
      </c>
      <c r="C252" s="17" t="s">
        <v>135</v>
      </c>
      <c r="D252" s="1" t="s">
        <v>227</v>
      </c>
      <c r="E252" s="1" t="s">
        <v>440</v>
      </c>
      <c r="F252" s="2">
        <v>-198750</v>
      </c>
      <c r="G252" s="2">
        <v>-5097.4399999999996</v>
      </c>
      <c r="H252" s="2">
        <v>-0.64</v>
      </c>
    </row>
    <row r="253" spans="2:8" x14ac:dyDescent="0.25">
      <c r="B253" s="1" t="s">
        <v>2952</v>
      </c>
      <c r="C253" s="17" t="s">
        <v>135</v>
      </c>
      <c r="D253" s="1" t="s">
        <v>348</v>
      </c>
      <c r="E253" s="1" t="s">
        <v>1261</v>
      </c>
      <c r="F253" s="2">
        <v>-5608000</v>
      </c>
      <c r="G253" s="2">
        <v>-5207.03</v>
      </c>
      <c r="H253" s="2">
        <v>-0.65</v>
      </c>
    </row>
    <row r="254" spans="2:8" x14ac:dyDescent="0.25">
      <c r="B254" s="1" t="s">
        <v>2775</v>
      </c>
      <c r="C254" s="17" t="s">
        <v>135</v>
      </c>
      <c r="D254" s="1" t="s">
        <v>254</v>
      </c>
      <c r="E254" s="1" t="s">
        <v>682</v>
      </c>
      <c r="F254" s="2">
        <v>-848100</v>
      </c>
      <c r="G254" s="2">
        <v>-5355.33</v>
      </c>
      <c r="H254" s="2">
        <v>-0.67</v>
      </c>
    </row>
    <row r="255" spans="2:8" x14ac:dyDescent="0.25">
      <c r="B255" s="1" t="s">
        <v>2953</v>
      </c>
      <c r="C255" s="17" t="s">
        <v>135</v>
      </c>
      <c r="D255" s="1" t="s">
        <v>240</v>
      </c>
      <c r="E255" s="1" t="s">
        <v>772</v>
      </c>
      <c r="F255" s="2">
        <v>-530400</v>
      </c>
      <c r="G255" s="2">
        <v>-5442.96</v>
      </c>
      <c r="H255" s="2">
        <v>-0.68</v>
      </c>
    </row>
    <row r="256" spans="2:8" x14ac:dyDescent="0.25">
      <c r="B256" s="1" t="s">
        <v>2954</v>
      </c>
      <c r="C256" s="17" t="s">
        <v>135</v>
      </c>
      <c r="D256" s="1" t="s">
        <v>211</v>
      </c>
      <c r="E256" s="1" t="s">
        <v>565</v>
      </c>
      <c r="F256" s="2">
        <v>-1600000</v>
      </c>
      <c r="G256" s="2">
        <v>-5586.4</v>
      </c>
      <c r="H256" s="2">
        <v>-0.7</v>
      </c>
    </row>
    <row r="257" spans="2:8" x14ac:dyDescent="0.25">
      <c r="B257" s="1" t="s">
        <v>2955</v>
      </c>
      <c r="C257" s="17" t="s">
        <v>135</v>
      </c>
      <c r="D257" s="1" t="s">
        <v>200</v>
      </c>
      <c r="E257" s="1" t="s">
        <v>388</v>
      </c>
      <c r="F257" s="2">
        <v>-185600</v>
      </c>
      <c r="G257" s="2">
        <v>-5835.36</v>
      </c>
      <c r="H257" s="2">
        <v>-0.73</v>
      </c>
    </row>
    <row r="258" spans="2:8" x14ac:dyDescent="0.25">
      <c r="B258" s="1" t="s">
        <v>2709</v>
      </c>
      <c r="C258" s="17" t="s">
        <v>135</v>
      </c>
      <c r="D258" s="1" t="s">
        <v>222</v>
      </c>
      <c r="E258" s="1" t="s">
        <v>260</v>
      </c>
      <c r="F258" s="2">
        <v>-312900</v>
      </c>
      <c r="G258" s="2">
        <v>-5921.63</v>
      </c>
      <c r="H258" s="2">
        <v>-0.74</v>
      </c>
    </row>
    <row r="259" spans="2:8" x14ac:dyDescent="0.25">
      <c r="B259" s="1" t="s">
        <v>2707</v>
      </c>
      <c r="C259" s="17" t="s">
        <v>135</v>
      </c>
      <c r="D259" s="1" t="s">
        <v>197</v>
      </c>
      <c r="E259" s="1" t="s">
        <v>199</v>
      </c>
      <c r="F259" s="2">
        <v>-168525</v>
      </c>
      <c r="G259" s="2">
        <v>-5922.39</v>
      </c>
      <c r="H259" s="2">
        <v>-0.74</v>
      </c>
    </row>
    <row r="260" spans="2:8" x14ac:dyDescent="0.25">
      <c r="B260" s="1" t="s">
        <v>2777</v>
      </c>
      <c r="C260" s="17" t="s">
        <v>135</v>
      </c>
      <c r="D260" s="1" t="s">
        <v>192</v>
      </c>
      <c r="E260" s="1" t="s">
        <v>206</v>
      </c>
      <c r="F260" s="2">
        <v>-342800</v>
      </c>
      <c r="G260" s="2">
        <v>-6045.96</v>
      </c>
      <c r="H260" s="2">
        <v>-0.76</v>
      </c>
    </row>
    <row r="261" spans="2:8" x14ac:dyDescent="0.25">
      <c r="B261" s="1" t="s">
        <v>2956</v>
      </c>
      <c r="C261" s="17" t="s">
        <v>135</v>
      </c>
      <c r="D261" s="1" t="s">
        <v>197</v>
      </c>
      <c r="E261" s="1" t="s">
        <v>261</v>
      </c>
      <c r="F261" s="2">
        <v>-1455000</v>
      </c>
      <c r="G261" s="2">
        <v>-6049.89</v>
      </c>
      <c r="H261" s="2">
        <v>-0.76</v>
      </c>
    </row>
    <row r="262" spans="2:8" x14ac:dyDescent="0.25">
      <c r="B262" s="1" t="s">
        <v>2957</v>
      </c>
      <c r="C262" s="17" t="s">
        <v>135</v>
      </c>
      <c r="D262" s="1" t="s">
        <v>419</v>
      </c>
      <c r="E262" s="1" t="s">
        <v>420</v>
      </c>
      <c r="F262" s="2">
        <v>-4132500</v>
      </c>
      <c r="G262" s="2">
        <v>-6058.25</v>
      </c>
      <c r="H262" s="2">
        <v>-0.76</v>
      </c>
    </row>
    <row r="263" spans="2:8" x14ac:dyDescent="0.25">
      <c r="B263" s="1" t="s">
        <v>2958</v>
      </c>
      <c r="C263" s="17" t="s">
        <v>135</v>
      </c>
      <c r="D263" s="1" t="s">
        <v>211</v>
      </c>
      <c r="E263" s="1" t="s">
        <v>586</v>
      </c>
      <c r="F263" s="2">
        <v>-3574800</v>
      </c>
      <c r="G263" s="2">
        <v>-6066.44</v>
      </c>
      <c r="H263" s="2">
        <v>-0.76</v>
      </c>
    </row>
    <row r="264" spans="2:8" x14ac:dyDescent="0.25">
      <c r="B264" s="1" t="s">
        <v>2959</v>
      </c>
      <c r="C264" s="17" t="s">
        <v>135</v>
      </c>
      <c r="D264" s="1" t="s">
        <v>215</v>
      </c>
      <c r="E264" s="1" t="s">
        <v>1260</v>
      </c>
      <c r="F264" s="2">
        <v>-772125</v>
      </c>
      <c r="G264" s="2">
        <v>-6074.69</v>
      </c>
      <c r="H264" s="2">
        <v>-0.76</v>
      </c>
    </row>
    <row r="265" spans="2:8" x14ac:dyDescent="0.25">
      <c r="B265" s="1" t="s">
        <v>2960</v>
      </c>
      <c r="C265" s="17" t="s">
        <v>135</v>
      </c>
      <c r="D265" s="1" t="s">
        <v>238</v>
      </c>
      <c r="E265" s="1" t="s">
        <v>1259</v>
      </c>
      <c r="F265" s="2">
        <v>-4222500</v>
      </c>
      <c r="G265" s="2">
        <v>-6128.96</v>
      </c>
      <c r="H265" s="2">
        <v>-0.77</v>
      </c>
    </row>
    <row r="266" spans="2:8" x14ac:dyDescent="0.25">
      <c r="B266" s="1" t="s">
        <v>2774</v>
      </c>
      <c r="C266" s="17" t="s">
        <v>135</v>
      </c>
      <c r="D266" s="1" t="s">
        <v>356</v>
      </c>
      <c r="E266" s="1" t="s">
        <v>683</v>
      </c>
      <c r="F266" s="2">
        <v>-1153750</v>
      </c>
      <c r="G266" s="2">
        <v>-6248.13</v>
      </c>
      <c r="H266" s="2">
        <v>-0.78</v>
      </c>
    </row>
    <row r="267" spans="2:8" x14ac:dyDescent="0.25">
      <c r="B267" s="1" t="s">
        <v>2961</v>
      </c>
      <c r="C267" s="17" t="s">
        <v>135</v>
      </c>
      <c r="D267" s="1" t="s">
        <v>211</v>
      </c>
      <c r="E267" s="1" t="s">
        <v>1258</v>
      </c>
      <c r="F267" s="2">
        <v>-3100800</v>
      </c>
      <c r="G267" s="2">
        <v>-6396.95</v>
      </c>
      <c r="H267" s="2">
        <v>-0.8</v>
      </c>
    </row>
    <row r="268" spans="2:8" x14ac:dyDescent="0.25">
      <c r="B268" s="1" t="s">
        <v>2962</v>
      </c>
      <c r="C268" s="17" t="s">
        <v>135</v>
      </c>
      <c r="D268" s="1" t="s">
        <v>384</v>
      </c>
      <c r="E268" s="1" t="s">
        <v>655</v>
      </c>
      <c r="F268" s="2">
        <v>-104625</v>
      </c>
      <c r="G268" s="2">
        <v>-6416.08</v>
      </c>
      <c r="H268" s="2">
        <v>-0.8</v>
      </c>
    </row>
    <row r="269" spans="2:8" x14ac:dyDescent="0.25">
      <c r="B269" s="1" t="s">
        <v>2963</v>
      </c>
      <c r="C269" s="17" t="s">
        <v>135</v>
      </c>
      <c r="D269" s="1" t="s">
        <v>416</v>
      </c>
      <c r="E269" s="1" t="s">
        <v>680</v>
      </c>
      <c r="F269" s="2">
        <v>-377696</v>
      </c>
      <c r="G269" s="2">
        <v>-6526.21</v>
      </c>
      <c r="H269" s="2">
        <v>-0.82</v>
      </c>
    </row>
    <row r="270" spans="2:8" x14ac:dyDescent="0.25">
      <c r="B270" s="1" t="s">
        <v>1282</v>
      </c>
      <c r="C270" s="17" t="s">
        <v>135</v>
      </c>
      <c r="D270" s="1" t="s">
        <v>192</v>
      </c>
      <c r="E270" s="1" t="s">
        <v>575</v>
      </c>
      <c r="F270" s="2">
        <v>-8384000</v>
      </c>
      <c r="G270" s="2">
        <v>-6556.29</v>
      </c>
      <c r="H270" s="2">
        <v>-0.82</v>
      </c>
    </row>
    <row r="271" spans="2:8" x14ac:dyDescent="0.25">
      <c r="B271" s="1" t="s">
        <v>2760</v>
      </c>
      <c r="C271" s="17" t="s">
        <v>135</v>
      </c>
      <c r="D271" s="1" t="s">
        <v>365</v>
      </c>
      <c r="E271" s="1" t="s">
        <v>394</v>
      </c>
      <c r="F271" s="2">
        <v>-3268800</v>
      </c>
      <c r="G271" s="2">
        <v>-6884.09</v>
      </c>
      <c r="H271" s="2">
        <v>-0.86</v>
      </c>
    </row>
    <row r="272" spans="2:8" x14ac:dyDescent="0.25">
      <c r="B272" s="1" t="s">
        <v>2964</v>
      </c>
      <c r="C272" s="17" t="s">
        <v>135</v>
      </c>
      <c r="D272" s="1" t="s">
        <v>254</v>
      </c>
      <c r="E272" s="1" t="s">
        <v>415</v>
      </c>
      <c r="F272" s="2">
        <v>-486500</v>
      </c>
      <c r="G272" s="2">
        <v>-6888.84</v>
      </c>
      <c r="H272" s="2">
        <v>-0.86</v>
      </c>
    </row>
    <row r="273" spans="2:8" x14ac:dyDescent="0.25">
      <c r="B273" s="1" t="s">
        <v>2965</v>
      </c>
      <c r="C273" s="17" t="s">
        <v>135</v>
      </c>
      <c r="D273" s="1" t="s">
        <v>192</v>
      </c>
      <c r="E273" s="1" t="s">
        <v>557</v>
      </c>
      <c r="F273" s="2">
        <v>-3100000</v>
      </c>
      <c r="G273" s="2">
        <v>-7339.25</v>
      </c>
      <c r="H273" s="2">
        <v>-0.92</v>
      </c>
    </row>
    <row r="274" spans="2:8" x14ac:dyDescent="0.25">
      <c r="B274" s="1" t="s">
        <v>2966</v>
      </c>
      <c r="C274" s="17" t="s">
        <v>135</v>
      </c>
      <c r="D274" s="1" t="s">
        <v>504</v>
      </c>
      <c r="E274" s="1" t="s">
        <v>505</v>
      </c>
      <c r="F274" s="2">
        <v>-3184000</v>
      </c>
      <c r="G274" s="2">
        <v>-7466.48</v>
      </c>
      <c r="H274" s="2">
        <v>-0.94</v>
      </c>
    </row>
    <row r="275" spans="2:8" x14ac:dyDescent="0.25">
      <c r="B275" s="1" t="s">
        <v>2967</v>
      </c>
      <c r="C275" s="17" t="s">
        <v>135</v>
      </c>
      <c r="D275" s="1" t="s">
        <v>248</v>
      </c>
      <c r="E275" s="1" t="s">
        <v>535</v>
      </c>
      <c r="F275" s="2">
        <v>-1098125</v>
      </c>
      <c r="G275" s="2">
        <v>-7791.75</v>
      </c>
      <c r="H275" s="2">
        <v>-0.98</v>
      </c>
    </row>
    <row r="276" spans="2:8" x14ac:dyDescent="0.25">
      <c r="B276" s="1" t="s">
        <v>2968</v>
      </c>
      <c r="C276" s="17" t="s">
        <v>135</v>
      </c>
      <c r="D276" s="1" t="s">
        <v>222</v>
      </c>
      <c r="E276" s="1" t="s">
        <v>500</v>
      </c>
      <c r="F276" s="2">
        <v>-365000</v>
      </c>
      <c r="G276" s="2">
        <v>-8173.08</v>
      </c>
      <c r="H276" s="2">
        <v>-1.02</v>
      </c>
    </row>
    <row r="277" spans="2:8" x14ac:dyDescent="0.25">
      <c r="B277" s="1" t="s">
        <v>2969</v>
      </c>
      <c r="C277" s="17" t="s">
        <v>135</v>
      </c>
      <c r="D277" s="1" t="s">
        <v>211</v>
      </c>
      <c r="E277" s="1" t="s">
        <v>564</v>
      </c>
      <c r="F277" s="2">
        <v>-2503250</v>
      </c>
      <c r="G277" s="2">
        <v>-8397.15</v>
      </c>
      <c r="H277" s="2">
        <v>-1.05</v>
      </c>
    </row>
    <row r="278" spans="2:8" x14ac:dyDescent="0.25">
      <c r="B278" s="1" t="s">
        <v>2614</v>
      </c>
      <c r="C278" s="17" t="s">
        <v>135</v>
      </c>
      <c r="D278" s="1" t="s">
        <v>509</v>
      </c>
      <c r="E278" s="1" t="s">
        <v>510</v>
      </c>
      <c r="F278" s="2">
        <v>-1649200</v>
      </c>
      <c r="G278" s="2">
        <v>-8575.84</v>
      </c>
      <c r="H278" s="2">
        <v>-1.07</v>
      </c>
    </row>
    <row r="279" spans="2:8" x14ac:dyDescent="0.25">
      <c r="B279" s="1" t="s">
        <v>2767</v>
      </c>
      <c r="C279" s="17" t="s">
        <v>135</v>
      </c>
      <c r="D279" s="1" t="s">
        <v>197</v>
      </c>
      <c r="E279" s="1" t="s">
        <v>198</v>
      </c>
      <c r="F279" s="2">
        <v>-625600</v>
      </c>
      <c r="G279" s="2">
        <v>-9174.42</v>
      </c>
      <c r="H279" s="2">
        <v>-1.1499999999999999</v>
      </c>
    </row>
    <row r="280" spans="2:8" x14ac:dyDescent="0.25">
      <c r="B280" s="1" t="s">
        <v>2970</v>
      </c>
      <c r="C280" s="17" t="s">
        <v>135</v>
      </c>
      <c r="D280" s="1" t="s">
        <v>353</v>
      </c>
      <c r="E280" s="1" t="s">
        <v>1012</v>
      </c>
      <c r="F280" s="2">
        <v>-4560000</v>
      </c>
      <c r="G280" s="2">
        <v>-9322.92</v>
      </c>
      <c r="H280" s="2">
        <v>-1.17</v>
      </c>
    </row>
    <row r="281" spans="2:8" x14ac:dyDescent="0.25">
      <c r="B281" s="1" t="s">
        <v>2971</v>
      </c>
      <c r="C281" s="17" t="s">
        <v>135</v>
      </c>
      <c r="D281" s="1" t="s">
        <v>211</v>
      </c>
      <c r="E281" s="1" t="s">
        <v>1257</v>
      </c>
      <c r="F281" s="2">
        <v>-466500</v>
      </c>
      <c r="G281" s="2">
        <v>-9421.67</v>
      </c>
      <c r="H281" s="2">
        <v>-1.18</v>
      </c>
    </row>
    <row r="282" spans="2:8" x14ac:dyDescent="0.25">
      <c r="B282" s="1" t="s">
        <v>2708</v>
      </c>
      <c r="C282" s="17" t="s">
        <v>135</v>
      </c>
      <c r="D282" s="1" t="s">
        <v>215</v>
      </c>
      <c r="E282" s="1" t="s">
        <v>216</v>
      </c>
      <c r="F282" s="2">
        <v>-167750</v>
      </c>
      <c r="G282" s="2">
        <v>-9761.1200000000008</v>
      </c>
      <c r="H282" s="2">
        <v>-1.22</v>
      </c>
    </row>
    <row r="283" spans="2:8" x14ac:dyDescent="0.25">
      <c r="B283" s="1" t="s">
        <v>2972</v>
      </c>
      <c r="C283" s="17" t="s">
        <v>135</v>
      </c>
      <c r="D283" s="1" t="s">
        <v>218</v>
      </c>
      <c r="E283" s="1" t="s">
        <v>433</v>
      </c>
      <c r="F283" s="2">
        <v>-5722500</v>
      </c>
      <c r="G283" s="2">
        <v>-9845.56</v>
      </c>
      <c r="H283" s="2">
        <v>-1.23</v>
      </c>
    </row>
    <row r="284" spans="2:8" x14ac:dyDescent="0.25">
      <c r="B284" s="1" t="s">
        <v>1283</v>
      </c>
      <c r="C284" s="17" t="s">
        <v>135</v>
      </c>
      <c r="D284" s="1" t="s">
        <v>192</v>
      </c>
      <c r="E284" s="1" t="s">
        <v>1256</v>
      </c>
      <c r="F284" s="2">
        <v>-2567700</v>
      </c>
      <c r="G284" s="2">
        <v>-10441.549999999999</v>
      </c>
      <c r="H284" s="2">
        <v>-1.31</v>
      </c>
    </row>
    <row r="285" spans="2:8" x14ac:dyDescent="0.25">
      <c r="B285" s="1" t="s">
        <v>2973</v>
      </c>
      <c r="C285" s="17" t="s">
        <v>135</v>
      </c>
      <c r="D285" s="1" t="s">
        <v>194</v>
      </c>
      <c r="E285" s="1" t="s">
        <v>499</v>
      </c>
      <c r="F285" s="2">
        <v>-3075300</v>
      </c>
      <c r="G285" s="2">
        <v>-10725.11</v>
      </c>
      <c r="H285" s="2">
        <v>-1.34</v>
      </c>
    </row>
    <row r="286" spans="2:8" x14ac:dyDescent="0.25">
      <c r="B286" s="1" t="s">
        <v>2974</v>
      </c>
      <c r="C286" s="17" t="s">
        <v>135</v>
      </c>
      <c r="D286" s="1" t="s">
        <v>211</v>
      </c>
      <c r="E286" s="1" t="s">
        <v>383</v>
      </c>
      <c r="F286" s="2">
        <v>-153500</v>
      </c>
      <c r="G286" s="2">
        <v>-11017.62</v>
      </c>
      <c r="H286" s="2">
        <v>-1.38</v>
      </c>
    </row>
    <row r="287" spans="2:8" x14ac:dyDescent="0.25">
      <c r="B287" s="1" t="s">
        <v>2975</v>
      </c>
      <c r="C287" s="17" t="s">
        <v>135</v>
      </c>
      <c r="D287" s="1" t="s">
        <v>365</v>
      </c>
      <c r="E287" s="1" t="s">
        <v>494</v>
      </c>
      <c r="F287" s="2">
        <v>-4502250</v>
      </c>
      <c r="G287" s="2">
        <v>-12165.08</v>
      </c>
      <c r="H287" s="2">
        <v>-1.52</v>
      </c>
    </row>
    <row r="288" spans="2:8" x14ac:dyDescent="0.25">
      <c r="B288" s="1" t="s">
        <v>2713</v>
      </c>
      <c r="C288" s="17" t="s">
        <v>135</v>
      </c>
      <c r="D288" s="1" t="s">
        <v>222</v>
      </c>
      <c r="E288" s="1" t="s">
        <v>492</v>
      </c>
      <c r="F288" s="2">
        <v>-2802600</v>
      </c>
      <c r="G288" s="2">
        <v>-12402.91</v>
      </c>
      <c r="H288" s="2">
        <v>-1.55</v>
      </c>
    </row>
    <row r="289" spans="2:8" x14ac:dyDescent="0.25">
      <c r="B289" s="1" t="s">
        <v>2976</v>
      </c>
      <c r="C289" s="17" t="s">
        <v>135</v>
      </c>
      <c r="D289" s="1" t="s">
        <v>353</v>
      </c>
      <c r="E289" s="1" t="s">
        <v>513</v>
      </c>
      <c r="F289" s="2">
        <v>-9337575</v>
      </c>
      <c r="G289" s="2">
        <v>-12428.31</v>
      </c>
      <c r="H289" s="2">
        <v>-1.56</v>
      </c>
    </row>
    <row r="290" spans="2:8" x14ac:dyDescent="0.25">
      <c r="B290" s="1" t="s">
        <v>2977</v>
      </c>
      <c r="C290" s="17" t="s">
        <v>135</v>
      </c>
      <c r="D290" s="1" t="s">
        <v>416</v>
      </c>
      <c r="E290" s="1" t="s">
        <v>417</v>
      </c>
      <c r="F290" s="2">
        <v>-5340000</v>
      </c>
      <c r="G290" s="2">
        <v>-13659.72</v>
      </c>
      <c r="H290" s="2">
        <v>-1.71</v>
      </c>
    </row>
    <row r="291" spans="2:8" x14ac:dyDescent="0.25">
      <c r="B291" s="1" t="s">
        <v>2608</v>
      </c>
      <c r="C291" s="17" t="s">
        <v>135</v>
      </c>
      <c r="D291" s="1" t="s">
        <v>229</v>
      </c>
      <c r="E291" s="1" t="s">
        <v>656</v>
      </c>
      <c r="F291" s="2">
        <v>-1706400</v>
      </c>
      <c r="G291" s="2">
        <v>-14205.78</v>
      </c>
      <c r="H291" s="2">
        <v>-1.78</v>
      </c>
    </row>
    <row r="292" spans="2:8" x14ac:dyDescent="0.25">
      <c r="B292" s="1" t="s">
        <v>2712</v>
      </c>
      <c r="C292" s="17" t="s">
        <v>135</v>
      </c>
      <c r="D292" s="1" t="s">
        <v>215</v>
      </c>
      <c r="E292" s="1" t="s">
        <v>424</v>
      </c>
      <c r="F292" s="2">
        <v>-1361800</v>
      </c>
      <c r="G292" s="2">
        <v>-14324.09</v>
      </c>
      <c r="H292" s="2">
        <v>-1.8</v>
      </c>
    </row>
    <row r="293" spans="2:8" x14ac:dyDescent="0.25">
      <c r="B293" s="1" t="s">
        <v>2612</v>
      </c>
      <c r="C293" s="17" t="s">
        <v>135</v>
      </c>
      <c r="D293" s="1" t="s">
        <v>194</v>
      </c>
      <c r="E293" s="1" t="s">
        <v>195</v>
      </c>
      <c r="F293" s="2">
        <v>-831000</v>
      </c>
      <c r="G293" s="2">
        <v>-19914.919999999998</v>
      </c>
      <c r="H293" s="2">
        <v>-2.5</v>
      </c>
    </row>
    <row r="294" spans="2:8" x14ac:dyDescent="0.25">
      <c r="B294" s="1" t="s">
        <v>2615</v>
      </c>
      <c r="C294" s="17" t="s">
        <v>135</v>
      </c>
      <c r="D294" s="1" t="s">
        <v>192</v>
      </c>
      <c r="E294" s="1" t="s">
        <v>193</v>
      </c>
      <c r="F294" s="2">
        <v>-1625800</v>
      </c>
      <c r="G294" s="2">
        <v>-25449.46</v>
      </c>
      <c r="H294" s="2">
        <v>-3.19</v>
      </c>
    </row>
    <row r="295" spans="2:8" x14ac:dyDescent="0.25">
      <c r="B295" s="14" t="s">
        <v>271</v>
      </c>
      <c r="C295" s="21"/>
      <c r="D295" s="14"/>
      <c r="E295" s="14"/>
      <c r="F295" s="3"/>
      <c r="G295" s="3">
        <f>SUM(G12:G154)</f>
        <v>541783.4600000002</v>
      </c>
      <c r="H295" s="3">
        <f>SUM(H12:H154)</f>
        <v>67.910000000000039</v>
      </c>
    </row>
    <row r="296" spans="2:8" x14ac:dyDescent="0.25">
      <c r="B296" s="14" t="s">
        <v>634</v>
      </c>
    </row>
    <row r="297" spans="2:8" x14ac:dyDescent="0.25">
      <c r="B297" s="1" t="s">
        <v>16</v>
      </c>
      <c r="C297" s="17" t="s">
        <v>135</v>
      </c>
      <c r="D297" s="1" t="s">
        <v>635</v>
      </c>
      <c r="E297" s="1" t="s">
        <v>1029</v>
      </c>
      <c r="F297" s="2">
        <v>2538924.9240000001</v>
      </c>
      <c r="G297" s="2">
        <v>107945.9</v>
      </c>
      <c r="H297" s="2">
        <v>13.53</v>
      </c>
    </row>
    <row r="298" spans="2:8" x14ac:dyDescent="0.25">
      <c r="B298" s="1" t="s">
        <v>30</v>
      </c>
      <c r="C298" s="17" t="s">
        <v>135</v>
      </c>
      <c r="D298" s="1" t="s">
        <v>635</v>
      </c>
      <c r="E298" s="1" t="s">
        <v>739</v>
      </c>
      <c r="F298" s="2">
        <v>743627.42599999998</v>
      </c>
      <c r="G298" s="2">
        <v>26602.52</v>
      </c>
      <c r="H298" s="2">
        <v>3.33</v>
      </c>
    </row>
    <row r="299" spans="2:8" x14ac:dyDescent="0.25">
      <c r="B299" s="1" t="s">
        <v>32</v>
      </c>
      <c r="C299" s="17" t="s">
        <v>135</v>
      </c>
      <c r="D299" s="1" t="s">
        <v>635</v>
      </c>
      <c r="E299" s="1" t="s">
        <v>1284</v>
      </c>
      <c r="F299" s="2">
        <v>34564083.792999998</v>
      </c>
      <c r="G299" s="2">
        <v>4561.49</v>
      </c>
      <c r="H299" s="2">
        <v>0.56999999999999995</v>
      </c>
    </row>
    <row r="300" spans="2:8" x14ac:dyDescent="0.25">
      <c r="B300" s="14" t="s">
        <v>271</v>
      </c>
      <c r="C300" s="21"/>
      <c r="D300" s="14"/>
      <c r="E300" s="14"/>
      <c r="F300" s="3"/>
      <c r="G300" s="3">
        <f>SUM(G296:G299)</f>
        <v>139109.90999999997</v>
      </c>
      <c r="H300" s="3">
        <f>SUM(H296:H299)</f>
        <v>17.43</v>
      </c>
    </row>
    <row r="301" spans="2:8" x14ac:dyDescent="0.25">
      <c r="B301" s="18" t="s">
        <v>112</v>
      </c>
      <c r="C301" s="19" t="s">
        <v>113</v>
      </c>
      <c r="D301" s="18" t="s">
        <v>114</v>
      </c>
      <c r="E301" s="18" t="s">
        <v>115</v>
      </c>
      <c r="F301" s="20" t="s">
        <v>116</v>
      </c>
      <c r="G301" s="20" t="s">
        <v>117</v>
      </c>
      <c r="H301" s="20" t="s">
        <v>118</v>
      </c>
    </row>
    <row r="302" spans="2:8" x14ac:dyDescent="0.25">
      <c r="B302" s="14" t="s">
        <v>119</v>
      </c>
    </row>
    <row r="303" spans="2:8" x14ac:dyDescent="0.25">
      <c r="B303" s="14" t="s">
        <v>120</v>
      </c>
    </row>
    <row r="304" spans="2:8" x14ac:dyDescent="0.25">
      <c r="B304" s="14" t="s">
        <v>121</v>
      </c>
    </row>
    <row r="305" spans="2:8" x14ac:dyDescent="0.25">
      <c r="B305" s="1" t="s">
        <v>2244</v>
      </c>
      <c r="C305" s="17">
        <v>6.89</v>
      </c>
      <c r="D305" s="1" t="s">
        <v>122</v>
      </c>
      <c r="E305" s="1" t="s">
        <v>747</v>
      </c>
      <c r="F305" s="2">
        <v>2800000</v>
      </c>
      <c r="G305" s="2">
        <v>2801.02</v>
      </c>
      <c r="H305" s="2">
        <v>0.35</v>
      </c>
    </row>
    <row r="306" spans="2:8" x14ac:dyDescent="0.25">
      <c r="B306" s="1" t="s">
        <v>2245</v>
      </c>
      <c r="C306" s="17">
        <v>6.98</v>
      </c>
      <c r="D306" s="1" t="s">
        <v>122</v>
      </c>
      <c r="E306" s="1" t="s">
        <v>124</v>
      </c>
      <c r="F306" s="2">
        <v>2000000</v>
      </c>
      <c r="G306" s="2">
        <v>2000.43</v>
      </c>
      <c r="H306" s="2">
        <v>0.25</v>
      </c>
    </row>
    <row r="307" spans="2:8" x14ac:dyDescent="0.25">
      <c r="B307" s="14" t="s">
        <v>125</v>
      </c>
      <c r="C307" s="21"/>
      <c r="D307" s="14"/>
      <c r="E307" s="14"/>
      <c r="F307" s="3"/>
      <c r="G307" s="3">
        <f>SUM(G301:G306)</f>
        <v>4801.45</v>
      </c>
      <c r="H307" s="3">
        <f>SUM(H301:H306)</f>
        <v>0.6</v>
      </c>
    </row>
    <row r="308" spans="2:8" x14ac:dyDescent="0.25">
      <c r="B308" s="14" t="s">
        <v>126</v>
      </c>
    </row>
    <row r="309" spans="2:8" x14ac:dyDescent="0.25">
      <c r="B309" s="1" t="s">
        <v>2978</v>
      </c>
      <c r="C309" s="17">
        <v>7.43</v>
      </c>
      <c r="D309" s="1" t="s">
        <v>127</v>
      </c>
      <c r="E309" s="1" t="s">
        <v>1285</v>
      </c>
      <c r="F309" s="2">
        <v>1250</v>
      </c>
      <c r="G309" s="2">
        <v>12443.03</v>
      </c>
      <c r="H309" s="2">
        <v>1.56</v>
      </c>
    </row>
    <row r="310" spans="2:8" x14ac:dyDescent="0.25">
      <c r="B310" s="1" t="s">
        <v>1190</v>
      </c>
      <c r="C310" s="17">
        <v>7.86</v>
      </c>
      <c r="D310" s="1" t="s">
        <v>127</v>
      </c>
      <c r="E310" s="1" t="s">
        <v>1191</v>
      </c>
      <c r="F310" s="2">
        <v>400</v>
      </c>
      <c r="G310" s="2">
        <v>3868.24</v>
      </c>
      <c r="H310" s="2">
        <v>0.48</v>
      </c>
    </row>
    <row r="311" spans="2:8" x14ac:dyDescent="0.25">
      <c r="B311" s="1" t="s">
        <v>2979</v>
      </c>
      <c r="C311" s="17">
        <v>7.43</v>
      </c>
      <c r="D311" s="1" t="s">
        <v>127</v>
      </c>
      <c r="E311" s="1" t="s">
        <v>128</v>
      </c>
      <c r="F311" s="2">
        <v>250</v>
      </c>
      <c r="G311" s="2">
        <v>2492.09</v>
      </c>
      <c r="H311" s="2">
        <v>0.31</v>
      </c>
    </row>
    <row r="312" spans="2:8" x14ac:dyDescent="0.25">
      <c r="B312" s="1" t="s">
        <v>2980</v>
      </c>
      <c r="C312" s="17">
        <v>7.91</v>
      </c>
      <c r="D312" s="1" t="s">
        <v>127</v>
      </c>
      <c r="E312" s="1" t="s">
        <v>1286</v>
      </c>
      <c r="F312" s="2">
        <v>250</v>
      </c>
      <c r="G312" s="2">
        <v>2487.37</v>
      </c>
      <c r="H312" s="2">
        <v>0.31</v>
      </c>
    </row>
    <row r="313" spans="2:8" x14ac:dyDescent="0.25">
      <c r="B313" s="1" t="s">
        <v>2981</v>
      </c>
      <c r="C313" s="17">
        <v>7.92</v>
      </c>
      <c r="D313" s="1" t="s">
        <v>127</v>
      </c>
      <c r="E313" s="1" t="s">
        <v>1287</v>
      </c>
      <c r="F313" s="2">
        <v>250</v>
      </c>
      <c r="G313" s="2">
        <v>2484.16</v>
      </c>
      <c r="H313" s="2">
        <v>0.31</v>
      </c>
    </row>
    <row r="314" spans="2:8" x14ac:dyDescent="0.25">
      <c r="B314" s="1" t="s">
        <v>1288</v>
      </c>
      <c r="C314" s="17">
        <v>7.84</v>
      </c>
      <c r="D314" s="1" t="s">
        <v>127</v>
      </c>
      <c r="E314" s="1" t="s">
        <v>1289</v>
      </c>
      <c r="F314" s="2">
        <v>250</v>
      </c>
      <c r="G314" s="2">
        <v>2429.1799999999998</v>
      </c>
      <c r="H314" s="2">
        <v>0.3</v>
      </c>
    </row>
    <row r="315" spans="2:8" x14ac:dyDescent="0.25">
      <c r="B315" s="14" t="s">
        <v>129</v>
      </c>
      <c r="C315" s="21"/>
      <c r="D315" s="14"/>
      <c r="E315" s="14"/>
      <c r="F315" s="3"/>
      <c r="G315" s="3">
        <f>SUM(G308:G314)</f>
        <v>26204.07</v>
      </c>
      <c r="H315" s="3">
        <f>SUM(H308:H314)</f>
        <v>3.27</v>
      </c>
    </row>
    <row r="316" spans="2:8" x14ac:dyDescent="0.25">
      <c r="B316" s="14" t="s">
        <v>130</v>
      </c>
    </row>
    <row r="317" spans="2:8" x14ac:dyDescent="0.25">
      <c r="B317" s="1" t="s">
        <v>2982</v>
      </c>
      <c r="C317" s="17">
        <v>8.0399999999999991</v>
      </c>
      <c r="D317" s="1" t="s">
        <v>132</v>
      </c>
      <c r="E317" s="1" t="s">
        <v>1290</v>
      </c>
      <c r="F317" s="2">
        <v>3000</v>
      </c>
      <c r="G317" s="2">
        <v>14689.58</v>
      </c>
      <c r="H317" s="2">
        <v>1.84</v>
      </c>
    </row>
    <row r="318" spans="2:8" x14ac:dyDescent="0.25">
      <c r="B318" s="1" t="s">
        <v>1926</v>
      </c>
      <c r="C318" s="17">
        <v>8.0500000000000007</v>
      </c>
      <c r="D318" s="1" t="s">
        <v>132</v>
      </c>
      <c r="E318" s="1" t="s">
        <v>133</v>
      </c>
      <c r="F318" s="2">
        <v>2000</v>
      </c>
      <c r="G318" s="2">
        <v>9886.6200000000008</v>
      </c>
      <c r="H318" s="2">
        <v>1.24</v>
      </c>
    </row>
    <row r="319" spans="2:8" x14ac:dyDescent="0.25">
      <c r="B319" s="1" t="s">
        <v>2983</v>
      </c>
      <c r="C319" s="17">
        <v>8</v>
      </c>
      <c r="D319" s="1" t="s">
        <v>132</v>
      </c>
      <c r="E319" s="1" t="s">
        <v>1291</v>
      </c>
      <c r="F319" s="2">
        <v>2000</v>
      </c>
      <c r="G319" s="2">
        <v>9804.57</v>
      </c>
      <c r="H319" s="2">
        <v>1.23</v>
      </c>
    </row>
    <row r="320" spans="2:8" x14ac:dyDescent="0.25">
      <c r="B320" s="1" t="s">
        <v>2984</v>
      </c>
      <c r="C320" s="17">
        <v>8.1199999999999992</v>
      </c>
      <c r="D320" s="1" t="s">
        <v>132</v>
      </c>
      <c r="E320" s="1" t="s">
        <v>1292</v>
      </c>
      <c r="F320" s="2">
        <v>2000</v>
      </c>
      <c r="G320" s="2">
        <v>9675.09</v>
      </c>
      <c r="H320" s="2">
        <v>1.21</v>
      </c>
    </row>
    <row r="321" spans="2:8" x14ac:dyDescent="0.25">
      <c r="B321" s="1" t="s">
        <v>2985</v>
      </c>
      <c r="C321" s="17">
        <v>7.83</v>
      </c>
      <c r="D321" s="1" t="s">
        <v>131</v>
      </c>
      <c r="E321" s="1" t="s">
        <v>1293</v>
      </c>
      <c r="F321" s="2">
        <v>1500</v>
      </c>
      <c r="G321" s="2">
        <v>7393.73</v>
      </c>
      <c r="H321" s="2">
        <v>0.93</v>
      </c>
    </row>
    <row r="322" spans="2:8" x14ac:dyDescent="0.25">
      <c r="B322" s="1" t="s">
        <v>2986</v>
      </c>
      <c r="C322" s="17">
        <v>7.98</v>
      </c>
      <c r="D322" s="1" t="s">
        <v>132</v>
      </c>
      <c r="E322" s="1" t="s">
        <v>1294</v>
      </c>
      <c r="F322" s="2">
        <v>1500</v>
      </c>
      <c r="G322" s="2">
        <v>7331.8</v>
      </c>
      <c r="H322" s="2">
        <v>0.92</v>
      </c>
    </row>
    <row r="323" spans="2:8" x14ac:dyDescent="0.25">
      <c r="B323" s="1" t="s">
        <v>2987</v>
      </c>
      <c r="C323" s="17">
        <v>7.98</v>
      </c>
      <c r="D323" s="1" t="s">
        <v>131</v>
      </c>
      <c r="E323" s="1" t="s">
        <v>1295</v>
      </c>
      <c r="F323" s="2">
        <v>1100</v>
      </c>
      <c r="G323" s="2">
        <v>5368.62</v>
      </c>
      <c r="H323" s="2">
        <v>0.67</v>
      </c>
    </row>
    <row r="324" spans="2:8" x14ac:dyDescent="0.25">
      <c r="B324" s="1" t="s">
        <v>2988</v>
      </c>
      <c r="C324" s="17">
        <v>7.6</v>
      </c>
      <c r="D324" s="1" t="s">
        <v>131</v>
      </c>
      <c r="E324" s="1" t="s">
        <v>1296</v>
      </c>
      <c r="F324" s="2">
        <v>1000</v>
      </c>
      <c r="G324" s="2">
        <v>4974.1099999999997</v>
      </c>
      <c r="H324" s="2">
        <v>0.62</v>
      </c>
    </row>
    <row r="325" spans="2:8" x14ac:dyDescent="0.25">
      <c r="B325" s="1" t="s">
        <v>2989</v>
      </c>
      <c r="C325" s="17">
        <v>7.83</v>
      </c>
      <c r="D325" s="1" t="s">
        <v>131</v>
      </c>
      <c r="E325" s="1" t="s">
        <v>1297</v>
      </c>
      <c r="F325" s="2">
        <v>1000</v>
      </c>
      <c r="G325" s="2">
        <v>4920.83</v>
      </c>
      <c r="H325" s="2">
        <v>0.62</v>
      </c>
    </row>
    <row r="326" spans="2:8" x14ac:dyDescent="0.25">
      <c r="B326" s="14" t="s">
        <v>134</v>
      </c>
      <c r="C326" s="21"/>
      <c r="D326" s="14"/>
      <c r="E326" s="14"/>
      <c r="F326" s="3"/>
      <c r="G326" s="3">
        <f>SUM(G316:G325)</f>
        <v>74044.95</v>
      </c>
      <c r="H326" s="3">
        <f>SUM(H316:H325)</f>
        <v>9.2799999999999994</v>
      </c>
    </row>
    <row r="327" spans="2:8" x14ac:dyDescent="0.25">
      <c r="B327" s="14" t="s">
        <v>136</v>
      </c>
      <c r="C327" s="21"/>
      <c r="D327" s="14"/>
      <c r="E327" s="14"/>
      <c r="F327" s="3"/>
      <c r="G327" s="3">
        <v>11678</v>
      </c>
      <c r="H327" s="3">
        <v>1.46</v>
      </c>
    </row>
    <row r="328" spans="2:8" x14ac:dyDescent="0.25">
      <c r="B328" s="14" t="s">
        <v>1238</v>
      </c>
      <c r="C328" s="21"/>
      <c r="D328" s="14"/>
      <c r="E328" s="14"/>
      <c r="F328" s="3"/>
      <c r="G328" s="3">
        <v>14591.63</v>
      </c>
      <c r="H328" s="3">
        <v>1.83</v>
      </c>
    </row>
    <row r="329" spans="2:8" x14ac:dyDescent="0.25">
      <c r="B329" s="14" t="s">
        <v>137</v>
      </c>
      <c r="C329" s="21"/>
      <c r="D329" s="14"/>
      <c r="E329" s="14"/>
      <c r="F329" s="3"/>
      <c r="G329" s="3">
        <f>G328+G327+G326+G315+G307+G300+G295</f>
        <v>812213.4700000002</v>
      </c>
      <c r="H329" s="3">
        <f>H328+H327+H326+H315+H307+H300+H295</f>
        <v>101.78000000000004</v>
      </c>
    </row>
    <row r="330" spans="2:8" x14ac:dyDescent="0.25">
      <c r="B330" s="14" t="s">
        <v>400</v>
      </c>
      <c r="C330" s="21"/>
      <c r="D330" s="14"/>
      <c r="E330" s="14"/>
      <c r="F330" s="3"/>
      <c r="G330" s="3">
        <f>G331-G329</f>
        <v>-14227.326547260163</v>
      </c>
      <c r="H330" s="3">
        <f>H331-H329</f>
        <v>-1.7800000000000438</v>
      </c>
    </row>
    <row r="331" spans="2:8" x14ac:dyDescent="0.25">
      <c r="B331" s="14" t="s">
        <v>139</v>
      </c>
      <c r="C331" s="21"/>
      <c r="D331" s="14"/>
      <c r="E331" s="14"/>
      <c r="F331" s="3"/>
      <c r="G331" s="3">
        <v>797986.14345274004</v>
      </c>
      <c r="H331" s="3">
        <v>100</v>
      </c>
    </row>
    <row r="332" spans="2:8" x14ac:dyDescent="0.25">
      <c r="B332" s="1" t="s">
        <v>140</v>
      </c>
    </row>
    <row r="333" spans="2:8" x14ac:dyDescent="0.25">
      <c r="B333" s="14" t="s">
        <v>2243</v>
      </c>
    </row>
    <row r="334" spans="2:8" x14ac:dyDescent="0.25">
      <c r="B334" s="14" t="s">
        <v>141</v>
      </c>
    </row>
    <row r="335" spans="2:8" x14ac:dyDescent="0.25">
      <c r="B335" s="14" t="s">
        <v>142</v>
      </c>
      <c r="C335" s="17" t="s">
        <v>143</v>
      </c>
    </row>
    <row r="336" spans="2:8" x14ac:dyDescent="0.25">
      <c r="B336" s="14" t="s">
        <v>145</v>
      </c>
      <c r="C336" s="17" t="s">
        <v>144</v>
      </c>
    </row>
    <row r="337" spans="2:3" x14ac:dyDescent="0.25">
      <c r="B337" s="14" t="s">
        <v>273</v>
      </c>
      <c r="C337" s="17" t="s">
        <v>144</v>
      </c>
    </row>
    <row r="338" spans="2:3" x14ac:dyDescent="0.25">
      <c r="B338" s="14" t="s">
        <v>146</v>
      </c>
      <c r="C338" s="17" t="s">
        <v>147</v>
      </c>
    </row>
    <row r="339" spans="2:3" x14ac:dyDescent="0.25">
      <c r="B339" s="14" t="s">
        <v>1298</v>
      </c>
      <c r="C339" s="21"/>
    </row>
    <row r="340" spans="2:3" x14ac:dyDescent="0.25">
      <c r="B340" s="14" t="s">
        <v>1299</v>
      </c>
      <c r="C340" s="21"/>
    </row>
    <row r="341" spans="2:3" x14ac:dyDescent="0.25">
      <c r="B341" s="14" t="s">
        <v>1300</v>
      </c>
      <c r="C341" s="21"/>
    </row>
    <row r="342" spans="2:3" x14ac:dyDescent="0.25">
      <c r="B342" s="14" t="s">
        <v>1301</v>
      </c>
      <c r="C342" s="21"/>
    </row>
    <row r="343" spans="2:3" x14ac:dyDescent="0.25">
      <c r="B343" s="14" t="s">
        <v>1302</v>
      </c>
      <c r="C343" s="21"/>
    </row>
    <row r="344" spans="2:3" x14ac:dyDescent="0.25">
      <c r="B344" s="14" t="s">
        <v>1303</v>
      </c>
      <c r="C344" s="21"/>
    </row>
    <row r="345" spans="2:3" x14ac:dyDescent="0.25">
      <c r="B345" s="14" t="s">
        <v>1304</v>
      </c>
      <c r="C345" s="21"/>
    </row>
    <row r="346" spans="2:3" x14ac:dyDescent="0.25">
      <c r="B346" s="14" t="s">
        <v>1305</v>
      </c>
      <c r="C346" s="21"/>
    </row>
    <row r="347" spans="2:3" x14ac:dyDescent="0.25">
      <c r="B347" s="14" t="s">
        <v>3331</v>
      </c>
      <c r="C347" s="21"/>
    </row>
    <row r="348" spans="2:3" x14ac:dyDescent="0.25">
      <c r="B348" s="1" t="s">
        <v>148</v>
      </c>
    </row>
    <row r="349" spans="2:3" x14ac:dyDescent="0.25">
      <c r="B349" s="1" t="s">
        <v>278</v>
      </c>
    </row>
    <row r="350" spans="2:3" x14ac:dyDescent="0.25">
      <c r="B350" s="14" t="s">
        <v>3387</v>
      </c>
      <c r="C350" s="21"/>
    </row>
    <row r="352" spans="2:3" x14ac:dyDescent="0.25">
      <c r="B352" s="7" t="s">
        <v>2242</v>
      </c>
      <c r="C352" s="8"/>
    </row>
    <row r="353" spans="2:7" ht="30" x14ac:dyDescent="0.25">
      <c r="B353" s="7" t="s">
        <v>279</v>
      </c>
      <c r="C353" s="9" t="s">
        <v>280</v>
      </c>
    </row>
    <row r="354" spans="2:7" x14ac:dyDescent="0.25">
      <c r="B354" s="10" t="s">
        <v>281</v>
      </c>
      <c r="C354" s="128">
        <v>0</v>
      </c>
    </row>
    <row r="355" spans="2:7" x14ac:dyDescent="0.25">
      <c r="B355" s="10" t="s">
        <v>282</v>
      </c>
      <c r="C355" s="128">
        <v>0</v>
      </c>
    </row>
    <row r="356" spans="2:7" x14ac:dyDescent="0.25">
      <c r="B356" s="10" t="s">
        <v>283</v>
      </c>
      <c r="C356" s="128">
        <v>4800</v>
      </c>
    </row>
    <row r="357" spans="2:7" x14ac:dyDescent="0.25">
      <c r="B357" s="10" t="s">
        <v>284</v>
      </c>
      <c r="C357" s="128">
        <v>0</v>
      </c>
    </row>
    <row r="358" spans="2:7" x14ac:dyDescent="0.25">
      <c r="B358" s="10" t="s">
        <v>285</v>
      </c>
      <c r="C358" s="128">
        <v>139081.0005163</v>
      </c>
    </row>
    <row r="359" spans="2:7" x14ac:dyDescent="0.25">
      <c r="B359" s="10" t="s">
        <v>286</v>
      </c>
      <c r="C359" s="128">
        <v>67975.977249999996</v>
      </c>
    </row>
    <row r="360" spans="2:7" x14ac:dyDescent="0.25">
      <c r="B360" s="7" t="s">
        <v>287</v>
      </c>
      <c r="C360" s="129">
        <v>211856.9777663</v>
      </c>
    </row>
    <row r="362" spans="2:7" x14ac:dyDescent="0.25">
      <c r="B362" s="10" t="s">
        <v>149</v>
      </c>
      <c r="C362" s="11"/>
      <c r="D362" s="10"/>
    </row>
    <row r="363" spans="2:7" ht="30" x14ac:dyDescent="0.25">
      <c r="B363" s="12" t="s">
        <v>150</v>
      </c>
      <c r="C363" s="13" t="s">
        <v>151</v>
      </c>
      <c r="D363" s="12" t="s">
        <v>152</v>
      </c>
    </row>
    <row r="364" spans="2:7" x14ac:dyDescent="0.25">
      <c r="B364" s="10" t="s">
        <v>144</v>
      </c>
      <c r="C364" s="11" t="s">
        <v>144</v>
      </c>
      <c r="D364" s="10" t="s">
        <v>144</v>
      </c>
    </row>
    <row r="366" spans="2:7" x14ac:dyDescent="0.25">
      <c r="B366" s="14" t="s">
        <v>153</v>
      </c>
      <c r="C366" s="22">
        <v>45260</v>
      </c>
    </row>
    <row r="367" spans="2:7" x14ac:dyDescent="0.25">
      <c r="B367" s="7" t="s">
        <v>154</v>
      </c>
      <c r="C367" s="8" t="s">
        <v>155</v>
      </c>
      <c r="D367" s="7" t="s">
        <v>156</v>
      </c>
      <c r="E367" s="23" t="s">
        <v>157</v>
      </c>
      <c r="F367" s="24" t="s">
        <v>158</v>
      </c>
      <c r="G367" s="3"/>
    </row>
    <row r="368" spans="2:7" x14ac:dyDescent="0.25">
      <c r="B368" s="10" t="s">
        <v>2714</v>
      </c>
      <c r="C368" s="11">
        <v>-312900</v>
      </c>
      <c r="D368" s="10">
        <v>1878.3</v>
      </c>
      <c r="E368" s="25">
        <v>1892.5</v>
      </c>
      <c r="F368" s="26">
        <f>C360</f>
        <v>211856.9777663</v>
      </c>
    </row>
    <row r="369" spans="2:6" x14ac:dyDescent="0.25">
      <c r="B369" s="10" t="s">
        <v>2808</v>
      </c>
      <c r="C369" s="11">
        <v>-848100</v>
      </c>
      <c r="D369" s="10">
        <v>632.27</v>
      </c>
      <c r="E369" s="25">
        <v>631.45000000000005</v>
      </c>
      <c r="F369" s="27"/>
    </row>
    <row r="370" spans="2:6" x14ac:dyDescent="0.25">
      <c r="B370" s="10" t="s">
        <v>2715</v>
      </c>
      <c r="C370" s="11">
        <v>-577600</v>
      </c>
      <c r="D370" s="10">
        <v>439.26</v>
      </c>
      <c r="E370" s="25">
        <v>438.75</v>
      </c>
      <c r="F370" s="27"/>
    </row>
    <row r="371" spans="2:6" x14ac:dyDescent="0.25">
      <c r="B371" s="10" t="s">
        <v>2990</v>
      </c>
      <c r="C371" s="11">
        <v>-1035</v>
      </c>
      <c r="D371" s="10">
        <v>113060.53</v>
      </c>
      <c r="E371" s="25">
        <v>112653.2</v>
      </c>
      <c r="F371" s="27"/>
    </row>
    <row r="372" spans="2:6" x14ac:dyDescent="0.25">
      <c r="B372" s="10" t="s">
        <v>2991</v>
      </c>
      <c r="C372" s="11">
        <v>-1600000</v>
      </c>
      <c r="D372" s="10">
        <v>345.83</v>
      </c>
      <c r="E372" s="25">
        <v>349.15</v>
      </c>
      <c r="F372" s="27"/>
    </row>
    <row r="373" spans="2:6" x14ac:dyDescent="0.25">
      <c r="B373" s="10" t="s">
        <v>2992</v>
      </c>
      <c r="C373" s="11">
        <v>-26625</v>
      </c>
      <c r="D373" s="10">
        <v>2371.98</v>
      </c>
      <c r="E373" s="25">
        <v>2383.9499999999998</v>
      </c>
      <c r="F373" s="27"/>
    </row>
    <row r="374" spans="2:6" x14ac:dyDescent="0.25">
      <c r="B374" s="10" t="s">
        <v>2716</v>
      </c>
      <c r="C374" s="11">
        <v>-61100</v>
      </c>
      <c r="D374" s="10">
        <v>571.38</v>
      </c>
      <c r="E374" s="25">
        <v>573.35</v>
      </c>
      <c r="F374" s="27"/>
    </row>
    <row r="375" spans="2:6" x14ac:dyDescent="0.25">
      <c r="B375" s="10" t="s">
        <v>2993</v>
      </c>
      <c r="C375" s="11">
        <v>-1332000</v>
      </c>
      <c r="D375" s="10">
        <v>180.5</v>
      </c>
      <c r="E375" s="25">
        <v>182.15</v>
      </c>
      <c r="F375" s="27"/>
    </row>
    <row r="376" spans="2:6" x14ac:dyDescent="0.25">
      <c r="B376" s="10" t="s">
        <v>2994</v>
      </c>
      <c r="C376" s="11">
        <v>-650</v>
      </c>
      <c r="D376" s="10">
        <v>21669.41</v>
      </c>
      <c r="E376" s="25">
        <v>21711.45</v>
      </c>
      <c r="F376" s="27"/>
    </row>
    <row r="377" spans="2:6" x14ac:dyDescent="0.25">
      <c r="B377" s="10" t="s">
        <v>2995</v>
      </c>
      <c r="C377" s="11">
        <v>-273700</v>
      </c>
      <c r="D377" s="10">
        <v>1253.3699999999999</v>
      </c>
      <c r="E377" s="25">
        <v>1287.55</v>
      </c>
      <c r="F377" s="27"/>
    </row>
    <row r="378" spans="2:6" x14ac:dyDescent="0.25">
      <c r="B378" s="10" t="s">
        <v>2996</v>
      </c>
      <c r="C378" s="11">
        <v>-16400</v>
      </c>
      <c r="D378" s="10">
        <v>2693.25</v>
      </c>
      <c r="E378" s="25">
        <v>2796.6</v>
      </c>
      <c r="F378" s="27"/>
    </row>
    <row r="379" spans="2:6" x14ac:dyDescent="0.25">
      <c r="B379" s="10" t="s">
        <v>2997</v>
      </c>
      <c r="C379" s="11">
        <v>-1455000</v>
      </c>
      <c r="D379" s="10">
        <v>410.03</v>
      </c>
      <c r="E379" s="25">
        <v>415.8</v>
      </c>
      <c r="F379" s="27"/>
    </row>
    <row r="380" spans="2:6" x14ac:dyDescent="0.25">
      <c r="B380" s="10" t="s">
        <v>2998</v>
      </c>
      <c r="C380" s="11">
        <v>-615000</v>
      </c>
      <c r="D380" s="10">
        <v>237.46</v>
      </c>
      <c r="E380" s="25">
        <v>240.2</v>
      </c>
      <c r="F380" s="27"/>
    </row>
    <row r="381" spans="2:6" x14ac:dyDescent="0.25">
      <c r="B381" s="10" t="s">
        <v>1306</v>
      </c>
      <c r="C381" s="11">
        <v>-2567700</v>
      </c>
      <c r="D381" s="10">
        <v>400.63</v>
      </c>
      <c r="E381" s="25">
        <v>406.65</v>
      </c>
      <c r="F381" s="27"/>
    </row>
    <row r="382" spans="2:6" x14ac:dyDescent="0.25">
      <c r="B382" s="10" t="s">
        <v>2999</v>
      </c>
      <c r="C382" s="11">
        <v>-573600</v>
      </c>
      <c r="D382" s="10">
        <v>530.4</v>
      </c>
      <c r="E382" s="25">
        <v>540.65</v>
      </c>
      <c r="F382" s="27"/>
    </row>
    <row r="383" spans="2:6" x14ac:dyDescent="0.25">
      <c r="B383" s="10" t="s">
        <v>2595</v>
      </c>
      <c r="C383" s="11">
        <v>-193200</v>
      </c>
      <c r="D383" s="10">
        <v>829.15</v>
      </c>
      <c r="E383" s="25">
        <v>834.75</v>
      </c>
      <c r="F383" s="27"/>
    </row>
    <row r="384" spans="2:6" x14ac:dyDescent="0.25">
      <c r="B384" s="10" t="s">
        <v>2810</v>
      </c>
      <c r="C384" s="11">
        <v>-625600</v>
      </c>
      <c r="D384" s="10">
        <v>1455.55</v>
      </c>
      <c r="E384" s="25">
        <v>1466.5</v>
      </c>
      <c r="F384" s="27"/>
    </row>
    <row r="385" spans="2:6" x14ac:dyDescent="0.25">
      <c r="B385" s="10" t="s">
        <v>3000</v>
      </c>
      <c r="C385" s="11">
        <v>-27500</v>
      </c>
      <c r="D385" s="10">
        <v>2369.7800000000002</v>
      </c>
      <c r="E385" s="25">
        <v>2373.85</v>
      </c>
      <c r="F385" s="27"/>
    </row>
    <row r="386" spans="2:6" x14ac:dyDescent="0.25">
      <c r="B386" s="10" t="s">
        <v>3001</v>
      </c>
      <c r="C386" s="11">
        <v>-88000</v>
      </c>
      <c r="D386" s="10">
        <v>3639.79</v>
      </c>
      <c r="E386" s="25">
        <v>3681.9</v>
      </c>
      <c r="F386" s="27"/>
    </row>
    <row r="387" spans="2:6" x14ac:dyDescent="0.25">
      <c r="B387" s="10" t="s">
        <v>3002</v>
      </c>
      <c r="C387" s="11">
        <v>-3184000</v>
      </c>
      <c r="D387" s="10">
        <v>234.61</v>
      </c>
      <c r="E387" s="25">
        <v>234.5</v>
      </c>
      <c r="F387" s="27"/>
    </row>
    <row r="388" spans="2:6" x14ac:dyDescent="0.25">
      <c r="B388" s="10" t="s">
        <v>3003</v>
      </c>
      <c r="C388" s="11">
        <v>-377696</v>
      </c>
      <c r="D388" s="10">
        <v>1676.01</v>
      </c>
      <c r="E388" s="25">
        <v>1727.9</v>
      </c>
      <c r="F388" s="27"/>
    </row>
    <row r="389" spans="2:6" x14ac:dyDescent="0.25">
      <c r="B389" s="10" t="s">
        <v>3004</v>
      </c>
      <c r="C389" s="11">
        <v>-3100000</v>
      </c>
      <c r="D389" s="10">
        <v>240.49</v>
      </c>
      <c r="E389" s="25">
        <v>236.75</v>
      </c>
      <c r="F389" s="27"/>
    </row>
    <row r="390" spans="2:6" x14ac:dyDescent="0.25">
      <c r="B390" s="10" t="s">
        <v>3005</v>
      </c>
      <c r="C390" s="11">
        <v>-42250</v>
      </c>
      <c r="D390" s="10">
        <v>4282.62</v>
      </c>
      <c r="E390" s="25">
        <v>4438.25</v>
      </c>
      <c r="F390" s="27"/>
    </row>
    <row r="391" spans="2:6" x14ac:dyDescent="0.25">
      <c r="B391" s="10" t="s">
        <v>1307</v>
      </c>
      <c r="C391" s="11">
        <v>-61425</v>
      </c>
      <c r="D391" s="10">
        <v>197.28</v>
      </c>
      <c r="E391" s="25">
        <v>198.75</v>
      </c>
      <c r="F391" s="27"/>
    </row>
    <row r="392" spans="2:6" x14ac:dyDescent="0.25">
      <c r="B392" s="10" t="s">
        <v>2622</v>
      </c>
      <c r="C392" s="11">
        <v>-1625800</v>
      </c>
      <c r="D392" s="10">
        <v>1540.73</v>
      </c>
      <c r="E392" s="25">
        <v>1565.35</v>
      </c>
      <c r="F392" s="27"/>
    </row>
    <row r="393" spans="2:6" x14ac:dyDescent="0.25">
      <c r="B393" s="10" t="s">
        <v>3006</v>
      </c>
      <c r="C393" s="11">
        <v>-313200</v>
      </c>
      <c r="D393" s="10">
        <v>788.43</v>
      </c>
      <c r="E393" s="25">
        <v>805.8</v>
      </c>
      <c r="F393" s="27"/>
    </row>
    <row r="394" spans="2:6" x14ac:dyDescent="0.25">
      <c r="B394" s="10" t="s">
        <v>3007</v>
      </c>
      <c r="C394" s="11">
        <v>-104625</v>
      </c>
      <c r="D394" s="10">
        <v>6022.68</v>
      </c>
      <c r="E394" s="25">
        <v>6132.45</v>
      </c>
      <c r="F394" s="27"/>
    </row>
    <row r="395" spans="2:6" x14ac:dyDescent="0.25">
      <c r="B395" s="10" t="s">
        <v>3008</v>
      </c>
      <c r="C395" s="11">
        <v>-4200</v>
      </c>
      <c r="D395" s="10">
        <v>342.38</v>
      </c>
      <c r="E395" s="25">
        <v>345</v>
      </c>
      <c r="F395" s="27"/>
    </row>
    <row r="396" spans="2:6" x14ac:dyDescent="0.25">
      <c r="B396" s="10" t="s">
        <v>3009</v>
      </c>
      <c r="C396" s="11">
        <v>-938000</v>
      </c>
      <c r="D396" s="10">
        <v>137.66</v>
      </c>
      <c r="E396" s="25">
        <v>142.85</v>
      </c>
      <c r="F396" s="27"/>
    </row>
    <row r="397" spans="2:6" x14ac:dyDescent="0.25">
      <c r="B397" s="10" t="s">
        <v>2623</v>
      </c>
      <c r="C397" s="11">
        <v>-541100</v>
      </c>
      <c r="D397" s="10">
        <v>932.36</v>
      </c>
      <c r="E397" s="25">
        <v>938.95</v>
      </c>
      <c r="F397" s="27"/>
    </row>
    <row r="398" spans="2:6" x14ac:dyDescent="0.25">
      <c r="B398" s="10" t="s">
        <v>2812</v>
      </c>
      <c r="C398" s="11">
        <v>-1153750</v>
      </c>
      <c r="D398" s="10">
        <v>537.75</v>
      </c>
      <c r="E398" s="25">
        <v>541.54999999999995</v>
      </c>
      <c r="F398" s="27"/>
    </row>
    <row r="399" spans="2:6" x14ac:dyDescent="0.25">
      <c r="B399" s="10" t="s">
        <v>3010</v>
      </c>
      <c r="C399" s="11">
        <v>-382500</v>
      </c>
      <c r="D399" s="10">
        <v>435.57</v>
      </c>
      <c r="E399" s="25">
        <v>435.25</v>
      </c>
      <c r="F399" s="27"/>
    </row>
    <row r="400" spans="2:6" x14ac:dyDescent="0.25">
      <c r="B400" s="10" t="s">
        <v>2813</v>
      </c>
      <c r="C400" s="11">
        <v>-592800</v>
      </c>
      <c r="D400" s="10">
        <v>685.38</v>
      </c>
      <c r="E400" s="25">
        <v>709.55</v>
      </c>
      <c r="F400" s="27"/>
    </row>
    <row r="401" spans="2:6" x14ac:dyDescent="0.25">
      <c r="B401" s="10" t="s">
        <v>3011</v>
      </c>
      <c r="C401" s="11">
        <v>-3880</v>
      </c>
      <c r="D401" s="10">
        <v>23931.279999999999</v>
      </c>
      <c r="E401" s="25">
        <v>24015.3</v>
      </c>
      <c r="F401" s="27"/>
    </row>
    <row r="402" spans="2:6" x14ac:dyDescent="0.25">
      <c r="B402" s="10" t="s">
        <v>3012</v>
      </c>
      <c r="C402" s="11">
        <v>-79900</v>
      </c>
      <c r="D402" s="10">
        <v>430.99</v>
      </c>
      <c r="E402" s="25">
        <v>430.75</v>
      </c>
      <c r="F402" s="27"/>
    </row>
    <row r="403" spans="2:6" x14ac:dyDescent="0.25">
      <c r="B403" s="10" t="s">
        <v>3013</v>
      </c>
      <c r="C403" s="11">
        <v>-1835000</v>
      </c>
      <c r="D403" s="10">
        <v>225.69</v>
      </c>
      <c r="E403" s="25">
        <v>228.1</v>
      </c>
      <c r="F403" s="27"/>
    </row>
    <row r="404" spans="2:6" x14ac:dyDescent="0.25">
      <c r="B404" s="10" t="s">
        <v>3014</v>
      </c>
      <c r="C404" s="11">
        <v>-151000</v>
      </c>
      <c r="D404" s="10">
        <v>1125.08</v>
      </c>
      <c r="E404" s="25">
        <v>1129</v>
      </c>
      <c r="F404" s="27"/>
    </row>
    <row r="405" spans="2:6" x14ac:dyDescent="0.25">
      <c r="B405" s="10" t="s">
        <v>2814</v>
      </c>
      <c r="C405" s="11">
        <v>-60000</v>
      </c>
      <c r="D405" s="10">
        <v>148.38</v>
      </c>
      <c r="E405" s="25">
        <v>148.4</v>
      </c>
      <c r="F405" s="27"/>
    </row>
    <row r="406" spans="2:6" x14ac:dyDescent="0.25">
      <c r="B406" s="10" t="s">
        <v>3015</v>
      </c>
      <c r="C406" s="11">
        <v>-34000</v>
      </c>
      <c r="D406" s="10">
        <v>187.75</v>
      </c>
      <c r="E406" s="25">
        <v>185.6</v>
      </c>
      <c r="F406" s="27"/>
    </row>
    <row r="407" spans="2:6" x14ac:dyDescent="0.25">
      <c r="B407" s="10" t="s">
        <v>3016</v>
      </c>
      <c r="C407" s="11">
        <v>-15240</v>
      </c>
      <c r="D407" s="10">
        <v>24290.23</v>
      </c>
      <c r="E407" s="25">
        <v>24446.55</v>
      </c>
      <c r="F407" s="27"/>
    </row>
    <row r="408" spans="2:6" x14ac:dyDescent="0.25">
      <c r="B408" s="10" t="s">
        <v>3017</v>
      </c>
      <c r="C408" s="11">
        <v>-4560000</v>
      </c>
      <c r="D408" s="10">
        <v>200.43</v>
      </c>
      <c r="E408" s="25">
        <v>204.45</v>
      </c>
      <c r="F408" s="27"/>
    </row>
    <row r="409" spans="2:6" x14ac:dyDescent="0.25">
      <c r="B409" s="10" t="s">
        <v>3018</v>
      </c>
      <c r="C409" s="11">
        <v>-4150</v>
      </c>
      <c r="D409" s="10">
        <v>26498.38</v>
      </c>
      <c r="E409" s="25">
        <v>26914</v>
      </c>
      <c r="F409" s="27"/>
    </row>
    <row r="410" spans="2:6" x14ac:dyDescent="0.25">
      <c r="B410" s="10" t="s">
        <v>3019</v>
      </c>
      <c r="C410" s="11">
        <v>-153500</v>
      </c>
      <c r="D410" s="10">
        <v>7154.25</v>
      </c>
      <c r="E410" s="25">
        <v>7177.6</v>
      </c>
      <c r="F410" s="27"/>
    </row>
    <row r="411" spans="2:6" x14ac:dyDescent="0.25">
      <c r="B411" s="10" t="s">
        <v>3020</v>
      </c>
      <c r="C411" s="11">
        <v>-54500</v>
      </c>
      <c r="D411" s="10">
        <v>1659.02</v>
      </c>
      <c r="E411" s="25">
        <v>1685.9</v>
      </c>
      <c r="F411" s="27"/>
    </row>
    <row r="412" spans="2:6" x14ac:dyDescent="0.25">
      <c r="B412" s="10" t="s">
        <v>3021</v>
      </c>
      <c r="C412" s="11">
        <v>-203775</v>
      </c>
      <c r="D412" s="10">
        <v>767.97</v>
      </c>
      <c r="E412" s="25">
        <v>783.6</v>
      </c>
      <c r="F412" s="27"/>
    </row>
    <row r="413" spans="2:6" x14ac:dyDescent="0.25">
      <c r="B413" s="10" t="s">
        <v>3022</v>
      </c>
      <c r="C413" s="11">
        <v>-365000</v>
      </c>
      <c r="D413" s="10">
        <v>2231.89</v>
      </c>
      <c r="E413" s="25">
        <v>2239.1999999999998</v>
      </c>
      <c r="F413" s="27"/>
    </row>
    <row r="414" spans="2:6" x14ac:dyDescent="0.25">
      <c r="B414" s="10" t="s">
        <v>2815</v>
      </c>
      <c r="C414" s="11">
        <v>-175</v>
      </c>
      <c r="D414" s="10">
        <v>3847.35</v>
      </c>
      <c r="E414" s="25">
        <v>3926.95</v>
      </c>
      <c r="F414" s="27"/>
    </row>
    <row r="415" spans="2:6" x14ac:dyDescent="0.25">
      <c r="B415" s="10" t="s">
        <v>3023</v>
      </c>
      <c r="C415" s="11">
        <v>-380500</v>
      </c>
      <c r="D415" s="10">
        <v>1298.19</v>
      </c>
      <c r="E415" s="25">
        <v>1310.95</v>
      </c>
      <c r="F415" s="27"/>
    </row>
    <row r="416" spans="2:6" x14ac:dyDescent="0.25">
      <c r="B416" s="10" t="s">
        <v>3024</v>
      </c>
      <c r="C416" s="11">
        <v>-1528300</v>
      </c>
      <c r="D416" s="10">
        <v>238.26</v>
      </c>
      <c r="E416" s="25">
        <v>253.85</v>
      </c>
      <c r="F416" s="27"/>
    </row>
    <row r="417" spans="2:6" x14ac:dyDescent="0.25">
      <c r="B417" s="10" t="s">
        <v>2816</v>
      </c>
      <c r="C417" s="11">
        <v>-206000</v>
      </c>
      <c r="D417" s="10">
        <v>1469.14</v>
      </c>
      <c r="E417" s="25">
        <v>1474.3</v>
      </c>
      <c r="F417" s="27"/>
    </row>
    <row r="418" spans="2:6" x14ac:dyDescent="0.25">
      <c r="B418" s="10" t="s">
        <v>3025</v>
      </c>
      <c r="C418" s="11">
        <v>-84800</v>
      </c>
      <c r="D418" s="10">
        <v>1034.78</v>
      </c>
      <c r="E418" s="25">
        <v>1044.55</v>
      </c>
      <c r="F418" s="27"/>
    </row>
    <row r="419" spans="2:6" x14ac:dyDescent="0.25">
      <c r="B419" s="10" t="s">
        <v>3026</v>
      </c>
      <c r="C419" s="11">
        <v>-486500</v>
      </c>
      <c r="D419" s="10">
        <v>1403.8</v>
      </c>
      <c r="E419" s="25">
        <v>1416</v>
      </c>
      <c r="F419" s="27"/>
    </row>
    <row r="420" spans="2:6" x14ac:dyDescent="0.25">
      <c r="B420" s="10" t="s">
        <v>3027</v>
      </c>
      <c r="C420" s="11">
        <v>-58500</v>
      </c>
      <c r="D420" s="10">
        <v>3771.16</v>
      </c>
      <c r="E420" s="25">
        <v>3800.9</v>
      </c>
      <c r="F420" s="27"/>
    </row>
    <row r="421" spans="2:6" x14ac:dyDescent="0.25">
      <c r="B421" s="10" t="s">
        <v>2817</v>
      </c>
      <c r="C421" s="11">
        <v>-115800</v>
      </c>
      <c r="D421" s="10">
        <v>1218.6600000000001</v>
      </c>
      <c r="E421" s="25">
        <v>1228.3499999999999</v>
      </c>
      <c r="F421" s="27"/>
    </row>
    <row r="422" spans="2:6" x14ac:dyDescent="0.25">
      <c r="B422" s="10" t="s">
        <v>2818</v>
      </c>
      <c r="C422" s="11">
        <v>-28875</v>
      </c>
      <c r="D422" s="10">
        <v>3457.48</v>
      </c>
      <c r="E422" s="25">
        <v>3509.5</v>
      </c>
      <c r="F422" s="27"/>
    </row>
    <row r="423" spans="2:6" x14ac:dyDescent="0.25">
      <c r="B423" s="10" t="s">
        <v>3028</v>
      </c>
      <c r="C423" s="11">
        <v>-19840000</v>
      </c>
      <c r="D423" s="10">
        <v>13.45</v>
      </c>
      <c r="E423" s="25">
        <v>13.25</v>
      </c>
      <c r="F423" s="27"/>
    </row>
    <row r="424" spans="2:6" x14ac:dyDescent="0.25">
      <c r="B424" s="10" t="s">
        <v>2717</v>
      </c>
      <c r="C424" s="11">
        <v>-2802600</v>
      </c>
      <c r="D424" s="10">
        <v>431.85</v>
      </c>
      <c r="E424" s="25">
        <v>442.55</v>
      </c>
      <c r="F424" s="27"/>
    </row>
    <row r="425" spans="2:6" x14ac:dyDescent="0.25">
      <c r="B425" s="10" t="s">
        <v>3029</v>
      </c>
      <c r="C425" s="11">
        <v>-186300</v>
      </c>
      <c r="D425" s="10">
        <v>2210.2399999999998</v>
      </c>
      <c r="E425" s="25">
        <v>2215</v>
      </c>
      <c r="F425" s="27"/>
    </row>
    <row r="426" spans="2:6" x14ac:dyDescent="0.25">
      <c r="B426" s="10" t="s">
        <v>3030</v>
      </c>
      <c r="C426" s="11">
        <v>-121000</v>
      </c>
      <c r="D426" s="10">
        <v>3189.89</v>
      </c>
      <c r="E426" s="25">
        <v>3179.75</v>
      </c>
      <c r="F426" s="27"/>
    </row>
    <row r="427" spans="2:6" x14ac:dyDescent="0.25">
      <c r="B427" s="10" t="s">
        <v>3031</v>
      </c>
      <c r="C427" s="11">
        <v>-9337575</v>
      </c>
      <c r="D427" s="10">
        <v>126.68</v>
      </c>
      <c r="E427" s="25">
        <v>133.1</v>
      </c>
      <c r="F427" s="27"/>
    </row>
    <row r="428" spans="2:6" x14ac:dyDescent="0.25">
      <c r="B428" s="10" t="s">
        <v>3032</v>
      </c>
      <c r="C428" s="11">
        <v>-802000</v>
      </c>
      <c r="D428" s="10">
        <v>398.33</v>
      </c>
      <c r="E428" s="25">
        <v>403.1</v>
      </c>
      <c r="F428" s="27"/>
    </row>
    <row r="429" spans="2:6" x14ac:dyDescent="0.25">
      <c r="B429" s="10" t="s">
        <v>763</v>
      </c>
      <c r="C429" s="11">
        <v>-694500</v>
      </c>
      <c r="D429" s="10">
        <v>570.98</v>
      </c>
      <c r="E429" s="25">
        <v>567.70000000000005</v>
      </c>
      <c r="F429" s="27"/>
    </row>
    <row r="430" spans="2:6" x14ac:dyDescent="0.25">
      <c r="B430" s="10" t="s">
        <v>3033</v>
      </c>
      <c r="C430" s="11">
        <v>-87000</v>
      </c>
      <c r="D430" s="10">
        <v>678.88</v>
      </c>
      <c r="E430" s="25">
        <v>680.35</v>
      </c>
      <c r="F430" s="27"/>
    </row>
    <row r="431" spans="2:6" x14ac:dyDescent="0.25">
      <c r="B431" s="10" t="s">
        <v>2819</v>
      </c>
      <c r="C431" s="11">
        <v>-63700</v>
      </c>
      <c r="D431" s="10">
        <v>1052.8699999999999</v>
      </c>
      <c r="E431" s="25">
        <v>1057.7</v>
      </c>
      <c r="F431" s="27"/>
    </row>
    <row r="432" spans="2:6" x14ac:dyDescent="0.25">
      <c r="B432" s="10" t="s">
        <v>3034</v>
      </c>
      <c r="C432" s="11">
        <v>-2705000</v>
      </c>
      <c r="D432" s="10">
        <v>147.38</v>
      </c>
      <c r="E432" s="25">
        <v>147.75</v>
      </c>
      <c r="F432" s="27"/>
    </row>
    <row r="433" spans="2:6" x14ac:dyDescent="0.25">
      <c r="B433" s="10" t="s">
        <v>2624</v>
      </c>
      <c r="C433" s="11">
        <v>-114600</v>
      </c>
      <c r="D433" s="10">
        <v>3085.9</v>
      </c>
      <c r="E433" s="25">
        <v>3127.25</v>
      </c>
      <c r="F433" s="27"/>
    </row>
    <row r="434" spans="2:6" x14ac:dyDescent="0.25">
      <c r="B434" s="10" t="s">
        <v>3035</v>
      </c>
      <c r="C434" s="11">
        <v>-1500</v>
      </c>
      <c r="D434" s="10">
        <v>37867.96</v>
      </c>
      <c r="E434" s="25">
        <v>37571</v>
      </c>
      <c r="F434" s="27"/>
    </row>
    <row r="435" spans="2:6" x14ac:dyDescent="0.25">
      <c r="B435" s="10" t="s">
        <v>1308</v>
      </c>
      <c r="C435" s="11">
        <v>-8384000</v>
      </c>
      <c r="D435" s="10">
        <v>78.680000000000007</v>
      </c>
      <c r="E435" s="25">
        <v>78.2</v>
      </c>
      <c r="F435" s="27"/>
    </row>
    <row r="436" spans="2:6" x14ac:dyDescent="0.25">
      <c r="B436" s="10" t="s">
        <v>3036</v>
      </c>
      <c r="C436" s="11">
        <v>-466500</v>
      </c>
      <c r="D436" s="10">
        <v>1972.94</v>
      </c>
      <c r="E436" s="25">
        <v>2019.65</v>
      </c>
      <c r="F436" s="27"/>
    </row>
    <row r="437" spans="2:6" x14ac:dyDescent="0.25">
      <c r="B437" s="10" t="s">
        <v>3037</v>
      </c>
      <c r="C437" s="11">
        <v>-807000</v>
      </c>
      <c r="D437" s="10">
        <v>535.62</v>
      </c>
      <c r="E437" s="25">
        <v>557.65</v>
      </c>
      <c r="F437" s="27"/>
    </row>
    <row r="438" spans="2:6" x14ac:dyDescent="0.25">
      <c r="B438" s="10" t="s">
        <v>2718</v>
      </c>
      <c r="C438" s="11">
        <v>-1361800</v>
      </c>
      <c r="D438" s="10">
        <v>1031.33</v>
      </c>
      <c r="E438" s="25">
        <v>1051.8499999999999</v>
      </c>
      <c r="F438" s="27"/>
    </row>
    <row r="439" spans="2:6" x14ac:dyDescent="0.25">
      <c r="B439" s="10" t="s">
        <v>3038</v>
      </c>
      <c r="C439" s="11">
        <v>-518400</v>
      </c>
      <c r="D439" s="10">
        <v>285.14</v>
      </c>
      <c r="E439" s="25">
        <v>287.10000000000002</v>
      </c>
      <c r="F439" s="27"/>
    </row>
    <row r="440" spans="2:6" x14ac:dyDescent="0.25">
      <c r="B440" s="10" t="s">
        <v>2625</v>
      </c>
      <c r="C440" s="11">
        <v>-11200</v>
      </c>
      <c r="D440" s="10">
        <v>1330.49</v>
      </c>
      <c r="E440" s="25">
        <v>1349.15</v>
      </c>
      <c r="F440" s="27"/>
    </row>
    <row r="441" spans="2:6" x14ac:dyDescent="0.25">
      <c r="B441" s="10" t="s">
        <v>3039</v>
      </c>
      <c r="C441" s="11">
        <v>-1754300</v>
      </c>
      <c r="D441" s="10">
        <v>177.23</v>
      </c>
      <c r="E441" s="25">
        <v>175.3</v>
      </c>
      <c r="F441" s="27"/>
    </row>
    <row r="442" spans="2:6" x14ac:dyDescent="0.25">
      <c r="B442" s="10" t="s">
        <v>3040</v>
      </c>
      <c r="C442" s="11">
        <v>-262625</v>
      </c>
      <c r="D442" s="10">
        <v>393.37</v>
      </c>
      <c r="E442" s="25">
        <v>390.85</v>
      </c>
      <c r="F442" s="27"/>
    </row>
    <row r="443" spans="2:6" x14ac:dyDescent="0.25">
      <c r="B443" s="10" t="s">
        <v>1309</v>
      </c>
      <c r="C443" s="11">
        <v>-19250</v>
      </c>
      <c r="D443" s="10">
        <v>192.07</v>
      </c>
      <c r="E443" s="25">
        <v>196.05</v>
      </c>
      <c r="F443" s="27"/>
    </row>
    <row r="444" spans="2:6" x14ac:dyDescent="0.25">
      <c r="B444" s="10" t="s">
        <v>2626</v>
      </c>
      <c r="C444" s="11">
        <v>-500</v>
      </c>
      <c r="D444" s="10">
        <v>8672.76</v>
      </c>
      <c r="E444" s="25">
        <v>9041</v>
      </c>
      <c r="F444" s="27"/>
    </row>
    <row r="445" spans="2:6" x14ac:dyDescent="0.25">
      <c r="B445" s="10" t="s">
        <v>3041</v>
      </c>
      <c r="C445" s="11">
        <v>-160400</v>
      </c>
      <c r="D445" s="10">
        <v>1625.65</v>
      </c>
      <c r="E445" s="25">
        <v>1659.15</v>
      </c>
      <c r="F445" s="27"/>
    </row>
    <row r="446" spans="2:6" x14ac:dyDescent="0.25">
      <c r="B446" s="10" t="s">
        <v>2719</v>
      </c>
      <c r="C446" s="11">
        <v>-1800</v>
      </c>
      <c r="D446" s="10">
        <v>2226.1799999999998</v>
      </c>
      <c r="E446" s="25">
        <v>2380</v>
      </c>
      <c r="F446" s="27"/>
    </row>
    <row r="447" spans="2:6" x14ac:dyDescent="0.25">
      <c r="B447" s="10" t="s">
        <v>2627</v>
      </c>
      <c r="C447" s="11">
        <v>-16600</v>
      </c>
      <c r="D447" s="10">
        <v>3804.54</v>
      </c>
      <c r="E447" s="25">
        <v>3819.55</v>
      </c>
      <c r="F447" s="27"/>
    </row>
    <row r="448" spans="2:6" x14ac:dyDescent="0.25">
      <c r="B448" s="10" t="s">
        <v>3042</v>
      </c>
      <c r="C448" s="11">
        <v>-607500</v>
      </c>
      <c r="D448" s="10">
        <v>60.37</v>
      </c>
      <c r="E448" s="25">
        <v>60.35</v>
      </c>
      <c r="F448" s="27"/>
    </row>
    <row r="449" spans="2:6" x14ac:dyDescent="0.25">
      <c r="B449" s="10" t="s">
        <v>2820</v>
      </c>
      <c r="C449" s="11">
        <v>-1425</v>
      </c>
      <c r="D449" s="10">
        <v>1860.45</v>
      </c>
      <c r="E449" s="25">
        <v>1890.45</v>
      </c>
      <c r="F449" s="27"/>
    </row>
    <row r="450" spans="2:6" x14ac:dyDescent="0.25">
      <c r="B450" s="10" t="s">
        <v>2821</v>
      </c>
      <c r="C450" s="11">
        <v>-97375</v>
      </c>
      <c r="D450" s="10">
        <v>1991.8</v>
      </c>
      <c r="E450" s="25">
        <v>2021.45</v>
      </c>
      <c r="F450" s="27"/>
    </row>
    <row r="451" spans="2:6" x14ac:dyDescent="0.25">
      <c r="B451" s="10" t="s">
        <v>3043</v>
      </c>
      <c r="C451" s="11">
        <v>-110000</v>
      </c>
      <c r="D451" s="10">
        <v>421.97</v>
      </c>
      <c r="E451" s="25">
        <v>425.1</v>
      </c>
      <c r="F451" s="27"/>
    </row>
    <row r="452" spans="2:6" x14ac:dyDescent="0.25">
      <c r="B452" s="10" t="s">
        <v>3044</v>
      </c>
      <c r="C452" s="11">
        <v>-23850</v>
      </c>
      <c r="D452" s="10">
        <v>4603.6099999999997</v>
      </c>
      <c r="E452" s="25">
        <v>4648.6000000000004</v>
      </c>
      <c r="F452" s="27"/>
    </row>
    <row r="453" spans="2:6" x14ac:dyDescent="0.25">
      <c r="B453" s="10" t="s">
        <v>3045</v>
      </c>
      <c r="C453" s="11">
        <v>-63750</v>
      </c>
      <c r="D453" s="10">
        <v>1002.86</v>
      </c>
      <c r="E453" s="25">
        <v>1001.7</v>
      </c>
      <c r="F453" s="27"/>
    </row>
    <row r="454" spans="2:6" x14ac:dyDescent="0.25">
      <c r="B454" s="10" t="s">
        <v>3046</v>
      </c>
      <c r="C454" s="11">
        <v>-400</v>
      </c>
      <c r="D454" s="10">
        <v>4569.88</v>
      </c>
      <c r="E454" s="25">
        <v>4718.8999999999996</v>
      </c>
      <c r="F454" s="27"/>
    </row>
    <row r="455" spans="2:6" x14ac:dyDescent="0.25">
      <c r="B455" s="10" t="s">
        <v>3047</v>
      </c>
      <c r="C455" s="11">
        <v>-4132500</v>
      </c>
      <c r="D455" s="10">
        <v>142.75</v>
      </c>
      <c r="E455" s="25">
        <v>146.6</v>
      </c>
      <c r="F455" s="27"/>
    </row>
    <row r="456" spans="2:6" x14ac:dyDescent="0.25">
      <c r="B456" s="10" t="s">
        <v>2628</v>
      </c>
      <c r="C456" s="11">
        <v>-33900</v>
      </c>
      <c r="D456" s="10">
        <v>2541.5500000000002</v>
      </c>
      <c r="E456" s="25">
        <v>2560.4499999999998</v>
      </c>
      <c r="F456" s="27"/>
    </row>
    <row r="457" spans="2:6" x14ac:dyDescent="0.25">
      <c r="B457" s="10" t="s">
        <v>3048</v>
      </c>
      <c r="C457" s="11">
        <v>-1602000</v>
      </c>
      <c r="D457" s="10">
        <v>156.19999999999999</v>
      </c>
      <c r="E457" s="25">
        <v>165.6</v>
      </c>
      <c r="F457" s="27"/>
    </row>
    <row r="458" spans="2:6" x14ac:dyDescent="0.25">
      <c r="B458" s="10" t="s">
        <v>3049</v>
      </c>
      <c r="C458" s="11">
        <v>-4502250</v>
      </c>
      <c r="D458" s="10">
        <v>273.61</v>
      </c>
      <c r="E458" s="25">
        <v>270.2</v>
      </c>
      <c r="F458" s="27"/>
    </row>
    <row r="459" spans="2:6" x14ac:dyDescent="0.25">
      <c r="B459" s="10" t="s">
        <v>3050</v>
      </c>
      <c r="C459" s="11">
        <v>-276300</v>
      </c>
      <c r="D459" s="10">
        <v>640.41</v>
      </c>
      <c r="E459" s="25">
        <v>643</v>
      </c>
      <c r="F459" s="27"/>
    </row>
    <row r="460" spans="2:6" x14ac:dyDescent="0.25">
      <c r="B460" s="10" t="s">
        <v>2629</v>
      </c>
      <c r="C460" s="11">
        <v>-1649200</v>
      </c>
      <c r="D460" s="10">
        <v>520.04</v>
      </c>
      <c r="E460" s="25">
        <v>520</v>
      </c>
      <c r="F460" s="27"/>
    </row>
    <row r="461" spans="2:6" x14ac:dyDescent="0.25">
      <c r="B461" s="10" t="s">
        <v>3051</v>
      </c>
      <c r="C461" s="11">
        <v>-54000</v>
      </c>
      <c r="D461" s="10">
        <v>2636.94</v>
      </c>
      <c r="E461" s="25">
        <v>2626.05</v>
      </c>
      <c r="F461" s="27"/>
    </row>
    <row r="462" spans="2:6" x14ac:dyDescent="0.25">
      <c r="B462" s="10" t="s">
        <v>3052</v>
      </c>
      <c r="C462" s="11">
        <v>-105000</v>
      </c>
      <c r="D462" s="10">
        <v>2649.57</v>
      </c>
      <c r="E462" s="25">
        <v>2719.9</v>
      </c>
      <c r="F462" s="27"/>
    </row>
    <row r="463" spans="2:6" x14ac:dyDescent="0.25">
      <c r="B463" s="10" t="s">
        <v>2822</v>
      </c>
      <c r="C463" s="11">
        <v>-342800</v>
      </c>
      <c r="D463" s="10">
        <v>1756.1</v>
      </c>
      <c r="E463" s="25">
        <v>1763.7</v>
      </c>
      <c r="F463" s="27"/>
    </row>
    <row r="464" spans="2:6" x14ac:dyDescent="0.25">
      <c r="B464" s="10" t="s">
        <v>3053</v>
      </c>
      <c r="C464" s="11">
        <v>-366000</v>
      </c>
      <c r="D464" s="10">
        <v>461.87</v>
      </c>
      <c r="E464" s="25">
        <v>493.45</v>
      </c>
      <c r="F464" s="27"/>
    </row>
    <row r="465" spans="2:6" x14ac:dyDescent="0.25">
      <c r="B465" s="10" t="s">
        <v>3054</v>
      </c>
      <c r="C465" s="11">
        <v>-418500</v>
      </c>
      <c r="D465" s="10">
        <v>924.06</v>
      </c>
      <c r="E465" s="25">
        <v>934.6</v>
      </c>
      <c r="F465" s="27"/>
    </row>
    <row r="466" spans="2:6" x14ac:dyDescent="0.25">
      <c r="B466" s="10" t="s">
        <v>2631</v>
      </c>
      <c r="C466" s="11">
        <v>-831000</v>
      </c>
      <c r="D466" s="10">
        <v>2409.38</v>
      </c>
      <c r="E466" s="25">
        <v>2396.5</v>
      </c>
      <c r="F466" s="27"/>
    </row>
    <row r="467" spans="2:6" x14ac:dyDescent="0.25">
      <c r="B467" s="10" t="s">
        <v>3055</v>
      </c>
      <c r="C467" s="11">
        <v>-3574800</v>
      </c>
      <c r="D467" s="10">
        <v>171.33</v>
      </c>
      <c r="E467" s="25">
        <v>169.7</v>
      </c>
      <c r="F467" s="27"/>
    </row>
    <row r="468" spans="2:6" x14ac:dyDescent="0.25">
      <c r="B468" s="10" t="s">
        <v>3056</v>
      </c>
      <c r="C468" s="11">
        <v>-185600</v>
      </c>
      <c r="D468" s="10">
        <v>3179.83</v>
      </c>
      <c r="E468" s="25">
        <v>3144.05</v>
      </c>
      <c r="F468" s="27"/>
    </row>
    <row r="469" spans="2:6" x14ac:dyDescent="0.25">
      <c r="B469" s="10" t="s">
        <v>3057</v>
      </c>
      <c r="C469" s="11">
        <v>-190000</v>
      </c>
      <c r="D469" s="10">
        <v>663.63</v>
      </c>
      <c r="E469" s="25">
        <v>676.3</v>
      </c>
      <c r="F469" s="27"/>
    </row>
    <row r="470" spans="2:6" x14ac:dyDescent="0.25">
      <c r="B470" s="10" t="s">
        <v>3058</v>
      </c>
      <c r="C470" s="11">
        <v>-455124</v>
      </c>
      <c r="D470" s="10">
        <v>142.99</v>
      </c>
      <c r="E470" s="25">
        <v>149.4</v>
      </c>
      <c r="F470" s="27"/>
    </row>
    <row r="471" spans="2:6" x14ac:dyDescent="0.25">
      <c r="B471" s="10" t="s">
        <v>3059</v>
      </c>
      <c r="C471" s="11">
        <v>-198750</v>
      </c>
      <c r="D471" s="10">
        <v>2507.5100000000002</v>
      </c>
      <c r="E471" s="25">
        <v>2564.75</v>
      </c>
      <c r="F471" s="27"/>
    </row>
    <row r="472" spans="2:6" x14ac:dyDescent="0.25">
      <c r="B472" s="10" t="s">
        <v>3060</v>
      </c>
      <c r="C472" s="11">
        <v>-50100</v>
      </c>
      <c r="D472" s="10">
        <v>2610.08</v>
      </c>
      <c r="E472" s="25">
        <v>2598.5</v>
      </c>
      <c r="F472" s="27"/>
    </row>
    <row r="473" spans="2:6" x14ac:dyDescent="0.25">
      <c r="B473" s="10" t="s">
        <v>3061</v>
      </c>
      <c r="C473" s="11">
        <v>-481600</v>
      </c>
      <c r="D473" s="10">
        <v>477.53</v>
      </c>
      <c r="E473" s="25">
        <v>477.3</v>
      </c>
      <c r="F473" s="27"/>
    </row>
    <row r="474" spans="2:6" x14ac:dyDescent="0.25">
      <c r="B474" s="10" t="s">
        <v>3062</v>
      </c>
      <c r="C474" s="11">
        <v>-5608000</v>
      </c>
      <c r="D474" s="10">
        <v>91.65</v>
      </c>
      <c r="E474" s="25">
        <v>92.85</v>
      </c>
      <c r="F474" s="27"/>
    </row>
    <row r="475" spans="2:6" x14ac:dyDescent="0.25">
      <c r="B475" s="10" t="s">
        <v>3063</v>
      </c>
      <c r="C475" s="11">
        <v>-32000</v>
      </c>
      <c r="D475" s="10">
        <v>758.85</v>
      </c>
      <c r="E475" s="25">
        <v>758.65</v>
      </c>
      <c r="F475" s="27"/>
    </row>
    <row r="476" spans="2:6" x14ac:dyDescent="0.25">
      <c r="B476" s="10" t="s">
        <v>2720</v>
      </c>
      <c r="C476" s="11">
        <v>-167750</v>
      </c>
      <c r="D476" s="10">
        <v>5712.33</v>
      </c>
      <c r="E476" s="25">
        <v>5818.85</v>
      </c>
      <c r="F476" s="27"/>
    </row>
    <row r="477" spans="2:6" x14ac:dyDescent="0.25">
      <c r="B477" s="10" t="s">
        <v>3064</v>
      </c>
      <c r="C477" s="11">
        <v>-4222500</v>
      </c>
      <c r="D477" s="10">
        <v>145.36000000000001</v>
      </c>
      <c r="E477" s="25">
        <v>145.15</v>
      </c>
      <c r="F477" s="27"/>
    </row>
    <row r="478" spans="2:6" x14ac:dyDescent="0.25">
      <c r="B478" s="10" t="s">
        <v>3065</v>
      </c>
      <c r="C478" s="11">
        <v>-2018250</v>
      </c>
      <c r="D478" s="10">
        <v>106.65</v>
      </c>
      <c r="E478" s="25">
        <v>112.05</v>
      </c>
      <c r="F478" s="27"/>
    </row>
    <row r="479" spans="2:6" x14ac:dyDescent="0.25">
      <c r="B479" s="10" t="s">
        <v>3066</v>
      </c>
      <c r="C479" s="11">
        <v>-530400</v>
      </c>
      <c r="D479" s="10">
        <v>1001.75</v>
      </c>
      <c r="E479" s="25">
        <v>1026.2</v>
      </c>
      <c r="F479" s="27"/>
    </row>
    <row r="480" spans="2:6" x14ac:dyDescent="0.25">
      <c r="B480" s="10" t="s">
        <v>3067</v>
      </c>
      <c r="C480" s="11">
        <v>-4087500</v>
      </c>
      <c r="D480" s="10">
        <v>92.54</v>
      </c>
      <c r="E480" s="25">
        <v>92.8</v>
      </c>
      <c r="F480" s="27"/>
    </row>
    <row r="481" spans="2:6" x14ac:dyDescent="0.25">
      <c r="B481" s="10" t="s">
        <v>2721</v>
      </c>
      <c r="C481" s="11">
        <v>-47700</v>
      </c>
      <c r="D481" s="10">
        <v>937.89</v>
      </c>
      <c r="E481" s="25">
        <v>946.8</v>
      </c>
      <c r="F481" s="27"/>
    </row>
    <row r="482" spans="2:6" x14ac:dyDescent="0.25">
      <c r="B482" s="10" t="s">
        <v>3068</v>
      </c>
      <c r="C482" s="11">
        <v>-5400</v>
      </c>
      <c r="D482" s="10">
        <v>4811.95</v>
      </c>
      <c r="E482" s="25">
        <v>4802.8500000000004</v>
      </c>
      <c r="F482" s="27"/>
    </row>
    <row r="483" spans="2:6" x14ac:dyDescent="0.25">
      <c r="B483" s="10" t="s">
        <v>3069</v>
      </c>
      <c r="C483" s="11">
        <v>-4500</v>
      </c>
      <c r="D483" s="10">
        <v>2104.81</v>
      </c>
      <c r="E483" s="25">
        <v>2137.4</v>
      </c>
      <c r="F483" s="27"/>
    </row>
    <row r="484" spans="2:6" x14ac:dyDescent="0.25">
      <c r="B484" s="10" t="s">
        <v>3070</v>
      </c>
      <c r="C484" s="11">
        <v>-5722500</v>
      </c>
      <c r="D484" s="10">
        <v>158.33000000000001</v>
      </c>
      <c r="E484" s="25">
        <v>172.05</v>
      </c>
      <c r="F484" s="27"/>
    </row>
    <row r="485" spans="2:6" x14ac:dyDescent="0.25">
      <c r="B485" s="10" t="s">
        <v>3071</v>
      </c>
      <c r="C485" s="11">
        <v>-772125</v>
      </c>
      <c r="D485" s="10">
        <v>782.46</v>
      </c>
      <c r="E485" s="25">
        <v>786.75</v>
      </c>
      <c r="F485" s="27"/>
    </row>
    <row r="486" spans="2:6" x14ac:dyDescent="0.25">
      <c r="B486" s="10" t="s">
        <v>2824</v>
      </c>
      <c r="C486" s="11">
        <v>-461500</v>
      </c>
      <c r="D486" s="10">
        <v>1011.07</v>
      </c>
      <c r="E486" s="25">
        <v>1016.15</v>
      </c>
      <c r="F486" s="27"/>
    </row>
    <row r="487" spans="2:6" x14ac:dyDescent="0.25">
      <c r="B487" s="10" t="s">
        <v>2722</v>
      </c>
      <c r="C487" s="11">
        <v>-168525</v>
      </c>
      <c r="D487" s="10">
        <v>3499.92</v>
      </c>
      <c r="E487" s="25">
        <v>3514.25</v>
      </c>
      <c r="F487" s="27"/>
    </row>
    <row r="488" spans="2:6" x14ac:dyDescent="0.25">
      <c r="B488" s="10" t="s">
        <v>3072</v>
      </c>
      <c r="C488" s="11">
        <v>-28500</v>
      </c>
      <c r="D488" s="10">
        <v>5366.36</v>
      </c>
      <c r="E488" s="25">
        <v>5557.3</v>
      </c>
      <c r="F488" s="27"/>
    </row>
    <row r="489" spans="2:6" x14ac:dyDescent="0.25">
      <c r="B489" s="10" t="s">
        <v>3073</v>
      </c>
      <c r="C489" s="11">
        <v>-3100800</v>
      </c>
      <c r="D489" s="10">
        <v>198.2</v>
      </c>
      <c r="E489" s="25">
        <v>206.3</v>
      </c>
      <c r="F489" s="27"/>
    </row>
    <row r="490" spans="2:6" x14ac:dyDescent="0.25">
      <c r="B490" s="10" t="s">
        <v>3074</v>
      </c>
      <c r="C490" s="11">
        <v>-2503250</v>
      </c>
      <c r="D490" s="10">
        <v>323.45</v>
      </c>
      <c r="E490" s="25">
        <v>335.45</v>
      </c>
      <c r="F490" s="27"/>
    </row>
    <row r="491" spans="2:6" x14ac:dyDescent="0.25">
      <c r="B491" s="10" t="s">
        <v>2632</v>
      </c>
      <c r="C491" s="11">
        <v>-8250</v>
      </c>
      <c r="D491" s="10">
        <v>1394.51</v>
      </c>
      <c r="E491" s="25">
        <v>1447.05</v>
      </c>
      <c r="F491" s="27"/>
    </row>
    <row r="492" spans="2:6" x14ac:dyDescent="0.25">
      <c r="B492" s="10" t="s">
        <v>2825</v>
      </c>
      <c r="C492" s="11">
        <v>-64250</v>
      </c>
      <c r="D492" s="10">
        <v>5440.92</v>
      </c>
      <c r="E492" s="25">
        <v>5568.1</v>
      </c>
      <c r="F492" s="27"/>
    </row>
    <row r="493" spans="2:6" x14ac:dyDescent="0.25">
      <c r="B493" s="10" t="s">
        <v>2826</v>
      </c>
      <c r="C493" s="11">
        <v>-34200</v>
      </c>
      <c r="D493" s="10">
        <v>419.97</v>
      </c>
      <c r="E493" s="25">
        <v>438.65</v>
      </c>
      <c r="F493" s="27"/>
    </row>
    <row r="494" spans="2:6" x14ac:dyDescent="0.25">
      <c r="B494" s="10" t="s">
        <v>3075</v>
      </c>
      <c r="C494" s="11">
        <v>-5340000</v>
      </c>
      <c r="D494" s="10">
        <v>257.94</v>
      </c>
      <c r="E494" s="25">
        <v>255.8</v>
      </c>
      <c r="F494" s="27"/>
    </row>
    <row r="495" spans="2:6" x14ac:dyDescent="0.25">
      <c r="B495" s="10" t="s">
        <v>3076</v>
      </c>
      <c r="C495" s="11">
        <v>-302100</v>
      </c>
      <c r="D495" s="10">
        <v>317.33999999999997</v>
      </c>
      <c r="E495" s="25">
        <v>320</v>
      </c>
      <c r="F495" s="27"/>
    </row>
    <row r="496" spans="2:6" x14ac:dyDescent="0.25">
      <c r="B496" s="10" t="s">
        <v>3077</v>
      </c>
      <c r="C496" s="11">
        <v>-96000</v>
      </c>
      <c r="D496" s="10">
        <v>769.24</v>
      </c>
      <c r="E496" s="25">
        <v>780.1</v>
      </c>
      <c r="F496" s="27"/>
    </row>
    <row r="497" spans="2:6" x14ac:dyDescent="0.25">
      <c r="B497" s="10" t="s">
        <v>3078</v>
      </c>
      <c r="C497" s="11">
        <v>-244400</v>
      </c>
      <c r="D497" s="10">
        <v>687.61</v>
      </c>
      <c r="E497" s="25">
        <v>693.4</v>
      </c>
      <c r="F497" s="27"/>
    </row>
    <row r="498" spans="2:6" x14ac:dyDescent="0.25">
      <c r="B498" s="10" t="s">
        <v>3079</v>
      </c>
      <c r="C498" s="11">
        <v>-3075300</v>
      </c>
      <c r="D498" s="10">
        <v>342.54</v>
      </c>
      <c r="E498" s="25">
        <v>348.75</v>
      </c>
      <c r="F498" s="27"/>
    </row>
    <row r="499" spans="2:6" x14ac:dyDescent="0.25">
      <c r="B499" s="10" t="s">
        <v>3080</v>
      </c>
      <c r="C499" s="11">
        <v>-19200</v>
      </c>
      <c r="D499" s="10">
        <v>3215.2</v>
      </c>
      <c r="E499" s="25">
        <v>3221.6</v>
      </c>
      <c r="F499" s="27"/>
    </row>
    <row r="500" spans="2:6" x14ac:dyDescent="0.25">
      <c r="B500" s="10" t="s">
        <v>3081</v>
      </c>
      <c r="C500" s="11">
        <v>-69000</v>
      </c>
      <c r="D500" s="10">
        <v>4054.47</v>
      </c>
      <c r="E500" s="25">
        <v>4051.9</v>
      </c>
      <c r="F500" s="27"/>
    </row>
    <row r="501" spans="2:6" x14ac:dyDescent="0.25">
      <c r="B501" s="10" t="s">
        <v>2827</v>
      </c>
      <c r="C501" s="11">
        <v>-3268800</v>
      </c>
      <c r="D501" s="10">
        <v>212.15</v>
      </c>
      <c r="E501" s="25">
        <v>210.6</v>
      </c>
      <c r="F501" s="27"/>
    </row>
    <row r="502" spans="2:6" x14ac:dyDescent="0.25">
      <c r="B502" s="10" t="s">
        <v>3082</v>
      </c>
      <c r="C502" s="11">
        <v>-88000</v>
      </c>
      <c r="D502" s="10">
        <v>1454.29</v>
      </c>
      <c r="E502" s="25">
        <v>1489</v>
      </c>
      <c r="F502" s="27"/>
    </row>
    <row r="503" spans="2:6" x14ac:dyDescent="0.25">
      <c r="B503" s="10" t="s">
        <v>2633</v>
      </c>
      <c r="C503" s="11">
        <v>-1706400</v>
      </c>
      <c r="D503" s="10">
        <v>829.72</v>
      </c>
      <c r="E503" s="25">
        <v>832.5</v>
      </c>
      <c r="F503" s="27"/>
    </row>
    <row r="504" spans="2:6" x14ac:dyDescent="0.25">
      <c r="B504" s="10" t="s">
        <v>3083</v>
      </c>
      <c r="C504" s="11">
        <v>-295000</v>
      </c>
      <c r="D504" s="10">
        <v>1117.4000000000001</v>
      </c>
      <c r="E504" s="25">
        <v>1126.1500000000001</v>
      </c>
      <c r="F504" s="27"/>
    </row>
    <row r="505" spans="2:6" x14ac:dyDescent="0.25">
      <c r="B505" s="10" t="s">
        <v>3084</v>
      </c>
      <c r="C505" s="11">
        <v>-19800</v>
      </c>
      <c r="D505" s="10">
        <v>288.77</v>
      </c>
      <c r="E505" s="25">
        <v>287.25</v>
      </c>
      <c r="F505" s="27"/>
    </row>
    <row r="506" spans="2:6" x14ac:dyDescent="0.25">
      <c r="B506" s="10" t="s">
        <v>3085</v>
      </c>
      <c r="C506" s="11">
        <v>-306000</v>
      </c>
      <c r="D506" s="10">
        <v>555.57000000000005</v>
      </c>
      <c r="E506" s="25">
        <v>566.65</v>
      </c>
      <c r="F506" s="27"/>
    </row>
    <row r="507" spans="2:6" x14ac:dyDescent="0.25">
      <c r="B507" s="10" t="s">
        <v>3086</v>
      </c>
      <c r="C507" s="11">
        <v>-1098125</v>
      </c>
      <c r="D507" s="10">
        <v>708.03</v>
      </c>
      <c r="E507" s="25">
        <v>709.55</v>
      </c>
      <c r="F507" s="28"/>
    </row>
    <row r="510" spans="2:6" x14ac:dyDescent="0.25">
      <c r="B510" s="14" t="s">
        <v>159</v>
      </c>
      <c r="C510" s="133">
        <v>0.68410000000000004</v>
      </c>
    </row>
    <row r="511" spans="2:6" x14ac:dyDescent="0.25">
      <c r="B511" s="14"/>
    </row>
    <row r="512" spans="2:6" x14ac:dyDescent="0.25">
      <c r="B512" s="14" t="s">
        <v>160</v>
      </c>
    </row>
    <row r="513" spans="2:4" x14ac:dyDescent="0.25">
      <c r="B513" s="23" t="s">
        <v>161</v>
      </c>
      <c r="C513" s="8" t="s">
        <v>162</v>
      </c>
      <c r="D513" s="14"/>
    </row>
    <row r="514" spans="2:4" x14ac:dyDescent="0.25">
      <c r="B514" s="25" t="s">
        <v>3037</v>
      </c>
      <c r="C514" s="11">
        <v>19</v>
      </c>
    </row>
    <row r="515" spans="2:4" x14ac:dyDescent="0.25">
      <c r="B515" s="25" t="s">
        <v>3087</v>
      </c>
      <c r="C515" s="11">
        <v>2295</v>
      </c>
    </row>
    <row r="516" spans="2:4" x14ac:dyDescent="0.25">
      <c r="B516" s="25" t="s">
        <v>3005</v>
      </c>
      <c r="C516" s="11">
        <v>41</v>
      </c>
    </row>
    <row r="517" spans="2:4" x14ac:dyDescent="0.25">
      <c r="B517" s="25" t="s">
        <v>3088</v>
      </c>
      <c r="C517" s="11">
        <v>338</v>
      </c>
    </row>
    <row r="518" spans="2:4" x14ac:dyDescent="0.25">
      <c r="B518" s="25" t="s">
        <v>3089</v>
      </c>
      <c r="C518" s="11">
        <v>172</v>
      </c>
    </row>
    <row r="519" spans="2:4" x14ac:dyDescent="0.25">
      <c r="B519" s="25" t="s">
        <v>2723</v>
      </c>
      <c r="C519" s="11">
        <v>1054</v>
      </c>
    </row>
    <row r="520" spans="2:4" x14ac:dyDescent="0.25">
      <c r="B520" s="25" t="s">
        <v>2724</v>
      </c>
      <c r="C520" s="11">
        <v>3</v>
      </c>
    </row>
    <row r="521" spans="2:4" x14ac:dyDescent="0.25">
      <c r="B521" s="25" t="s">
        <v>2633</v>
      </c>
      <c r="C521" s="11">
        <v>9</v>
      </c>
    </row>
    <row r="522" spans="2:4" x14ac:dyDescent="0.25">
      <c r="B522" s="25" t="s">
        <v>2634</v>
      </c>
      <c r="C522" s="11">
        <v>914</v>
      </c>
    </row>
    <row r="523" spans="2:4" x14ac:dyDescent="0.25">
      <c r="B523" s="25" t="s">
        <v>3090</v>
      </c>
      <c r="C523" s="11">
        <v>940</v>
      </c>
    </row>
    <row r="524" spans="2:4" x14ac:dyDescent="0.25">
      <c r="B524" s="25" t="s">
        <v>3091</v>
      </c>
      <c r="C524" s="11">
        <v>345</v>
      </c>
    </row>
    <row r="525" spans="2:4" x14ac:dyDescent="0.25">
      <c r="B525" s="25" t="s">
        <v>2725</v>
      </c>
      <c r="C525" s="11">
        <v>1773</v>
      </c>
    </row>
    <row r="526" spans="2:4" x14ac:dyDescent="0.25">
      <c r="B526" s="25" t="s">
        <v>2829</v>
      </c>
      <c r="C526" s="11">
        <v>317</v>
      </c>
    </row>
    <row r="527" spans="2:4" x14ac:dyDescent="0.25">
      <c r="B527" s="25" t="s">
        <v>3092</v>
      </c>
      <c r="C527" s="11">
        <v>16</v>
      </c>
    </row>
    <row r="528" spans="2:4" x14ac:dyDescent="0.25">
      <c r="B528" s="25" t="s">
        <v>2596</v>
      </c>
      <c r="C528" s="11">
        <v>2</v>
      </c>
    </row>
    <row r="529" spans="2:3" x14ac:dyDescent="0.25">
      <c r="B529" s="25" t="s">
        <v>2599</v>
      </c>
      <c r="C529" s="11">
        <v>11</v>
      </c>
    </row>
    <row r="530" spans="2:3" x14ac:dyDescent="0.25">
      <c r="B530" s="25" t="s">
        <v>3093</v>
      </c>
      <c r="C530" s="11">
        <v>1179</v>
      </c>
    </row>
    <row r="531" spans="2:3" x14ac:dyDescent="0.25">
      <c r="B531" s="25" t="s">
        <v>3094</v>
      </c>
      <c r="C531" s="11">
        <v>18</v>
      </c>
    </row>
    <row r="532" spans="2:3" x14ac:dyDescent="0.25">
      <c r="B532" s="25" t="s">
        <v>3095</v>
      </c>
      <c r="C532" s="11">
        <v>236</v>
      </c>
    </row>
    <row r="533" spans="2:3" x14ac:dyDescent="0.25">
      <c r="B533" s="25" t="s">
        <v>2726</v>
      </c>
      <c r="C533" s="11">
        <v>2030</v>
      </c>
    </row>
    <row r="534" spans="2:3" x14ac:dyDescent="0.25">
      <c r="B534" s="25" t="s">
        <v>2621</v>
      </c>
      <c r="C534" s="11">
        <v>156</v>
      </c>
    </row>
    <row r="535" spans="2:3" x14ac:dyDescent="0.25">
      <c r="B535" s="25" t="s">
        <v>2635</v>
      </c>
      <c r="C535" s="11">
        <v>437</v>
      </c>
    </row>
    <row r="536" spans="2:3" x14ac:dyDescent="0.25">
      <c r="B536" s="25" t="s">
        <v>3007</v>
      </c>
      <c r="C536" s="11">
        <v>51</v>
      </c>
    </row>
    <row r="537" spans="2:3" x14ac:dyDescent="0.25">
      <c r="B537" s="25" t="s">
        <v>3096</v>
      </c>
      <c r="C537" s="11">
        <v>656</v>
      </c>
    </row>
    <row r="538" spans="2:3" x14ac:dyDescent="0.25">
      <c r="B538" s="25" t="s">
        <v>3097</v>
      </c>
      <c r="C538" s="11">
        <v>711</v>
      </c>
    </row>
    <row r="539" spans="2:3" x14ac:dyDescent="0.25">
      <c r="B539" s="25" t="s">
        <v>3098</v>
      </c>
      <c r="C539" s="11">
        <v>772</v>
      </c>
    </row>
    <row r="540" spans="2:3" x14ac:dyDescent="0.25">
      <c r="B540" s="25" t="s">
        <v>3099</v>
      </c>
      <c r="C540" s="11">
        <v>108</v>
      </c>
    </row>
    <row r="541" spans="2:3" x14ac:dyDescent="0.25">
      <c r="B541" s="25" t="s">
        <v>3061</v>
      </c>
      <c r="C541" s="11">
        <v>8</v>
      </c>
    </row>
    <row r="542" spans="2:3" x14ac:dyDescent="0.25">
      <c r="B542" s="25" t="s">
        <v>3100</v>
      </c>
      <c r="C542" s="11">
        <v>428</v>
      </c>
    </row>
    <row r="543" spans="2:3" x14ac:dyDescent="0.25">
      <c r="B543" s="25" t="s">
        <v>3101</v>
      </c>
      <c r="C543" s="11">
        <v>241</v>
      </c>
    </row>
    <row r="544" spans="2:3" x14ac:dyDescent="0.25">
      <c r="B544" s="25" t="s">
        <v>1307</v>
      </c>
      <c r="C544" s="11">
        <v>20</v>
      </c>
    </row>
    <row r="545" spans="2:3" x14ac:dyDescent="0.25">
      <c r="B545" s="25" t="s">
        <v>1310</v>
      </c>
      <c r="C545" s="11">
        <v>355</v>
      </c>
    </row>
    <row r="546" spans="2:3" x14ac:dyDescent="0.25">
      <c r="B546" s="25" t="s">
        <v>3102</v>
      </c>
      <c r="C546" s="11">
        <v>631</v>
      </c>
    </row>
    <row r="547" spans="2:3" x14ac:dyDescent="0.25">
      <c r="B547" s="25" t="s">
        <v>3103</v>
      </c>
      <c r="C547" s="11">
        <v>111</v>
      </c>
    </row>
    <row r="548" spans="2:3" x14ac:dyDescent="0.25">
      <c r="B548" s="25" t="s">
        <v>3104</v>
      </c>
      <c r="C548" s="11">
        <v>197</v>
      </c>
    </row>
    <row r="549" spans="2:3" x14ac:dyDescent="0.25">
      <c r="B549" s="25" t="s">
        <v>2826</v>
      </c>
      <c r="C549" s="11">
        <v>3</v>
      </c>
    </row>
    <row r="550" spans="2:3" x14ac:dyDescent="0.25">
      <c r="B550" s="25" t="s">
        <v>2831</v>
      </c>
      <c r="C550" s="11">
        <v>636</v>
      </c>
    </row>
    <row r="551" spans="2:3" x14ac:dyDescent="0.25">
      <c r="B551" s="25" t="s">
        <v>2832</v>
      </c>
      <c r="C551" s="11">
        <v>38</v>
      </c>
    </row>
    <row r="552" spans="2:3" x14ac:dyDescent="0.25">
      <c r="B552" s="25" t="s">
        <v>3105</v>
      </c>
      <c r="C552" s="11">
        <v>585</v>
      </c>
    </row>
    <row r="553" spans="2:3" x14ac:dyDescent="0.25">
      <c r="B553" s="25" t="s">
        <v>3106</v>
      </c>
      <c r="C553" s="11">
        <v>55000</v>
      </c>
    </row>
    <row r="554" spans="2:3" x14ac:dyDescent="0.25">
      <c r="B554" s="25" t="s">
        <v>3107</v>
      </c>
      <c r="C554" s="11">
        <v>20</v>
      </c>
    </row>
    <row r="555" spans="2:3" x14ac:dyDescent="0.25">
      <c r="B555" s="25" t="s">
        <v>3108</v>
      </c>
      <c r="C555" s="11">
        <v>51</v>
      </c>
    </row>
    <row r="556" spans="2:3" x14ac:dyDescent="0.25">
      <c r="B556" s="25" t="s">
        <v>3109</v>
      </c>
      <c r="C556" s="11">
        <v>228150</v>
      </c>
    </row>
    <row r="557" spans="2:3" x14ac:dyDescent="0.25">
      <c r="B557" s="25" t="s">
        <v>1311</v>
      </c>
      <c r="C557" s="11">
        <v>519</v>
      </c>
    </row>
    <row r="558" spans="2:3" x14ac:dyDescent="0.25">
      <c r="B558" s="25" t="s">
        <v>3110</v>
      </c>
      <c r="C558" s="11">
        <v>700</v>
      </c>
    </row>
    <row r="559" spans="2:3" x14ac:dyDescent="0.25">
      <c r="B559" s="25" t="s">
        <v>3111</v>
      </c>
      <c r="C559" s="11">
        <v>117</v>
      </c>
    </row>
    <row r="560" spans="2:3" x14ac:dyDescent="0.25">
      <c r="B560" s="25" t="s">
        <v>3112</v>
      </c>
      <c r="C560" s="11">
        <v>2</v>
      </c>
    </row>
    <row r="561" spans="2:3" x14ac:dyDescent="0.25">
      <c r="B561" s="25" t="s">
        <v>3113</v>
      </c>
      <c r="C561" s="11">
        <v>8</v>
      </c>
    </row>
    <row r="562" spans="2:3" x14ac:dyDescent="0.25">
      <c r="B562" s="25" t="s">
        <v>3114</v>
      </c>
      <c r="C562" s="11">
        <v>1171</v>
      </c>
    </row>
    <row r="563" spans="2:3" x14ac:dyDescent="0.25">
      <c r="B563" s="25" t="s">
        <v>3008</v>
      </c>
      <c r="C563" s="11">
        <v>2</v>
      </c>
    </row>
    <row r="564" spans="2:3" x14ac:dyDescent="0.25">
      <c r="B564" s="25" t="s">
        <v>3115</v>
      </c>
      <c r="C564" s="11">
        <v>3</v>
      </c>
    </row>
    <row r="565" spans="2:3" x14ac:dyDescent="0.25">
      <c r="B565" s="25" t="s">
        <v>3116</v>
      </c>
      <c r="C565" s="11">
        <v>0</v>
      </c>
    </row>
    <row r="566" spans="2:3" x14ac:dyDescent="0.25">
      <c r="B566" s="25" t="s">
        <v>3117</v>
      </c>
      <c r="C566" s="11">
        <v>1</v>
      </c>
    </row>
    <row r="567" spans="2:3" x14ac:dyDescent="0.25">
      <c r="B567" s="25" t="s">
        <v>3077</v>
      </c>
      <c r="C567" s="11">
        <v>56</v>
      </c>
    </row>
    <row r="568" spans="2:3" x14ac:dyDescent="0.25">
      <c r="B568" s="25" t="s">
        <v>3118</v>
      </c>
      <c r="C568" s="11">
        <v>140</v>
      </c>
    </row>
    <row r="569" spans="2:3" x14ac:dyDescent="0.25">
      <c r="B569" s="25" t="s">
        <v>3119</v>
      </c>
      <c r="C569" s="11">
        <v>221</v>
      </c>
    </row>
    <row r="570" spans="2:3" x14ac:dyDescent="0.25">
      <c r="B570" s="25" t="s">
        <v>3120</v>
      </c>
      <c r="C570" s="11">
        <v>11</v>
      </c>
    </row>
    <row r="571" spans="2:3" x14ac:dyDescent="0.25">
      <c r="B571" s="25" t="s">
        <v>2834</v>
      </c>
      <c r="C571" s="11">
        <v>1172</v>
      </c>
    </row>
    <row r="572" spans="2:3" x14ac:dyDescent="0.25">
      <c r="B572" s="25" t="s">
        <v>3121</v>
      </c>
      <c r="C572" s="11">
        <v>939</v>
      </c>
    </row>
    <row r="573" spans="2:3" x14ac:dyDescent="0.25">
      <c r="B573" s="25" t="s">
        <v>3122</v>
      </c>
      <c r="C573" s="11">
        <v>472</v>
      </c>
    </row>
    <row r="574" spans="2:3" x14ac:dyDescent="0.25">
      <c r="B574" s="25" t="s">
        <v>3123</v>
      </c>
      <c r="C574" s="11">
        <v>228</v>
      </c>
    </row>
    <row r="575" spans="2:3" x14ac:dyDescent="0.25">
      <c r="B575" s="25" t="s">
        <v>2636</v>
      </c>
      <c r="C575" s="11">
        <v>167</v>
      </c>
    </row>
    <row r="576" spans="2:3" x14ac:dyDescent="0.25">
      <c r="B576" s="25" t="s">
        <v>3124</v>
      </c>
      <c r="C576" s="11">
        <v>221</v>
      </c>
    </row>
    <row r="577" spans="2:3" x14ac:dyDescent="0.25">
      <c r="B577" s="25" t="s">
        <v>2835</v>
      </c>
      <c r="C577" s="11">
        <v>199</v>
      </c>
    </row>
    <row r="578" spans="2:3" x14ac:dyDescent="0.25">
      <c r="B578" s="25" t="s">
        <v>2720</v>
      </c>
      <c r="C578" s="11">
        <v>75</v>
      </c>
    </row>
    <row r="579" spans="2:3" x14ac:dyDescent="0.25">
      <c r="B579" s="25" t="s">
        <v>2727</v>
      </c>
      <c r="C579" s="11">
        <v>1469</v>
      </c>
    </row>
    <row r="580" spans="2:3" x14ac:dyDescent="0.25">
      <c r="B580" s="25" t="s">
        <v>3125</v>
      </c>
      <c r="C580" s="11">
        <v>32</v>
      </c>
    </row>
    <row r="581" spans="2:3" x14ac:dyDescent="0.25">
      <c r="B581" s="25" t="s">
        <v>2836</v>
      </c>
      <c r="C581" s="11">
        <v>93</v>
      </c>
    </row>
    <row r="582" spans="2:3" x14ac:dyDescent="0.25">
      <c r="B582" s="25" t="s">
        <v>3126</v>
      </c>
      <c r="C582" s="11">
        <v>89</v>
      </c>
    </row>
    <row r="583" spans="2:3" x14ac:dyDescent="0.25">
      <c r="B583" s="25" t="s">
        <v>3127</v>
      </c>
      <c r="C583" s="11">
        <v>149</v>
      </c>
    </row>
    <row r="584" spans="2:3" x14ac:dyDescent="0.25">
      <c r="B584" s="25" t="s">
        <v>2814</v>
      </c>
      <c r="C584" s="11">
        <v>46</v>
      </c>
    </row>
    <row r="585" spans="2:3" x14ac:dyDescent="0.25">
      <c r="B585" s="25" t="s">
        <v>2837</v>
      </c>
      <c r="C585" s="11">
        <v>158</v>
      </c>
    </row>
    <row r="586" spans="2:3" x14ac:dyDescent="0.25">
      <c r="B586" s="25" t="s">
        <v>3128</v>
      </c>
      <c r="C586" s="11">
        <v>1055</v>
      </c>
    </row>
    <row r="587" spans="2:3" x14ac:dyDescent="0.25">
      <c r="B587" s="25" t="s">
        <v>3129</v>
      </c>
      <c r="C587" s="11">
        <v>676</v>
      </c>
    </row>
    <row r="588" spans="2:3" x14ac:dyDescent="0.25">
      <c r="B588" s="25" t="s">
        <v>3130</v>
      </c>
      <c r="C588" s="11">
        <v>75</v>
      </c>
    </row>
    <row r="589" spans="2:3" x14ac:dyDescent="0.25">
      <c r="B589" s="25" t="s">
        <v>2838</v>
      </c>
      <c r="C589" s="11">
        <v>525</v>
      </c>
    </row>
    <row r="590" spans="2:3" x14ac:dyDescent="0.25">
      <c r="B590" s="25" t="s">
        <v>2839</v>
      </c>
      <c r="C590" s="11">
        <v>184</v>
      </c>
    </row>
    <row r="591" spans="2:3" x14ac:dyDescent="0.25">
      <c r="B591" s="25" t="s">
        <v>3131</v>
      </c>
      <c r="C591" s="11">
        <v>502</v>
      </c>
    </row>
    <row r="592" spans="2:3" x14ac:dyDescent="0.25">
      <c r="B592" s="25" t="s">
        <v>2821</v>
      </c>
      <c r="C592" s="11">
        <v>1</v>
      </c>
    </row>
    <row r="593" spans="2:3" x14ac:dyDescent="0.25">
      <c r="B593" s="25" t="s">
        <v>2840</v>
      </c>
      <c r="C593" s="11">
        <v>122</v>
      </c>
    </row>
    <row r="594" spans="2:3" x14ac:dyDescent="0.25">
      <c r="B594" s="25" t="s">
        <v>3132</v>
      </c>
      <c r="C594" s="11">
        <v>387</v>
      </c>
    </row>
    <row r="595" spans="2:3" x14ac:dyDescent="0.25">
      <c r="B595" s="25" t="s">
        <v>3010</v>
      </c>
      <c r="C595" s="11">
        <v>1</v>
      </c>
    </row>
    <row r="596" spans="2:3" x14ac:dyDescent="0.25">
      <c r="B596" s="25" t="s">
        <v>3133</v>
      </c>
      <c r="C596" s="11">
        <v>372</v>
      </c>
    </row>
    <row r="597" spans="2:3" x14ac:dyDescent="0.25">
      <c r="B597" s="25" t="s">
        <v>3134</v>
      </c>
      <c r="C597" s="11">
        <v>469</v>
      </c>
    </row>
    <row r="598" spans="2:3" x14ac:dyDescent="0.25">
      <c r="B598" s="25" t="s">
        <v>2637</v>
      </c>
      <c r="C598" s="11">
        <v>63</v>
      </c>
    </row>
    <row r="599" spans="2:3" x14ac:dyDescent="0.25">
      <c r="B599" s="25" t="s">
        <v>2622</v>
      </c>
      <c r="C599" s="11">
        <v>925</v>
      </c>
    </row>
    <row r="600" spans="2:3" x14ac:dyDescent="0.25">
      <c r="B600" s="25" t="s">
        <v>2638</v>
      </c>
      <c r="C600" s="11">
        <v>4134</v>
      </c>
    </row>
    <row r="601" spans="2:3" x14ac:dyDescent="0.25">
      <c r="B601" s="25" t="s">
        <v>3135</v>
      </c>
      <c r="C601" s="11">
        <v>238</v>
      </c>
    </row>
    <row r="602" spans="2:3" x14ac:dyDescent="0.25">
      <c r="B602" s="25" t="s">
        <v>3136</v>
      </c>
      <c r="C602" s="11">
        <v>329</v>
      </c>
    </row>
    <row r="603" spans="2:3" x14ac:dyDescent="0.25">
      <c r="B603" s="25" t="s">
        <v>2639</v>
      </c>
      <c r="C603" s="11">
        <v>376</v>
      </c>
    </row>
    <row r="604" spans="2:3" x14ac:dyDescent="0.25">
      <c r="B604" s="25" t="s">
        <v>3137</v>
      </c>
      <c r="C604" s="11">
        <v>70</v>
      </c>
    </row>
    <row r="605" spans="2:3" x14ac:dyDescent="0.25">
      <c r="B605" s="25" t="s">
        <v>3138</v>
      </c>
      <c r="C605" s="11">
        <v>450</v>
      </c>
    </row>
    <row r="606" spans="2:3" x14ac:dyDescent="0.25">
      <c r="B606" s="25" t="s">
        <v>3079</v>
      </c>
      <c r="C606" s="11">
        <v>204</v>
      </c>
    </row>
    <row r="607" spans="2:3" x14ac:dyDescent="0.25">
      <c r="B607" s="25" t="s">
        <v>3139</v>
      </c>
      <c r="C607" s="11">
        <v>1487</v>
      </c>
    </row>
    <row r="608" spans="2:3" x14ac:dyDescent="0.25">
      <c r="B608" s="25" t="s">
        <v>2628</v>
      </c>
      <c r="C608" s="11">
        <v>3</v>
      </c>
    </row>
    <row r="609" spans="2:3" x14ac:dyDescent="0.25">
      <c r="B609" s="25" t="s">
        <v>2640</v>
      </c>
      <c r="C609" s="11">
        <v>173</v>
      </c>
    </row>
    <row r="610" spans="2:3" x14ac:dyDescent="0.25">
      <c r="B610" s="25" t="s">
        <v>2623</v>
      </c>
      <c r="C610" s="11">
        <v>107</v>
      </c>
    </row>
    <row r="611" spans="2:3" x14ac:dyDescent="0.25">
      <c r="B611" s="25" t="s">
        <v>2641</v>
      </c>
      <c r="C611" s="11">
        <v>851</v>
      </c>
    </row>
    <row r="612" spans="2:3" x14ac:dyDescent="0.25">
      <c r="B612" s="25" t="s">
        <v>3140</v>
      </c>
      <c r="C612" s="11">
        <v>213</v>
      </c>
    </row>
    <row r="613" spans="2:3" x14ac:dyDescent="0.25">
      <c r="B613" s="25" t="s">
        <v>3141</v>
      </c>
      <c r="C613" s="11">
        <v>327</v>
      </c>
    </row>
    <row r="614" spans="2:3" x14ac:dyDescent="0.25">
      <c r="B614" s="25" t="s">
        <v>2841</v>
      </c>
      <c r="C614" s="11">
        <v>40000</v>
      </c>
    </row>
    <row r="615" spans="2:3" x14ac:dyDescent="0.25">
      <c r="B615" s="25" t="s">
        <v>3142</v>
      </c>
      <c r="C615" s="11">
        <v>1174500</v>
      </c>
    </row>
    <row r="616" spans="2:3" x14ac:dyDescent="0.25">
      <c r="B616" s="25" t="s">
        <v>3143</v>
      </c>
      <c r="C616" s="11">
        <v>934</v>
      </c>
    </row>
    <row r="617" spans="2:3" x14ac:dyDescent="0.25">
      <c r="B617" s="25" t="s">
        <v>3144</v>
      </c>
      <c r="C617" s="11">
        <v>700</v>
      </c>
    </row>
    <row r="618" spans="2:3" x14ac:dyDescent="0.25">
      <c r="B618" s="25" t="s">
        <v>3145</v>
      </c>
      <c r="C618" s="11">
        <v>3261</v>
      </c>
    </row>
    <row r="619" spans="2:3" x14ac:dyDescent="0.25">
      <c r="B619" s="25" t="s">
        <v>3146</v>
      </c>
      <c r="C619" s="11">
        <v>227</v>
      </c>
    </row>
    <row r="620" spans="2:3" x14ac:dyDescent="0.25">
      <c r="B620" s="25" t="s">
        <v>3065</v>
      </c>
      <c r="C620" s="11">
        <v>91</v>
      </c>
    </row>
    <row r="621" spans="2:3" x14ac:dyDescent="0.25">
      <c r="B621" s="25" t="s">
        <v>3147</v>
      </c>
      <c r="C621" s="11">
        <v>422</v>
      </c>
    </row>
    <row r="622" spans="2:3" x14ac:dyDescent="0.25">
      <c r="B622" s="25" t="s">
        <v>3086</v>
      </c>
      <c r="C622" s="11">
        <v>14</v>
      </c>
    </row>
    <row r="623" spans="2:3" x14ac:dyDescent="0.25">
      <c r="B623" s="25" t="s">
        <v>3148</v>
      </c>
      <c r="C623" s="11">
        <v>785</v>
      </c>
    </row>
    <row r="624" spans="2:3" x14ac:dyDescent="0.25">
      <c r="B624" s="25" t="s">
        <v>3149</v>
      </c>
      <c r="C624" s="11">
        <v>964</v>
      </c>
    </row>
    <row r="625" spans="2:3" x14ac:dyDescent="0.25">
      <c r="B625" s="25" t="s">
        <v>3150</v>
      </c>
      <c r="C625" s="11">
        <v>526</v>
      </c>
    </row>
    <row r="626" spans="2:3" x14ac:dyDescent="0.25">
      <c r="B626" s="25" t="s">
        <v>2728</v>
      </c>
      <c r="C626" s="11">
        <v>1156</v>
      </c>
    </row>
    <row r="627" spans="2:3" x14ac:dyDescent="0.25">
      <c r="B627" s="25" t="s">
        <v>3151</v>
      </c>
      <c r="C627" s="11">
        <v>120</v>
      </c>
    </row>
    <row r="628" spans="2:3" x14ac:dyDescent="0.25">
      <c r="B628" s="25" t="s">
        <v>2842</v>
      </c>
      <c r="C628" s="11">
        <v>1167</v>
      </c>
    </row>
    <row r="629" spans="2:3" x14ac:dyDescent="0.25">
      <c r="B629" s="25" t="s">
        <v>3052</v>
      </c>
      <c r="C629" s="11">
        <v>9</v>
      </c>
    </row>
    <row r="630" spans="2:3" x14ac:dyDescent="0.25">
      <c r="B630" s="25" t="s">
        <v>3152</v>
      </c>
      <c r="C630" s="11">
        <v>375</v>
      </c>
    </row>
    <row r="631" spans="2:3" x14ac:dyDescent="0.25">
      <c r="B631" s="25" t="s">
        <v>2843</v>
      </c>
      <c r="C631" s="11">
        <v>172</v>
      </c>
    </row>
    <row r="632" spans="2:3" x14ac:dyDescent="0.25">
      <c r="B632" s="25" t="s">
        <v>3153</v>
      </c>
      <c r="C632" s="11">
        <v>144</v>
      </c>
    </row>
    <row r="633" spans="2:3" x14ac:dyDescent="0.25">
      <c r="B633" s="25" t="s">
        <v>3154</v>
      </c>
      <c r="C633" s="11">
        <v>172</v>
      </c>
    </row>
    <row r="634" spans="2:3" x14ac:dyDescent="0.25">
      <c r="B634" s="25" t="s">
        <v>3006</v>
      </c>
      <c r="C634" s="11">
        <v>6</v>
      </c>
    </row>
    <row r="635" spans="2:3" x14ac:dyDescent="0.25">
      <c r="B635" s="25" t="s">
        <v>3155</v>
      </c>
      <c r="C635" s="11">
        <v>125</v>
      </c>
    </row>
    <row r="636" spans="2:3" x14ac:dyDescent="0.25">
      <c r="B636" s="25" t="s">
        <v>2822</v>
      </c>
      <c r="C636" s="11">
        <v>127</v>
      </c>
    </row>
    <row r="637" spans="2:3" x14ac:dyDescent="0.25">
      <c r="B637" s="25" t="s">
        <v>2844</v>
      </c>
      <c r="C637" s="11">
        <v>1318</v>
      </c>
    </row>
    <row r="638" spans="2:3" x14ac:dyDescent="0.25">
      <c r="B638" s="25" t="s">
        <v>3156</v>
      </c>
      <c r="C638" s="11">
        <v>262</v>
      </c>
    </row>
    <row r="639" spans="2:3" x14ac:dyDescent="0.25">
      <c r="B639" s="25" t="s">
        <v>3157</v>
      </c>
      <c r="C639" s="11">
        <v>27</v>
      </c>
    </row>
    <row r="640" spans="2:3" x14ac:dyDescent="0.25">
      <c r="B640" s="25" t="s">
        <v>2642</v>
      </c>
      <c r="C640" s="11">
        <v>389</v>
      </c>
    </row>
    <row r="641" spans="2:3" x14ac:dyDescent="0.25">
      <c r="B641" s="25" t="s">
        <v>3053</v>
      </c>
      <c r="C641" s="11">
        <v>6</v>
      </c>
    </row>
    <row r="642" spans="2:3" x14ac:dyDescent="0.25">
      <c r="B642" s="25" t="s">
        <v>3158</v>
      </c>
      <c r="C642" s="11">
        <v>183</v>
      </c>
    </row>
    <row r="643" spans="2:3" x14ac:dyDescent="0.25">
      <c r="B643" s="25" t="s">
        <v>3159</v>
      </c>
      <c r="C643" s="11">
        <v>25</v>
      </c>
    </row>
    <row r="644" spans="2:3" x14ac:dyDescent="0.25">
      <c r="B644" s="25" t="s">
        <v>2995</v>
      </c>
      <c r="C644" s="11">
        <v>191</v>
      </c>
    </row>
    <row r="645" spans="2:3" x14ac:dyDescent="0.25">
      <c r="B645" s="25" t="s">
        <v>3160</v>
      </c>
      <c r="C645" s="11">
        <v>516</v>
      </c>
    </row>
    <row r="646" spans="2:3" x14ac:dyDescent="0.25">
      <c r="B646" s="25" t="s">
        <v>3025</v>
      </c>
      <c r="C646" s="11">
        <v>15</v>
      </c>
    </row>
    <row r="647" spans="2:3" x14ac:dyDescent="0.25">
      <c r="B647" s="25" t="s">
        <v>3161</v>
      </c>
      <c r="C647" s="11">
        <v>268</v>
      </c>
    </row>
    <row r="648" spans="2:3" x14ac:dyDescent="0.25">
      <c r="B648" s="25" t="s">
        <v>2845</v>
      </c>
      <c r="C648" s="11">
        <v>8</v>
      </c>
    </row>
    <row r="649" spans="2:3" x14ac:dyDescent="0.25">
      <c r="B649" s="25" t="s">
        <v>3162</v>
      </c>
      <c r="C649" s="11">
        <v>652</v>
      </c>
    </row>
    <row r="650" spans="2:3" x14ac:dyDescent="0.25">
      <c r="B650" s="25" t="s">
        <v>2999</v>
      </c>
      <c r="C650" s="11">
        <v>12</v>
      </c>
    </row>
    <row r="651" spans="2:3" x14ac:dyDescent="0.25">
      <c r="B651" s="25" t="s">
        <v>3163</v>
      </c>
      <c r="C651" s="11">
        <v>327</v>
      </c>
    </row>
    <row r="652" spans="2:3" x14ac:dyDescent="0.25">
      <c r="B652" s="25" t="s">
        <v>2643</v>
      </c>
      <c r="C652" s="11">
        <v>49</v>
      </c>
    </row>
    <row r="653" spans="2:3" x14ac:dyDescent="0.25">
      <c r="B653" s="25" t="s">
        <v>3066</v>
      </c>
      <c r="C653" s="11">
        <v>1</v>
      </c>
    </row>
    <row r="654" spans="2:3" x14ac:dyDescent="0.25">
      <c r="B654" s="25" t="s">
        <v>2657</v>
      </c>
      <c r="C654" s="11">
        <v>473</v>
      </c>
    </row>
    <row r="655" spans="2:3" x14ac:dyDescent="0.25">
      <c r="B655" s="25" t="s">
        <v>3164</v>
      </c>
      <c r="C655" s="11">
        <v>15</v>
      </c>
    </row>
    <row r="656" spans="2:3" x14ac:dyDescent="0.25">
      <c r="B656" s="25" t="s">
        <v>3165</v>
      </c>
      <c r="C656" s="11">
        <v>91</v>
      </c>
    </row>
    <row r="657" spans="2:3" x14ac:dyDescent="0.25">
      <c r="B657" s="25" t="s">
        <v>3166</v>
      </c>
      <c r="C657" s="11">
        <v>137</v>
      </c>
    </row>
    <row r="658" spans="2:3" x14ac:dyDescent="0.25">
      <c r="B658" s="25" t="s">
        <v>3167</v>
      </c>
      <c r="C658" s="11">
        <v>78</v>
      </c>
    </row>
    <row r="659" spans="2:3" x14ac:dyDescent="0.25">
      <c r="B659" s="25" t="s">
        <v>3168</v>
      </c>
      <c r="C659" s="11">
        <v>219</v>
      </c>
    </row>
    <row r="660" spans="2:3" x14ac:dyDescent="0.25">
      <c r="B660" s="25" t="s">
        <v>2745</v>
      </c>
      <c r="C660" s="11">
        <v>29</v>
      </c>
    </row>
    <row r="661" spans="2:3" x14ac:dyDescent="0.25">
      <c r="B661" s="25" t="s">
        <v>3169</v>
      </c>
      <c r="C661" s="11">
        <v>241</v>
      </c>
    </row>
    <row r="662" spans="2:3" x14ac:dyDescent="0.25">
      <c r="B662" s="25" t="s">
        <v>2993</v>
      </c>
      <c r="C662" s="11">
        <v>66</v>
      </c>
    </row>
    <row r="663" spans="2:3" x14ac:dyDescent="0.25">
      <c r="B663" s="25" t="s">
        <v>3170</v>
      </c>
      <c r="C663" s="11">
        <v>358</v>
      </c>
    </row>
    <row r="664" spans="2:3" x14ac:dyDescent="0.25">
      <c r="B664" s="25" t="s">
        <v>2847</v>
      </c>
      <c r="C664" s="11">
        <v>3</v>
      </c>
    </row>
    <row r="665" spans="2:3" x14ac:dyDescent="0.25">
      <c r="B665" s="25" t="s">
        <v>3171</v>
      </c>
      <c r="C665" s="11">
        <v>753</v>
      </c>
    </row>
    <row r="666" spans="2:3" x14ac:dyDescent="0.25">
      <c r="B666" s="25" t="s">
        <v>1312</v>
      </c>
      <c r="C666" s="11">
        <v>2</v>
      </c>
    </row>
    <row r="667" spans="2:3" x14ac:dyDescent="0.25">
      <c r="B667" s="25" t="s">
        <v>3172</v>
      </c>
      <c r="C667" s="11">
        <v>3800</v>
      </c>
    </row>
    <row r="668" spans="2:3" x14ac:dyDescent="0.25">
      <c r="B668" s="25" t="s">
        <v>3173</v>
      </c>
      <c r="C668" s="11">
        <v>230</v>
      </c>
    </row>
    <row r="669" spans="2:3" x14ac:dyDescent="0.25">
      <c r="B669" s="25" t="s">
        <v>3174</v>
      </c>
      <c r="C669" s="11">
        <v>224</v>
      </c>
    </row>
    <row r="670" spans="2:3" x14ac:dyDescent="0.25">
      <c r="B670" s="25" t="s">
        <v>3175</v>
      </c>
      <c r="C670" s="11">
        <v>1401</v>
      </c>
    </row>
    <row r="671" spans="2:3" x14ac:dyDescent="0.25">
      <c r="B671" s="25" t="s">
        <v>3176</v>
      </c>
      <c r="C671" s="11">
        <v>700</v>
      </c>
    </row>
    <row r="672" spans="2:3" x14ac:dyDescent="0.25">
      <c r="B672" s="25" t="s">
        <v>3059</v>
      </c>
      <c r="C672" s="11">
        <v>75</v>
      </c>
    </row>
    <row r="673" spans="2:3" x14ac:dyDescent="0.25">
      <c r="B673" s="25" t="s">
        <v>3177</v>
      </c>
      <c r="C673" s="11">
        <v>490</v>
      </c>
    </row>
    <row r="674" spans="2:3" x14ac:dyDescent="0.25">
      <c r="B674" s="25" t="s">
        <v>3178</v>
      </c>
      <c r="C674" s="11">
        <v>636</v>
      </c>
    </row>
    <row r="675" spans="2:3" x14ac:dyDescent="0.25">
      <c r="B675" s="25" t="s">
        <v>3179</v>
      </c>
      <c r="C675" s="11">
        <v>631</v>
      </c>
    </row>
    <row r="676" spans="2:3" x14ac:dyDescent="0.25">
      <c r="B676" s="25" t="s">
        <v>3074</v>
      </c>
      <c r="C676" s="11">
        <v>193</v>
      </c>
    </row>
    <row r="677" spans="2:3" x14ac:dyDescent="0.25">
      <c r="B677" s="25" t="s">
        <v>3180</v>
      </c>
      <c r="C677" s="11">
        <v>524</v>
      </c>
    </row>
    <row r="678" spans="2:3" x14ac:dyDescent="0.25">
      <c r="B678" s="25" t="s">
        <v>2827</v>
      </c>
      <c r="C678" s="11">
        <v>1</v>
      </c>
    </row>
    <row r="679" spans="2:3" x14ac:dyDescent="0.25">
      <c r="B679" s="25" t="s">
        <v>2848</v>
      </c>
      <c r="C679" s="11">
        <v>610</v>
      </c>
    </row>
    <row r="680" spans="2:3" x14ac:dyDescent="0.25">
      <c r="B680" s="25" t="s">
        <v>1313</v>
      </c>
      <c r="C680" s="11">
        <v>575</v>
      </c>
    </row>
    <row r="681" spans="2:3" x14ac:dyDescent="0.25">
      <c r="B681" s="25" t="s">
        <v>3003</v>
      </c>
      <c r="C681" s="11">
        <v>44</v>
      </c>
    </row>
    <row r="682" spans="2:3" x14ac:dyDescent="0.25">
      <c r="B682" s="25" t="s">
        <v>3181</v>
      </c>
      <c r="C682" s="11">
        <v>1047</v>
      </c>
    </row>
    <row r="683" spans="2:3" x14ac:dyDescent="0.25">
      <c r="B683" s="25" t="s">
        <v>3182</v>
      </c>
      <c r="C683" s="11">
        <v>1111</v>
      </c>
    </row>
    <row r="684" spans="2:3" x14ac:dyDescent="0.25">
      <c r="B684" s="25" t="s">
        <v>3183</v>
      </c>
      <c r="C684" s="11">
        <v>289</v>
      </c>
    </row>
    <row r="685" spans="2:3" x14ac:dyDescent="0.25">
      <c r="B685" s="25" t="s">
        <v>2644</v>
      </c>
      <c r="C685" s="11">
        <v>5996</v>
      </c>
    </row>
    <row r="686" spans="2:3" x14ac:dyDescent="0.25">
      <c r="B686" s="25" t="s">
        <v>3184</v>
      </c>
      <c r="C686" s="11">
        <v>9</v>
      </c>
    </row>
    <row r="687" spans="2:3" x14ac:dyDescent="0.25">
      <c r="B687" s="25" t="s">
        <v>3185</v>
      </c>
      <c r="C687" s="11">
        <v>209</v>
      </c>
    </row>
    <row r="688" spans="2:3" x14ac:dyDescent="0.25">
      <c r="B688" s="25" t="s">
        <v>3186</v>
      </c>
      <c r="C688" s="11">
        <v>13</v>
      </c>
    </row>
    <row r="689" spans="2:3" x14ac:dyDescent="0.25">
      <c r="B689" s="25" t="s">
        <v>2645</v>
      </c>
      <c r="C689" s="11">
        <v>46</v>
      </c>
    </row>
    <row r="690" spans="2:3" x14ac:dyDescent="0.25">
      <c r="B690" s="25" t="s">
        <v>3187</v>
      </c>
      <c r="C690" s="11">
        <v>94</v>
      </c>
    </row>
    <row r="691" spans="2:3" x14ac:dyDescent="0.25">
      <c r="B691" s="25" t="s">
        <v>3036</v>
      </c>
      <c r="C691" s="11">
        <v>0</v>
      </c>
    </row>
    <row r="692" spans="2:3" x14ac:dyDescent="0.25">
      <c r="B692" s="25" t="s">
        <v>3188</v>
      </c>
      <c r="C692" s="11">
        <v>750</v>
      </c>
    </row>
    <row r="693" spans="2:3" x14ac:dyDescent="0.25">
      <c r="B693" s="25" t="s">
        <v>3189</v>
      </c>
      <c r="C693" s="11">
        <v>215</v>
      </c>
    </row>
    <row r="694" spans="2:3" x14ac:dyDescent="0.25">
      <c r="B694" s="25" t="s">
        <v>3190</v>
      </c>
      <c r="C694" s="11">
        <v>153</v>
      </c>
    </row>
    <row r="695" spans="2:3" x14ac:dyDescent="0.25">
      <c r="B695" s="25" t="s">
        <v>763</v>
      </c>
      <c r="C695" s="11">
        <v>24</v>
      </c>
    </row>
    <row r="696" spans="2:3" x14ac:dyDescent="0.25">
      <c r="B696" s="25" t="s">
        <v>764</v>
      </c>
      <c r="C696" s="11">
        <v>303</v>
      </c>
    </row>
    <row r="697" spans="2:3" x14ac:dyDescent="0.25">
      <c r="B697" s="25" t="s">
        <v>3191</v>
      </c>
      <c r="C697" s="11">
        <v>284</v>
      </c>
    </row>
    <row r="698" spans="2:3" x14ac:dyDescent="0.25">
      <c r="B698" s="25" t="s">
        <v>3192</v>
      </c>
      <c r="C698" s="11">
        <v>20</v>
      </c>
    </row>
    <row r="699" spans="2:3" x14ac:dyDescent="0.25">
      <c r="B699" s="25" t="s">
        <v>3193</v>
      </c>
      <c r="C699" s="11">
        <v>128</v>
      </c>
    </row>
    <row r="700" spans="2:3" x14ac:dyDescent="0.25">
      <c r="B700" s="25" t="s">
        <v>3194</v>
      </c>
      <c r="C700" s="11">
        <v>94500</v>
      </c>
    </row>
    <row r="701" spans="2:3" x14ac:dyDescent="0.25">
      <c r="B701" s="25" t="s">
        <v>2729</v>
      </c>
      <c r="C701" s="11">
        <v>609</v>
      </c>
    </row>
    <row r="702" spans="2:3" x14ac:dyDescent="0.25">
      <c r="B702" s="25" t="s">
        <v>2730</v>
      </c>
      <c r="C702" s="11">
        <v>46</v>
      </c>
    </row>
    <row r="703" spans="2:3" x14ac:dyDescent="0.25">
      <c r="B703" s="25" t="s">
        <v>2813</v>
      </c>
      <c r="C703" s="11">
        <v>35</v>
      </c>
    </row>
    <row r="704" spans="2:3" x14ac:dyDescent="0.25">
      <c r="B704" s="25" t="s">
        <v>2646</v>
      </c>
      <c r="C704" s="11">
        <v>215</v>
      </c>
    </row>
    <row r="705" spans="2:3" x14ac:dyDescent="0.25">
      <c r="B705" s="25" t="s">
        <v>3195</v>
      </c>
      <c r="C705" s="11">
        <v>382</v>
      </c>
    </row>
    <row r="706" spans="2:3" x14ac:dyDescent="0.25">
      <c r="B706" s="25" t="s">
        <v>2850</v>
      </c>
      <c r="C706" s="11">
        <v>81</v>
      </c>
    </row>
    <row r="707" spans="2:3" x14ac:dyDescent="0.25">
      <c r="B707" s="25" t="s">
        <v>2851</v>
      </c>
      <c r="C707" s="11">
        <v>134</v>
      </c>
    </row>
    <row r="708" spans="2:3" x14ac:dyDescent="0.25">
      <c r="B708" s="25" t="s">
        <v>3196</v>
      </c>
      <c r="C708" s="11">
        <v>235</v>
      </c>
    </row>
    <row r="709" spans="2:3" x14ac:dyDescent="0.25">
      <c r="B709" s="25" t="s">
        <v>2818</v>
      </c>
      <c r="C709" s="11">
        <v>21</v>
      </c>
    </row>
    <row r="710" spans="2:3" x14ac:dyDescent="0.25">
      <c r="B710" s="25" t="s">
        <v>2852</v>
      </c>
      <c r="C710" s="11">
        <v>164</v>
      </c>
    </row>
    <row r="711" spans="2:3" x14ac:dyDescent="0.25">
      <c r="B711" s="25" t="s">
        <v>3197</v>
      </c>
      <c r="C711" s="11">
        <v>71</v>
      </c>
    </row>
    <row r="712" spans="2:3" x14ac:dyDescent="0.25">
      <c r="B712" s="25" t="s">
        <v>2996</v>
      </c>
      <c r="C712" s="11">
        <v>67</v>
      </c>
    </row>
    <row r="713" spans="2:3" x14ac:dyDescent="0.25">
      <c r="B713" s="25" t="s">
        <v>3198</v>
      </c>
      <c r="C713" s="11">
        <v>297</v>
      </c>
    </row>
    <row r="714" spans="2:3" x14ac:dyDescent="0.25">
      <c r="B714" s="25" t="s">
        <v>2626</v>
      </c>
      <c r="C714" s="11">
        <v>67</v>
      </c>
    </row>
    <row r="715" spans="2:3" x14ac:dyDescent="0.25">
      <c r="B715" s="25" t="s">
        <v>2647</v>
      </c>
      <c r="C715" s="11">
        <v>355</v>
      </c>
    </row>
    <row r="716" spans="2:3" x14ac:dyDescent="0.25">
      <c r="B716" s="25" t="s">
        <v>3199</v>
      </c>
      <c r="C716" s="11">
        <v>256</v>
      </c>
    </row>
    <row r="717" spans="2:3" x14ac:dyDescent="0.25">
      <c r="B717" s="25" t="s">
        <v>2819</v>
      </c>
      <c r="C717" s="11">
        <v>3</v>
      </c>
    </row>
    <row r="718" spans="2:3" x14ac:dyDescent="0.25">
      <c r="B718" s="25" t="s">
        <v>2853</v>
      </c>
      <c r="C718" s="11">
        <v>238</v>
      </c>
    </row>
    <row r="719" spans="2:3" x14ac:dyDescent="0.25">
      <c r="B719" s="25" t="s">
        <v>2716</v>
      </c>
      <c r="C719" s="11">
        <v>59</v>
      </c>
    </row>
    <row r="720" spans="2:3" x14ac:dyDescent="0.25">
      <c r="B720" s="25" t="s">
        <v>2731</v>
      </c>
      <c r="C720" s="11">
        <v>358</v>
      </c>
    </row>
    <row r="721" spans="2:3" x14ac:dyDescent="0.25">
      <c r="B721" s="25" t="s">
        <v>3200</v>
      </c>
      <c r="C721" s="11">
        <v>513</v>
      </c>
    </row>
    <row r="722" spans="2:3" x14ac:dyDescent="0.25">
      <c r="B722" s="25" t="s">
        <v>3201</v>
      </c>
      <c r="C722" s="11">
        <v>161</v>
      </c>
    </row>
    <row r="723" spans="2:3" x14ac:dyDescent="0.25">
      <c r="B723" s="25" t="s">
        <v>2600</v>
      </c>
      <c r="C723" s="11">
        <v>79</v>
      </c>
    </row>
    <row r="724" spans="2:3" x14ac:dyDescent="0.25">
      <c r="B724" s="25" t="s">
        <v>3202</v>
      </c>
      <c r="C724" s="11">
        <v>411</v>
      </c>
    </row>
    <row r="725" spans="2:3" x14ac:dyDescent="0.25">
      <c r="B725" s="25" t="s">
        <v>2854</v>
      </c>
      <c r="C725" s="11">
        <v>1302</v>
      </c>
    </row>
    <row r="726" spans="2:3" x14ac:dyDescent="0.25">
      <c r="B726" s="25" t="s">
        <v>3050</v>
      </c>
      <c r="C726" s="11">
        <v>1</v>
      </c>
    </row>
    <row r="727" spans="2:3" x14ac:dyDescent="0.25">
      <c r="B727" s="25" t="s">
        <v>3203</v>
      </c>
      <c r="C727" s="11">
        <v>107</v>
      </c>
    </row>
    <row r="729" spans="2:3" x14ac:dyDescent="0.25">
      <c r="B729" s="23" t="s">
        <v>163</v>
      </c>
      <c r="C729" s="8" t="s">
        <v>162</v>
      </c>
    </row>
    <row r="730" spans="2:3" x14ac:dyDescent="0.25">
      <c r="B730" s="25" t="s">
        <v>3037</v>
      </c>
      <c r="C730" s="11">
        <v>19</v>
      </c>
    </row>
    <row r="731" spans="2:3" x14ac:dyDescent="0.25">
      <c r="B731" s="25" t="s">
        <v>3087</v>
      </c>
      <c r="C731" s="11">
        <v>2295</v>
      </c>
    </row>
    <row r="732" spans="2:3" x14ac:dyDescent="0.25">
      <c r="B732" s="25" t="s">
        <v>3005</v>
      </c>
      <c r="C732" s="11">
        <v>41</v>
      </c>
    </row>
    <row r="733" spans="2:3" x14ac:dyDescent="0.25">
      <c r="B733" s="25" t="s">
        <v>3088</v>
      </c>
      <c r="C733" s="11">
        <v>338</v>
      </c>
    </row>
    <row r="734" spans="2:3" x14ac:dyDescent="0.25">
      <c r="B734" s="25" t="s">
        <v>3089</v>
      </c>
      <c r="C734" s="11">
        <v>172</v>
      </c>
    </row>
    <row r="735" spans="2:3" x14ac:dyDescent="0.25">
      <c r="B735" s="25" t="s">
        <v>2723</v>
      </c>
      <c r="C735" s="11">
        <v>1054</v>
      </c>
    </row>
    <row r="736" spans="2:3" x14ac:dyDescent="0.25">
      <c r="B736" s="25" t="s">
        <v>2724</v>
      </c>
      <c r="C736" s="11">
        <v>3</v>
      </c>
    </row>
    <row r="737" spans="2:3" x14ac:dyDescent="0.25">
      <c r="B737" s="25" t="s">
        <v>2633</v>
      </c>
      <c r="C737" s="11">
        <v>9</v>
      </c>
    </row>
    <row r="738" spans="2:3" x14ac:dyDescent="0.25">
      <c r="B738" s="25" t="s">
        <v>2634</v>
      </c>
      <c r="C738" s="11">
        <v>914</v>
      </c>
    </row>
    <row r="739" spans="2:3" x14ac:dyDescent="0.25">
      <c r="B739" s="25" t="s">
        <v>3090</v>
      </c>
      <c r="C739" s="11">
        <v>940</v>
      </c>
    </row>
    <row r="740" spans="2:3" x14ac:dyDescent="0.25">
      <c r="B740" s="25" t="s">
        <v>3091</v>
      </c>
      <c r="C740" s="11">
        <v>345</v>
      </c>
    </row>
    <row r="741" spans="2:3" x14ac:dyDescent="0.25">
      <c r="B741" s="25" t="s">
        <v>2725</v>
      </c>
      <c r="C741" s="11">
        <v>1773</v>
      </c>
    </row>
    <row r="742" spans="2:3" x14ac:dyDescent="0.25">
      <c r="B742" s="25" t="s">
        <v>2829</v>
      </c>
      <c r="C742" s="11">
        <v>317</v>
      </c>
    </row>
    <row r="743" spans="2:3" x14ac:dyDescent="0.25">
      <c r="B743" s="25" t="s">
        <v>3092</v>
      </c>
      <c r="C743" s="11">
        <v>16</v>
      </c>
    </row>
    <row r="744" spans="2:3" x14ac:dyDescent="0.25">
      <c r="B744" s="25" t="s">
        <v>2596</v>
      </c>
      <c r="C744" s="11">
        <v>2</v>
      </c>
    </row>
    <row r="745" spans="2:3" x14ac:dyDescent="0.25">
      <c r="B745" s="25" t="s">
        <v>2599</v>
      </c>
      <c r="C745" s="11">
        <v>11</v>
      </c>
    </row>
    <row r="746" spans="2:3" x14ac:dyDescent="0.25">
      <c r="B746" s="25" t="s">
        <v>3093</v>
      </c>
      <c r="C746" s="11">
        <v>1179</v>
      </c>
    </row>
    <row r="747" spans="2:3" x14ac:dyDescent="0.25">
      <c r="B747" s="25" t="s">
        <v>3094</v>
      </c>
      <c r="C747" s="11">
        <v>18</v>
      </c>
    </row>
    <row r="748" spans="2:3" x14ac:dyDescent="0.25">
      <c r="B748" s="25" t="s">
        <v>3095</v>
      </c>
      <c r="C748" s="11">
        <v>236</v>
      </c>
    </row>
    <row r="749" spans="2:3" x14ac:dyDescent="0.25">
      <c r="B749" s="25" t="s">
        <v>2726</v>
      </c>
      <c r="C749" s="11">
        <v>2030</v>
      </c>
    </row>
    <row r="750" spans="2:3" x14ac:dyDescent="0.25">
      <c r="B750" s="25" t="s">
        <v>2621</v>
      </c>
      <c r="C750" s="11">
        <v>156</v>
      </c>
    </row>
    <row r="751" spans="2:3" x14ac:dyDescent="0.25">
      <c r="B751" s="25" t="s">
        <v>2635</v>
      </c>
      <c r="C751" s="11">
        <v>437</v>
      </c>
    </row>
    <row r="752" spans="2:3" x14ac:dyDescent="0.25">
      <c r="B752" s="25" t="s">
        <v>3007</v>
      </c>
      <c r="C752" s="11">
        <v>51</v>
      </c>
    </row>
    <row r="753" spans="2:3" x14ac:dyDescent="0.25">
      <c r="B753" s="25" t="s">
        <v>3096</v>
      </c>
      <c r="C753" s="11">
        <v>656</v>
      </c>
    </row>
    <row r="754" spans="2:3" x14ac:dyDescent="0.25">
      <c r="B754" s="25" t="s">
        <v>3097</v>
      </c>
      <c r="C754" s="11">
        <v>711</v>
      </c>
    </row>
    <row r="755" spans="2:3" x14ac:dyDescent="0.25">
      <c r="B755" s="25" t="s">
        <v>3098</v>
      </c>
      <c r="C755" s="11">
        <v>772</v>
      </c>
    </row>
    <row r="756" spans="2:3" x14ac:dyDescent="0.25">
      <c r="B756" s="25" t="s">
        <v>3099</v>
      </c>
      <c r="C756" s="11">
        <v>108</v>
      </c>
    </row>
    <row r="757" spans="2:3" x14ac:dyDescent="0.25">
      <c r="B757" s="25" t="s">
        <v>3061</v>
      </c>
      <c r="C757" s="11">
        <v>8</v>
      </c>
    </row>
    <row r="758" spans="2:3" x14ac:dyDescent="0.25">
      <c r="B758" s="25" t="s">
        <v>3100</v>
      </c>
      <c r="C758" s="11">
        <v>428</v>
      </c>
    </row>
    <row r="759" spans="2:3" x14ac:dyDescent="0.25">
      <c r="B759" s="25" t="s">
        <v>3101</v>
      </c>
      <c r="C759" s="11">
        <v>241</v>
      </c>
    </row>
    <row r="760" spans="2:3" x14ac:dyDescent="0.25">
      <c r="B760" s="25" t="s">
        <v>1307</v>
      </c>
      <c r="C760" s="11">
        <v>20</v>
      </c>
    </row>
    <row r="761" spans="2:3" x14ac:dyDescent="0.25">
      <c r="B761" s="25" t="s">
        <v>1310</v>
      </c>
      <c r="C761" s="11">
        <v>355</v>
      </c>
    </row>
    <row r="762" spans="2:3" x14ac:dyDescent="0.25">
      <c r="B762" s="25" t="s">
        <v>3102</v>
      </c>
      <c r="C762" s="11">
        <v>631</v>
      </c>
    </row>
    <row r="763" spans="2:3" x14ac:dyDescent="0.25">
      <c r="B763" s="25" t="s">
        <v>3103</v>
      </c>
      <c r="C763" s="11">
        <v>111</v>
      </c>
    </row>
    <row r="764" spans="2:3" x14ac:dyDescent="0.25">
      <c r="B764" s="25" t="s">
        <v>3104</v>
      </c>
      <c r="C764" s="11">
        <v>197</v>
      </c>
    </row>
    <row r="765" spans="2:3" x14ac:dyDescent="0.25">
      <c r="B765" s="25" t="s">
        <v>2826</v>
      </c>
      <c r="C765" s="11">
        <v>3</v>
      </c>
    </row>
    <row r="766" spans="2:3" x14ac:dyDescent="0.25">
      <c r="B766" s="25" t="s">
        <v>2831</v>
      </c>
      <c r="C766" s="11">
        <v>636</v>
      </c>
    </row>
    <row r="767" spans="2:3" x14ac:dyDescent="0.25">
      <c r="B767" s="25" t="s">
        <v>2832</v>
      </c>
      <c r="C767" s="11">
        <v>38</v>
      </c>
    </row>
    <row r="768" spans="2:3" x14ac:dyDescent="0.25">
      <c r="B768" s="25" t="s">
        <v>3105</v>
      </c>
      <c r="C768" s="11">
        <v>585</v>
      </c>
    </row>
    <row r="769" spans="2:3" x14ac:dyDescent="0.25">
      <c r="B769" s="25" t="s">
        <v>3106</v>
      </c>
      <c r="C769" s="11">
        <v>55000</v>
      </c>
    </row>
    <row r="770" spans="2:3" x14ac:dyDescent="0.25">
      <c r="B770" s="25" t="s">
        <v>3107</v>
      </c>
      <c r="C770" s="11">
        <v>20</v>
      </c>
    </row>
    <row r="771" spans="2:3" x14ac:dyDescent="0.25">
      <c r="B771" s="25" t="s">
        <v>3108</v>
      </c>
      <c r="C771" s="11">
        <v>51</v>
      </c>
    </row>
    <row r="772" spans="2:3" x14ac:dyDescent="0.25">
      <c r="B772" s="25" t="s">
        <v>3109</v>
      </c>
      <c r="C772" s="11">
        <v>228150</v>
      </c>
    </row>
    <row r="773" spans="2:3" x14ac:dyDescent="0.25">
      <c r="B773" s="25" t="s">
        <v>1311</v>
      </c>
      <c r="C773" s="11">
        <v>519</v>
      </c>
    </row>
    <row r="774" spans="2:3" x14ac:dyDescent="0.25">
      <c r="B774" s="25" t="s">
        <v>3110</v>
      </c>
      <c r="C774" s="11">
        <v>700</v>
      </c>
    </row>
    <row r="775" spans="2:3" x14ac:dyDescent="0.25">
      <c r="B775" s="25" t="s">
        <v>3111</v>
      </c>
      <c r="C775" s="11">
        <v>117</v>
      </c>
    </row>
    <row r="776" spans="2:3" x14ac:dyDescent="0.25">
      <c r="B776" s="25" t="s">
        <v>3112</v>
      </c>
      <c r="C776" s="11">
        <v>2</v>
      </c>
    </row>
    <row r="777" spans="2:3" x14ac:dyDescent="0.25">
      <c r="B777" s="25" t="s">
        <v>3113</v>
      </c>
      <c r="C777" s="11">
        <v>8</v>
      </c>
    </row>
    <row r="778" spans="2:3" x14ac:dyDescent="0.25">
      <c r="B778" s="25" t="s">
        <v>3114</v>
      </c>
      <c r="C778" s="11">
        <v>1171</v>
      </c>
    </row>
    <row r="779" spans="2:3" x14ac:dyDescent="0.25">
      <c r="B779" s="25" t="s">
        <v>3008</v>
      </c>
      <c r="C779" s="11">
        <v>2</v>
      </c>
    </row>
    <row r="780" spans="2:3" x14ac:dyDescent="0.25">
      <c r="B780" s="25" t="s">
        <v>3115</v>
      </c>
      <c r="C780" s="11">
        <v>3</v>
      </c>
    </row>
    <row r="781" spans="2:3" x14ac:dyDescent="0.25">
      <c r="B781" s="25" t="s">
        <v>3116</v>
      </c>
      <c r="C781" s="11">
        <v>0</v>
      </c>
    </row>
    <row r="782" spans="2:3" x14ac:dyDescent="0.25">
      <c r="B782" s="25" t="s">
        <v>3117</v>
      </c>
      <c r="C782" s="11">
        <v>1</v>
      </c>
    </row>
    <row r="783" spans="2:3" x14ac:dyDescent="0.25">
      <c r="B783" s="25" t="s">
        <v>3077</v>
      </c>
      <c r="C783" s="11">
        <v>56</v>
      </c>
    </row>
    <row r="784" spans="2:3" x14ac:dyDescent="0.25">
      <c r="B784" s="25" t="s">
        <v>3118</v>
      </c>
      <c r="C784" s="11">
        <v>140</v>
      </c>
    </row>
    <row r="785" spans="2:3" x14ac:dyDescent="0.25">
      <c r="B785" s="25" t="s">
        <v>3119</v>
      </c>
      <c r="C785" s="11">
        <v>221</v>
      </c>
    </row>
    <row r="786" spans="2:3" x14ac:dyDescent="0.25">
      <c r="B786" s="25" t="s">
        <v>3120</v>
      </c>
      <c r="C786" s="11">
        <v>11</v>
      </c>
    </row>
    <row r="787" spans="2:3" x14ac:dyDescent="0.25">
      <c r="B787" s="25" t="s">
        <v>2834</v>
      </c>
      <c r="C787" s="11">
        <v>1172</v>
      </c>
    </row>
    <row r="788" spans="2:3" x14ac:dyDescent="0.25">
      <c r="B788" s="25" t="s">
        <v>3121</v>
      </c>
      <c r="C788" s="11">
        <v>939</v>
      </c>
    </row>
    <row r="789" spans="2:3" x14ac:dyDescent="0.25">
      <c r="B789" s="25" t="s">
        <v>3122</v>
      </c>
      <c r="C789" s="11">
        <v>472</v>
      </c>
    </row>
    <row r="790" spans="2:3" x14ac:dyDescent="0.25">
      <c r="B790" s="25" t="s">
        <v>3123</v>
      </c>
      <c r="C790" s="11">
        <v>228</v>
      </c>
    </row>
    <row r="791" spans="2:3" x14ac:dyDescent="0.25">
      <c r="B791" s="25" t="s">
        <v>2636</v>
      </c>
      <c r="C791" s="11">
        <v>167</v>
      </c>
    </row>
    <row r="792" spans="2:3" x14ac:dyDescent="0.25">
      <c r="B792" s="25" t="s">
        <v>3124</v>
      </c>
      <c r="C792" s="11">
        <v>221</v>
      </c>
    </row>
    <row r="793" spans="2:3" x14ac:dyDescent="0.25">
      <c r="B793" s="25" t="s">
        <v>2835</v>
      </c>
      <c r="C793" s="11">
        <v>199</v>
      </c>
    </row>
    <row r="794" spans="2:3" x14ac:dyDescent="0.25">
      <c r="B794" s="25" t="s">
        <v>2720</v>
      </c>
      <c r="C794" s="11">
        <v>75</v>
      </c>
    </row>
    <row r="795" spans="2:3" x14ac:dyDescent="0.25">
      <c r="B795" s="25" t="s">
        <v>2727</v>
      </c>
      <c r="C795" s="11">
        <v>1469</v>
      </c>
    </row>
    <row r="796" spans="2:3" x14ac:dyDescent="0.25">
      <c r="B796" s="25" t="s">
        <v>3125</v>
      </c>
      <c r="C796" s="11">
        <v>32</v>
      </c>
    </row>
    <row r="797" spans="2:3" x14ac:dyDescent="0.25">
      <c r="B797" s="25" t="s">
        <v>2836</v>
      </c>
      <c r="C797" s="11">
        <v>93</v>
      </c>
    </row>
    <row r="798" spans="2:3" x14ac:dyDescent="0.25">
      <c r="B798" s="25" t="s">
        <v>3126</v>
      </c>
      <c r="C798" s="11">
        <v>89</v>
      </c>
    </row>
    <row r="799" spans="2:3" x14ac:dyDescent="0.25">
      <c r="B799" s="25" t="s">
        <v>3127</v>
      </c>
      <c r="C799" s="11">
        <v>149</v>
      </c>
    </row>
    <row r="800" spans="2:3" x14ac:dyDescent="0.25">
      <c r="B800" s="25" t="s">
        <v>2814</v>
      </c>
      <c r="C800" s="11">
        <v>46</v>
      </c>
    </row>
    <row r="801" spans="2:3" x14ac:dyDescent="0.25">
      <c r="B801" s="25" t="s">
        <v>2837</v>
      </c>
      <c r="C801" s="11">
        <v>158</v>
      </c>
    </row>
    <row r="802" spans="2:3" x14ac:dyDescent="0.25">
      <c r="B802" s="25" t="s">
        <v>3128</v>
      </c>
      <c r="C802" s="11">
        <v>1055</v>
      </c>
    </row>
    <row r="803" spans="2:3" x14ac:dyDescent="0.25">
      <c r="B803" s="25" t="s">
        <v>3129</v>
      </c>
      <c r="C803" s="11">
        <v>676</v>
      </c>
    </row>
    <row r="804" spans="2:3" x14ac:dyDescent="0.25">
      <c r="B804" s="25" t="s">
        <v>3130</v>
      </c>
      <c r="C804" s="11">
        <v>75</v>
      </c>
    </row>
    <row r="805" spans="2:3" x14ac:dyDescent="0.25">
      <c r="B805" s="25" t="s">
        <v>2838</v>
      </c>
      <c r="C805" s="11">
        <v>525</v>
      </c>
    </row>
    <row r="806" spans="2:3" x14ac:dyDescent="0.25">
      <c r="B806" s="25" t="s">
        <v>2839</v>
      </c>
      <c r="C806" s="11">
        <v>184</v>
      </c>
    </row>
    <row r="807" spans="2:3" x14ac:dyDescent="0.25">
      <c r="B807" s="25" t="s">
        <v>3131</v>
      </c>
      <c r="C807" s="11">
        <v>502</v>
      </c>
    </row>
    <row r="808" spans="2:3" x14ac:dyDescent="0.25">
      <c r="B808" s="25" t="s">
        <v>2821</v>
      </c>
      <c r="C808" s="11">
        <v>1</v>
      </c>
    </row>
    <row r="809" spans="2:3" x14ac:dyDescent="0.25">
      <c r="B809" s="25" t="s">
        <v>2840</v>
      </c>
      <c r="C809" s="11">
        <v>122</v>
      </c>
    </row>
    <row r="810" spans="2:3" x14ac:dyDescent="0.25">
      <c r="B810" s="25" t="s">
        <v>3132</v>
      </c>
      <c r="C810" s="11">
        <v>387</v>
      </c>
    </row>
    <row r="811" spans="2:3" x14ac:dyDescent="0.25">
      <c r="B811" s="25" t="s">
        <v>3010</v>
      </c>
      <c r="C811" s="11">
        <v>1</v>
      </c>
    </row>
    <row r="812" spans="2:3" x14ac:dyDescent="0.25">
      <c r="B812" s="25" t="s">
        <v>3133</v>
      </c>
      <c r="C812" s="11">
        <v>372</v>
      </c>
    </row>
    <row r="813" spans="2:3" x14ac:dyDescent="0.25">
      <c r="B813" s="25" t="s">
        <v>3134</v>
      </c>
      <c r="C813" s="11">
        <v>469</v>
      </c>
    </row>
    <row r="814" spans="2:3" x14ac:dyDescent="0.25">
      <c r="B814" s="25" t="s">
        <v>2637</v>
      </c>
      <c r="C814" s="11">
        <v>63</v>
      </c>
    </row>
    <row r="815" spans="2:3" x14ac:dyDescent="0.25">
      <c r="B815" s="25" t="s">
        <v>2622</v>
      </c>
      <c r="C815" s="11">
        <v>925</v>
      </c>
    </row>
    <row r="816" spans="2:3" x14ac:dyDescent="0.25">
      <c r="B816" s="25" t="s">
        <v>2638</v>
      </c>
      <c r="C816" s="11">
        <v>4134</v>
      </c>
    </row>
    <row r="817" spans="2:3" x14ac:dyDescent="0.25">
      <c r="B817" s="25" t="s">
        <v>3135</v>
      </c>
      <c r="C817" s="11">
        <v>238</v>
      </c>
    </row>
    <row r="818" spans="2:3" x14ac:dyDescent="0.25">
      <c r="B818" s="25" t="s">
        <v>3136</v>
      </c>
      <c r="C818" s="11">
        <v>329</v>
      </c>
    </row>
    <row r="819" spans="2:3" x14ac:dyDescent="0.25">
      <c r="B819" s="25" t="s">
        <v>2639</v>
      </c>
      <c r="C819" s="11">
        <v>376</v>
      </c>
    </row>
    <row r="820" spans="2:3" x14ac:dyDescent="0.25">
      <c r="B820" s="25" t="s">
        <v>3137</v>
      </c>
      <c r="C820" s="11">
        <v>70</v>
      </c>
    </row>
    <row r="821" spans="2:3" x14ac:dyDescent="0.25">
      <c r="B821" s="25" t="s">
        <v>3138</v>
      </c>
      <c r="C821" s="11">
        <v>450</v>
      </c>
    </row>
    <row r="822" spans="2:3" x14ac:dyDescent="0.25">
      <c r="B822" s="25" t="s">
        <v>3079</v>
      </c>
      <c r="C822" s="11">
        <v>204</v>
      </c>
    </row>
    <row r="823" spans="2:3" x14ac:dyDescent="0.25">
      <c r="B823" s="25" t="s">
        <v>3139</v>
      </c>
      <c r="C823" s="11">
        <v>1487</v>
      </c>
    </row>
    <row r="824" spans="2:3" x14ac:dyDescent="0.25">
      <c r="B824" s="25" t="s">
        <v>2628</v>
      </c>
      <c r="C824" s="11">
        <v>3</v>
      </c>
    </row>
    <row r="825" spans="2:3" x14ac:dyDescent="0.25">
      <c r="B825" s="25" t="s">
        <v>2640</v>
      </c>
      <c r="C825" s="11">
        <v>173</v>
      </c>
    </row>
    <row r="826" spans="2:3" x14ac:dyDescent="0.25">
      <c r="B826" s="25" t="s">
        <v>2623</v>
      </c>
      <c r="C826" s="11">
        <v>107</v>
      </c>
    </row>
    <row r="827" spans="2:3" x14ac:dyDescent="0.25">
      <c r="B827" s="25" t="s">
        <v>2641</v>
      </c>
      <c r="C827" s="11">
        <v>851</v>
      </c>
    </row>
    <row r="828" spans="2:3" x14ac:dyDescent="0.25">
      <c r="B828" s="25" t="s">
        <v>3140</v>
      </c>
      <c r="C828" s="11">
        <v>213</v>
      </c>
    </row>
    <row r="829" spans="2:3" x14ac:dyDescent="0.25">
      <c r="B829" s="25" t="s">
        <v>3141</v>
      </c>
      <c r="C829" s="11">
        <v>327</v>
      </c>
    </row>
    <row r="830" spans="2:3" x14ac:dyDescent="0.25">
      <c r="B830" s="25" t="s">
        <v>2841</v>
      </c>
      <c r="C830" s="11">
        <v>40000</v>
      </c>
    </row>
    <row r="831" spans="2:3" x14ac:dyDescent="0.25">
      <c r="B831" s="25" t="s">
        <v>3142</v>
      </c>
      <c r="C831" s="11">
        <v>1174500</v>
      </c>
    </row>
    <row r="832" spans="2:3" x14ac:dyDescent="0.25">
      <c r="B832" s="25" t="s">
        <v>3143</v>
      </c>
      <c r="C832" s="11">
        <v>934</v>
      </c>
    </row>
    <row r="833" spans="2:3" x14ac:dyDescent="0.25">
      <c r="B833" s="25" t="s">
        <v>3144</v>
      </c>
      <c r="C833" s="11">
        <v>700</v>
      </c>
    </row>
    <row r="834" spans="2:3" x14ac:dyDescent="0.25">
      <c r="B834" s="25" t="s">
        <v>3145</v>
      </c>
      <c r="C834" s="11">
        <v>3261</v>
      </c>
    </row>
    <row r="835" spans="2:3" x14ac:dyDescent="0.25">
      <c r="B835" s="25" t="s">
        <v>3146</v>
      </c>
      <c r="C835" s="11">
        <v>227</v>
      </c>
    </row>
    <row r="836" spans="2:3" x14ac:dyDescent="0.25">
      <c r="B836" s="25" t="s">
        <v>3065</v>
      </c>
      <c r="C836" s="11">
        <v>91</v>
      </c>
    </row>
    <row r="837" spans="2:3" x14ac:dyDescent="0.25">
      <c r="B837" s="25" t="s">
        <v>3147</v>
      </c>
      <c r="C837" s="11">
        <v>422</v>
      </c>
    </row>
    <row r="838" spans="2:3" x14ac:dyDescent="0.25">
      <c r="B838" s="25" t="s">
        <v>3086</v>
      </c>
      <c r="C838" s="11">
        <v>14</v>
      </c>
    </row>
    <row r="839" spans="2:3" x14ac:dyDescent="0.25">
      <c r="B839" s="25" t="s">
        <v>3148</v>
      </c>
      <c r="C839" s="11">
        <v>785</v>
      </c>
    </row>
    <row r="840" spans="2:3" x14ac:dyDescent="0.25">
      <c r="B840" s="25" t="s">
        <v>3149</v>
      </c>
      <c r="C840" s="11">
        <v>964</v>
      </c>
    </row>
    <row r="841" spans="2:3" x14ac:dyDescent="0.25">
      <c r="B841" s="25" t="s">
        <v>3150</v>
      </c>
      <c r="C841" s="11">
        <v>526</v>
      </c>
    </row>
    <row r="842" spans="2:3" x14ac:dyDescent="0.25">
      <c r="B842" s="25" t="s">
        <v>2728</v>
      </c>
      <c r="C842" s="11">
        <v>1156</v>
      </c>
    </row>
    <row r="843" spans="2:3" x14ac:dyDescent="0.25">
      <c r="B843" s="25" t="s">
        <v>3151</v>
      </c>
      <c r="C843" s="11">
        <v>120</v>
      </c>
    </row>
    <row r="844" spans="2:3" x14ac:dyDescent="0.25">
      <c r="B844" s="25" t="s">
        <v>2842</v>
      </c>
      <c r="C844" s="11">
        <v>1167</v>
      </c>
    </row>
    <row r="845" spans="2:3" x14ac:dyDescent="0.25">
      <c r="B845" s="25" t="s">
        <v>3052</v>
      </c>
      <c r="C845" s="11">
        <v>9</v>
      </c>
    </row>
    <row r="846" spans="2:3" x14ac:dyDescent="0.25">
      <c r="B846" s="25" t="s">
        <v>3152</v>
      </c>
      <c r="C846" s="11">
        <v>375</v>
      </c>
    </row>
    <row r="847" spans="2:3" x14ac:dyDescent="0.25">
      <c r="B847" s="25" t="s">
        <v>2843</v>
      </c>
      <c r="C847" s="11">
        <v>172</v>
      </c>
    </row>
    <row r="848" spans="2:3" x14ac:dyDescent="0.25">
      <c r="B848" s="25" t="s">
        <v>3153</v>
      </c>
      <c r="C848" s="11">
        <v>144</v>
      </c>
    </row>
    <row r="849" spans="2:3" x14ac:dyDescent="0.25">
      <c r="B849" s="25" t="s">
        <v>3154</v>
      </c>
      <c r="C849" s="11">
        <v>172</v>
      </c>
    </row>
    <row r="850" spans="2:3" x14ac:dyDescent="0.25">
      <c r="B850" s="25" t="s">
        <v>3006</v>
      </c>
      <c r="C850" s="11">
        <v>6</v>
      </c>
    </row>
    <row r="851" spans="2:3" x14ac:dyDescent="0.25">
      <c r="B851" s="25" t="s">
        <v>3155</v>
      </c>
      <c r="C851" s="11">
        <v>125</v>
      </c>
    </row>
    <row r="852" spans="2:3" x14ac:dyDescent="0.25">
      <c r="B852" s="25" t="s">
        <v>2822</v>
      </c>
      <c r="C852" s="11">
        <v>127</v>
      </c>
    </row>
    <row r="853" spans="2:3" x14ac:dyDescent="0.25">
      <c r="B853" s="25" t="s">
        <v>2844</v>
      </c>
      <c r="C853" s="11">
        <v>1318</v>
      </c>
    </row>
    <row r="854" spans="2:3" x14ac:dyDescent="0.25">
      <c r="B854" s="25" t="s">
        <v>3156</v>
      </c>
      <c r="C854" s="11">
        <v>262</v>
      </c>
    </row>
    <row r="855" spans="2:3" x14ac:dyDescent="0.25">
      <c r="B855" s="25" t="s">
        <v>3157</v>
      </c>
      <c r="C855" s="11">
        <v>27</v>
      </c>
    </row>
    <row r="856" spans="2:3" x14ac:dyDescent="0.25">
      <c r="B856" s="25" t="s">
        <v>2642</v>
      </c>
      <c r="C856" s="11">
        <v>389</v>
      </c>
    </row>
    <row r="857" spans="2:3" x14ac:dyDescent="0.25">
      <c r="B857" s="25" t="s">
        <v>3053</v>
      </c>
      <c r="C857" s="11">
        <v>6</v>
      </c>
    </row>
    <row r="858" spans="2:3" x14ac:dyDescent="0.25">
      <c r="B858" s="25" t="s">
        <v>3158</v>
      </c>
      <c r="C858" s="11">
        <v>183</v>
      </c>
    </row>
    <row r="859" spans="2:3" x14ac:dyDescent="0.25">
      <c r="B859" s="25" t="s">
        <v>3159</v>
      </c>
      <c r="C859" s="11">
        <v>25</v>
      </c>
    </row>
    <row r="860" spans="2:3" x14ac:dyDescent="0.25">
      <c r="B860" s="25" t="s">
        <v>2995</v>
      </c>
      <c r="C860" s="11">
        <v>191</v>
      </c>
    </row>
    <row r="861" spans="2:3" x14ac:dyDescent="0.25">
      <c r="B861" s="25" t="s">
        <v>3160</v>
      </c>
      <c r="C861" s="11">
        <v>516</v>
      </c>
    </row>
    <row r="862" spans="2:3" x14ac:dyDescent="0.25">
      <c r="B862" s="25" t="s">
        <v>3025</v>
      </c>
      <c r="C862" s="11">
        <v>15</v>
      </c>
    </row>
    <row r="863" spans="2:3" x14ac:dyDescent="0.25">
      <c r="B863" s="25" t="s">
        <v>3161</v>
      </c>
      <c r="C863" s="11">
        <v>268</v>
      </c>
    </row>
    <row r="864" spans="2:3" x14ac:dyDescent="0.25">
      <c r="B864" s="25" t="s">
        <v>2845</v>
      </c>
      <c r="C864" s="11">
        <v>8</v>
      </c>
    </row>
    <row r="865" spans="2:3" x14ac:dyDescent="0.25">
      <c r="B865" s="25" t="s">
        <v>3162</v>
      </c>
      <c r="C865" s="11">
        <v>652</v>
      </c>
    </row>
    <row r="866" spans="2:3" x14ac:dyDescent="0.25">
      <c r="B866" s="25" t="s">
        <v>2999</v>
      </c>
      <c r="C866" s="11">
        <v>12</v>
      </c>
    </row>
    <row r="867" spans="2:3" x14ac:dyDescent="0.25">
      <c r="B867" s="25" t="s">
        <v>3163</v>
      </c>
      <c r="C867" s="11">
        <v>327</v>
      </c>
    </row>
    <row r="868" spans="2:3" x14ac:dyDescent="0.25">
      <c r="B868" s="25" t="s">
        <v>2643</v>
      </c>
      <c r="C868" s="11">
        <v>49</v>
      </c>
    </row>
    <row r="869" spans="2:3" x14ac:dyDescent="0.25">
      <c r="B869" s="25" t="s">
        <v>3066</v>
      </c>
      <c r="C869" s="11">
        <v>1</v>
      </c>
    </row>
    <row r="870" spans="2:3" x14ac:dyDescent="0.25">
      <c r="B870" s="25" t="s">
        <v>2657</v>
      </c>
      <c r="C870" s="11">
        <v>473</v>
      </c>
    </row>
    <row r="871" spans="2:3" x14ac:dyDescent="0.25">
      <c r="B871" s="25" t="s">
        <v>3164</v>
      </c>
      <c r="C871" s="11">
        <v>15</v>
      </c>
    </row>
    <row r="872" spans="2:3" x14ac:dyDescent="0.25">
      <c r="B872" s="25" t="s">
        <v>3165</v>
      </c>
      <c r="C872" s="11">
        <v>91</v>
      </c>
    </row>
    <row r="873" spans="2:3" x14ac:dyDescent="0.25">
      <c r="B873" s="25" t="s">
        <v>3166</v>
      </c>
      <c r="C873" s="11">
        <v>137</v>
      </c>
    </row>
    <row r="874" spans="2:3" x14ac:dyDescent="0.25">
      <c r="B874" s="25" t="s">
        <v>3167</v>
      </c>
      <c r="C874" s="11">
        <v>78</v>
      </c>
    </row>
    <row r="875" spans="2:3" x14ac:dyDescent="0.25">
      <c r="B875" s="25" t="s">
        <v>3168</v>
      </c>
      <c r="C875" s="11">
        <v>219</v>
      </c>
    </row>
    <row r="876" spans="2:3" x14ac:dyDescent="0.25">
      <c r="B876" s="25" t="s">
        <v>2745</v>
      </c>
      <c r="C876" s="11">
        <v>29</v>
      </c>
    </row>
    <row r="877" spans="2:3" x14ac:dyDescent="0.25">
      <c r="B877" s="25" t="s">
        <v>3169</v>
      </c>
      <c r="C877" s="11">
        <v>241</v>
      </c>
    </row>
    <row r="878" spans="2:3" x14ac:dyDescent="0.25">
      <c r="B878" s="25" t="s">
        <v>2993</v>
      </c>
      <c r="C878" s="11">
        <v>66</v>
      </c>
    </row>
    <row r="879" spans="2:3" x14ac:dyDescent="0.25">
      <c r="B879" s="25" t="s">
        <v>3170</v>
      </c>
      <c r="C879" s="11">
        <v>358</v>
      </c>
    </row>
    <row r="880" spans="2:3" x14ac:dyDescent="0.25">
      <c r="B880" s="25" t="s">
        <v>2847</v>
      </c>
      <c r="C880" s="11">
        <v>3</v>
      </c>
    </row>
    <row r="881" spans="2:3" x14ac:dyDescent="0.25">
      <c r="B881" s="25" t="s">
        <v>3171</v>
      </c>
      <c r="C881" s="11">
        <v>753</v>
      </c>
    </row>
    <row r="882" spans="2:3" x14ac:dyDescent="0.25">
      <c r="B882" s="25" t="s">
        <v>1312</v>
      </c>
      <c r="C882" s="11">
        <v>2</v>
      </c>
    </row>
    <row r="883" spans="2:3" x14ac:dyDescent="0.25">
      <c r="B883" s="25" t="s">
        <v>3172</v>
      </c>
      <c r="C883" s="11">
        <v>3800</v>
      </c>
    </row>
    <row r="884" spans="2:3" x14ac:dyDescent="0.25">
      <c r="B884" s="25" t="s">
        <v>3173</v>
      </c>
      <c r="C884" s="11">
        <v>230</v>
      </c>
    </row>
    <row r="885" spans="2:3" x14ac:dyDescent="0.25">
      <c r="B885" s="25" t="s">
        <v>3174</v>
      </c>
      <c r="C885" s="11">
        <v>224</v>
      </c>
    </row>
    <row r="886" spans="2:3" x14ac:dyDescent="0.25">
      <c r="B886" s="25" t="s">
        <v>3175</v>
      </c>
      <c r="C886" s="11">
        <v>1401</v>
      </c>
    </row>
    <row r="887" spans="2:3" x14ac:dyDescent="0.25">
      <c r="B887" s="25" t="s">
        <v>3176</v>
      </c>
      <c r="C887" s="11">
        <v>700</v>
      </c>
    </row>
    <row r="888" spans="2:3" x14ac:dyDescent="0.25">
      <c r="B888" s="25" t="s">
        <v>3059</v>
      </c>
      <c r="C888" s="11">
        <v>75</v>
      </c>
    </row>
    <row r="889" spans="2:3" x14ac:dyDescent="0.25">
      <c r="B889" s="25" t="s">
        <v>3177</v>
      </c>
      <c r="C889" s="11">
        <v>490</v>
      </c>
    </row>
    <row r="890" spans="2:3" x14ac:dyDescent="0.25">
      <c r="B890" s="25" t="s">
        <v>3178</v>
      </c>
      <c r="C890" s="11">
        <v>636</v>
      </c>
    </row>
    <row r="891" spans="2:3" x14ac:dyDescent="0.25">
      <c r="B891" s="25" t="s">
        <v>3179</v>
      </c>
      <c r="C891" s="11">
        <v>631</v>
      </c>
    </row>
    <row r="892" spans="2:3" x14ac:dyDescent="0.25">
      <c r="B892" s="25" t="s">
        <v>3074</v>
      </c>
      <c r="C892" s="11">
        <v>193</v>
      </c>
    </row>
    <row r="893" spans="2:3" x14ac:dyDescent="0.25">
      <c r="B893" s="25" t="s">
        <v>3180</v>
      </c>
      <c r="C893" s="11">
        <v>524</v>
      </c>
    </row>
    <row r="894" spans="2:3" x14ac:dyDescent="0.25">
      <c r="B894" s="25" t="s">
        <v>2827</v>
      </c>
      <c r="C894" s="11">
        <v>1</v>
      </c>
    </row>
    <row r="895" spans="2:3" x14ac:dyDescent="0.25">
      <c r="B895" s="25" t="s">
        <v>2848</v>
      </c>
      <c r="C895" s="11">
        <v>610</v>
      </c>
    </row>
    <row r="896" spans="2:3" x14ac:dyDescent="0.25">
      <c r="B896" s="25" t="s">
        <v>1313</v>
      </c>
      <c r="C896" s="11">
        <v>575</v>
      </c>
    </row>
    <row r="897" spans="2:3" x14ac:dyDescent="0.25">
      <c r="B897" s="25" t="s">
        <v>3003</v>
      </c>
      <c r="C897" s="11">
        <v>44</v>
      </c>
    </row>
    <row r="898" spans="2:3" x14ac:dyDescent="0.25">
      <c r="B898" s="25" t="s">
        <v>3181</v>
      </c>
      <c r="C898" s="11">
        <v>1047</v>
      </c>
    </row>
    <row r="899" spans="2:3" x14ac:dyDescent="0.25">
      <c r="B899" s="25" t="s">
        <v>3182</v>
      </c>
      <c r="C899" s="11">
        <v>1111</v>
      </c>
    </row>
    <row r="900" spans="2:3" x14ac:dyDescent="0.25">
      <c r="B900" s="25" t="s">
        <v>3183</v>
      </c>
      <c r="C900" s="11">
        <v>289</v>
      </c>
    </row>
    <row r="901" spans="2:3" x14ac:dyDescent="0.25">
      <c r="B901" s="25" t="s">
        <v>2644</v>
      </c>
      <c r="C901" s="11">
        <v>5996</v>
      </c>
    </row>
    <row r="902" spans="2:3" x14ac:dyDescent="0.25">
      <c r="B902" s="25" t="s">
        <v>3184</v>
      </c>
      <c r="C902" s="11">
        <v>9</v>
      </c>
    </row>
    <row r="903" spans="2:3" x14ac:dyDescent="0.25">
      <c r="B903" s="25" t="s">
        <v>3185</v>
      </c>
      <c r="C903" s="11">
        <v>209</v>
      </c>
    </row>
    <row r="904" spans="2:3" x14ac:dyDescent="0.25">
      <c r="B904" s="25" t="s">
        <v>3186</v>
      </c>
      <c r="C904" s="11">
        <v>13</v>
      </c>
    </row>
    <row r="905" spans="2:3" x14ac:dyDescent="0.25">
      <c r="B905" s="25" t="s">
        <v>2645</v>
      </c>
      <c r="C905" s="11">
        <v>46</v>
      </c>
    </row>
    <row r="906" spans="2:3" x14ac:dyDescent="0.25">
      <c r="B906" s="25" t="s">
        <v>3187</v>
      </c>
      <c r="C906" s="11">
        <v>94</v>
      </c>
    </row>
    <row r="907" spans="2:3" x14ac:dyDescent="0.25">
      <c r="B907" s="25" t="s">
        <v>3036</v>
      </c>
      <c r="C907" s="11">
        <v>0</v>
      </c>
    </row>
    <row r="908" spans="2:3" x14ac:dyDescent="0.25">
      <c r="B908" s="25" t="s">
        <v>3188</v>
      </c>
      <c r="C908" s="11">
        <v>750</v>
      </c>
    </row>
    <row r="909" spans="2:3" x14ac:dyDescent="0.25">
      <c r="B909" s="25" t="s">
        <v>3189</v>
      </c>
      <c r="C909" s="11">
        <v>215</v>
      </c>
    </row>
    <row r="910" spans="2:3" x14ac:dyDescent="0.25">
      <c r="B910" s="25" t="s">
        <v>3190</v>
      </c>
      <c r="C910" s="11">
        <v>153</v>
      </c>
    </row>
    <row r="911" spans="2:3" x14ac:dyDescent="0.25">
      <c r="B911" s="25" t="s">
        <v>763</v>
      </c>
      <c r="C911" s="11">
        <v>24</v>
      </c>
    </row>
    <row r="912" spans="2:3" x14ac:dyDescent="0.25">
      <c r="B912" s="25" t="s">
        <v>764</v>
      </c>
      <c r="C912" s="11">
        <v>303</v>
      </c>
    </row>
    <row r="913" spans="2:3" x14ac:dyDescent="0.25">
      <c r="B913" s="25" t="s">
        <v>3191</v>
      </c>
      <c r="C913" s="11">
        <v>284</v>
      </c>
    </row>
    <row r="914" spans="2:3" x14ac:dyDescent="0.25">
      <c r="B914" s="25" t="s">
        <v>3192</v>
      </c>
      <c r="C914" s="11">
        <v>20</v>
      </c>
    </row>
    <row r="915" spans="2:3" x14ac:dyDescent="0.25">
      <c r="B915" s="25" t="s">
        <v>3193</v>
      </c>
      <c r="C915" s="11">
        <v>128</v>
      </c>
    </row>
    <row r="916" spans="2:3" x14ac:dyDescent="0.25">
      <c r="B916" s="25" t="s">
        <v>3194</v>
      </c>
      <c r="C916" s="11">
        <v>94500</v>
      </c>
    </row>
    <row r="917" spans="2:3" x14ac:dyDescent="0.25">
      <c r="B917" s="25" t="s">
        <v>2729</v>
      </c>
      <c r="C917" s="11">
        <v>609</v>
      </c>
    </row>
    <row r="918" spans="2:3" x14ac:dyDescent="0.25">
      <c r="B918" s="25" t="s">
        <v>2730</v>
      </c>
      <c r="C918" s="11">
        <v>46</v>
      </c>
    </row>
    <row r="919" spans="2:3" x14ac:dyDescent="0.25">
      <c r="B919" s="25" t="s">
        <v>2813</v>
      </c>
      <c r="C919" s="11">
        <v>35</v>
      </c>
    </row>
    <row r="920" spans="2:3" x14ac:dyDescent="0.25">
      <c r="B920" s="25" t="s">
        <v>2646</v>
      </c>
      <c r="C920" s="11">
        <v>215</v>
      </c>
    </row>
    <row r="921" spans="2:3" x14ac:dyDescent="0.25">
      <c r="B921" s="25" t="s">
        <v>3195</v>
      </c>
      <c r="C921" s="11">
        <v>382</v>
      </c>
    </row>
    <row r="922" spans="2:3" x14ac:dyDescent="0.25">
      <c r="B922" s="25" t="s">
        <v>2850</v>
      </c>
      <c r="C922" s="11">
        <v>81</v>
      </c>
    </row>
    <row r="923" spans="2:3" x14ac:dyDescent="0.25">
      <c r="B923" s="25" t="s">
        <v>2851</v>
      </c>
      <c r="C923" s="11">
        <v>134</v>
      </c>
    </row>
    <row r="924" spans="2:3" x14ac:dyDescent="0.25">
      <c r="B924" s="25" t="s">
        <v>3196</v>
      </c>
      <c r="C924" s="11">
        <v>235</v>
      </c>
    </row>
    <row r="925" spans="2:3" x14ac:dyDescent="0.25">
      <c r="B925" s="25" t="s">
        <v>2818</v>
      </c>
      <c r="C925" s="11">
        <v>21</v>
      </c>
    </row>
    <row r="926" spans="2:3" x14ac:dyDescent="0.25">
      <c r="B926" s="25" t="s">
        <v>2852</v>
      </c>
      <c r="C926" s="11">
        <v>164</v>
      </c>
    </row>
    <row r="927" spans="2:3" x14ac:dyDescent="0.25">
      <c r="B927" s="25" t="s">
        <v>3197</v>
      </c>
      <c r="C927" s="11">
        <v>71</v>
      </c>
    </row>
    <row r="928" spans="2:3" x14ac:dyDescent="0.25">
      <c r="B928" s="25" t="s">
        <v>2996</v>
      </c>
      <c r="C928" s="11">
        <v>67</v>
      </c>
    </row>
    <row r="929" spans="2:3" x14ac:dyDescent="0.25">
      <c r="B929" s="25" t="s">
        <v>3198</v>
      </c>
      <c r="C929" s="11">
        <v>297</v>
      </c>
    </row>
    <row r="930" spans="2:3" x14ac:dyDescent="0.25">
      <c r="B930" s="25" t="s">
        <v>2626</v>
      </c>
      <c r="C930" s="11">
        <v>67</v>
      </c>
    </row>
    <row r="931" spans="2:3" x14ac:dyDescent="0.25">
      <c r="B931" s="25" t="s">
        <v>2647</v>
      </c>
      <c r="C931" s="11">
        <v>355</v>
      </c>
    </row>
    <row r="932" spans="2:3" x14ac:dyDescent="0.25">
      <c r="B932" s="25" t="s">
        <v>3199</v>
      </c>
      <c r="C932" s="11">
        <v>256</v>
      </c>
    </row>
    <row r="933" spans="2:3" x14ac:dyDescent="0.25">
      <c r="B933" s="25" t="s">
        <v>2819</v>
      </c>
      <c r="C933" s="11">
        <v>3</v>
      </c>
    </row>
    <row r="934" spans="2:3" x14ac:dyDescent="0.25">
      <c r="B934" s="25" t="s">
        <v>2853</v>
      </c>
      <c r="C934" s="11">
        <v>238</v>
      </c>
    </row>
    <row r="935" spans="2:3" x14ac:dyDescent="0.25">
      <c r="B935" s="25" t="s">
        <v>2716</v>
      </c>
      <c r="C935" s="11">
        <v>59</v>
      </c>
    </row>
    <row r="936" spans="2:3" x14ac:dyDescent="0.25">
      <c r="B936" s="25" t="s">
        <v>2731</v>
      </c>
      <c r="C936" s="11">
        <v>358</v>
      </c>
    </row>
    <row r="937" spans="2:3" x14ac:dyDescent="0.25">
      <c r="B937" s="25" t="s">
        <v>3200</v>
      </c>
      <c r="C937" s="11">
        <v>513</v>
      </c>
    </row>
    <row r="938" spans="2:3" x14ac:dyDescent="0.25">
      <c r="B938" s="25" t="s">
        <v>3201</v>
      </c>
      <c r="C938" s="11">
        <v>161</v>
      </c>
    </row>
    <row r="939" spans="2:3" x14ac:dyDescent="0.25">
      <c r="B939" s="25" t="s">
        <v>2600</v>
      </c>
      <c r="C939" s="11">
        <v>79</v>
      </c>
    </row>
    <row r="940" spans="2:3" x14ac:dyDescent="0.25">
      <c r="B940" s="25" t="s">
        <v>3202</v>
      </c>
      <c r="C940" s="11">
        <v>411</v>
      </c>
    </row>
    <row r="941" spans="2:3" x14ac:dyDescent="0.25">
      <c r="B941" s="25" t="s">
        <v>2854</v>
      </c>
      <c r="C941" s="11">
        <v>1302</v>
      </c>
    </row>
    <row r="942" spans="2:3" x14ac:dyDescent="0.25">
      <c r="B942" s="25" t="s">
        <v>3050</v>
      </c>
      <c r="C942" s="11">
        <v>1</v>
      </c>
    </row>
    <row r="943" spans="2:3" x14ac:dyDescent="0.25">
      <c r="B943" s="25" t="s">
        <v>3203</v>
      </c>
      <c r="C943" s="11">
        <v>107</v>
      </c>
    </row>
    <row r="946" spans="2:3" x14ac:dyDescent="0.25">
      <c r="B946" s="23" t="s">
        <v>708</v>
      </c>
      <c r="C946" s="8" t="s">
        <v>165</v>
      </c>
    </row>
    <row r="947" spans="2:3" x14ac:dyDescent="0.25">
      <c r="B947" s="25" t="s">
        <v>3037</v>
      </c>
      <c r="C947" s="134">
        <v>4505200</v>
      </c>
    </row>
    <row r="948" spans="2:3" x14ac:dyDescent="0.25">
      <c r="B948" s="25" t="s">
        <v>3087</v>
      </c>
      <c r="C948" s="134">
        <v>516512454.30000001</v>
      </c>
    </row>
    <row r="949" spans="2:3" x14ac:dyDescent="0.25">
      <c r="B949" s="25" t="s">
        <v>3005</v>
      </c>
      <c r="C949" s="134">
        <v>45541106.479999997</v>
      </c>
    </row>
    <row r="950" spans="2:3" x14ac:dyDescent="0.25">
      <c r="B950" s="25" t="s">
        <v>3088</v>
      </c>
      <c r="C950" s="134">
        <v>351437585.86000001</v>
      </c>
    </row>
    <row r="951" spans="2:3" x14ac:dyDescent="0.25">
      <c r="B951" s="25" t="s">
        <v>3089</v>
      </c>
      <c r="C951" s="134">
        <v>101312946.06</v>
      </c>
    </row>
    <row r="952" spans="2:3" x14ac:dyDescent="0.25">
      <c r="B952" s="25" t="s">
        <v>2723</v>
      </c>
      <c r="C952" s="134">
        <v>975203703.05999994</v>
      </c>
    </row>
    <row r="953" spans="2:3" x14ac:dyDescent="0.25">
      <c r="B953" s="25" t="s">
        <v>2724</v>
      </c>
      <c r="C953" s="134">
        <v>16887494.879999999</v>
      </c>
    </row>
    <row r="954" spans="2:3" x14ac:dyDescent="0.25">
      <c r="B954" s="25" t="s">
        <v>2633</v>
      </c>
      <c r="C954" s="134">
        <v>19446478.960000001</v>
      </c>
    </row>
    <row r="955" spans="2:3" x14ac:dyDescent="0.25">
      <c r="B955" s="25" t="s">
        <v>2634</v>
      </c>
      <c r="C955" s="134">
        <v>1887620551.6800001</v>
      </c>
    </row>
    <row r="956" spans="2:3" x14ac:dyDescent="0.25">
      <c r="B956" s="25" t="s">
        <v>3090</v>
      </c>
      <c r="C956" s="134">
        <v>706570364.51999998</v>
      </c>
    </row>
    <row r="957" spans="2:3" x14ac:dyDescent="0.25">
      <c r="B957" s="25" t="s">
        <v>3091</v>
      </c>
      <c r="C957" s="134">
        <v>292707910.44</v>
      </c>
    </row>
    <row r="958" spans="2:3" x14ac:dyDescent="0.25">
      <c r="B958" s="25" t="s">
        <v>2725</v>
      </c>
      <c r="C958" s="134">
        <v>1355600725.9200001</v>
      </c>
    </row>
    <row r="959" spans="2:3" x14ac:dyDescent="0.25">
      <c r="B959" s="25" t="s">
        <v>2829</v>
      </c>
      <c r="C959" s="134">
        <v>844658492.05999994</v>
      </c>
    </row>
    <row r="960" spans="2:3" x14ac:dyDescent="0.25">
      <c r="B960" s="25" t="s">
        <v>3092</v>
      </c>
      <c r="C960" s="134">
        <v>34949702.109999999</v>
      </c>
    </row>
    <row r="961" spans="2:3" x14ac:dyDescent="0.25">
      <c r="B961" s="25" t="s">
        <v>2596</v>
      </c>
      <c r="C961" s="134">
        <v>2743500</v>
      </c>
    </row>
    <row r="962" spans="2:3" x14ac:dyDescent="0.25">
      <c r="B962" s="25" t="s">
        <v>2599</v>
      </c>
      <c r="C962" s="134">
        <v>17267254</v>
      </c>
    </row>
    <row r="963" spans="2:3" x14ac:dyDescent="0.25">
      <c r="B963" s="25" t="s">
        <v>3093</v>
      </c>
      <c r="C963" s="134">
        <v>1106959915.6800001</v>
      </c>
    </row>
    <row r="964" spans="2:3" x14ac:dyDescent="0.25">
      <c r="B964" s="25" t="s">
        <v>3094</v>
      </c>
      <c r="C964" s="134">
        <v>12262461.050000001</v>
      </c>
    </row>
    <row r="965" spans="2:3" x14ac:dyDescent="0.25">
      <c r="B965" s="25" t="s">
        <v>3095</v>
      </c>
      <c r="C965" s="134">
        <v>87555000</v>
      </c>
    </row>
    <row r="966" spans="2:3" x14ac:dyDescent="0.25">
      <c r="B966" s="25" t="s">
        <v>2726</v>
      </c>
      <c r="C966" s="134">
        <v>1352374625.8</v>
      </c>
    </row>
    <row r="967" spans="2:3" x14ac:dyDescent="0.25">
      <c r="B967" s="25" t="s">
        <v>2621</v>
      </c>
      <c r="C967" s="134">
        <v>198639469.88</v>
      </c>
    </row>
    <row r="968" spans="2:3" x14ac:dyDescent="0.25">
      <c r="B968" s="25" t="s">
        <v>2635</v>
      </c>
      <c r="C968" s="134">
        <v>522127535.91000003</v>
      </c>
    </row>
    <row r="969" spans="2:3" x14ac:dyDescent="0.25">
      <c r="B969" s="25" t="s">
        <v>3007</v>
      </c>
      <c r="C969" s="134">
        <v>78286018.980000004</v>
      </c>
    </row>
    <row r="970" spans="2:3" x14ac:dyDescent="0.25">
      <c r="B970" s="25" t="s">
        <v>3096</v>
      </c>
      <c r="C970" s="134">
        <v>949838702.38</v>
      </c>
    </row>
    <row r="971" spans="2:3" x14ac:dyDescent="0.25">
      <c r="B971" s="25" t="s">
        <v>3097</v>
      </c>
      <c r="C971" s="134">
        <v>1273846350.45</v>
      </c>
    </row>
    <row r="972" spans="2:3" x14ac:dyDescent="0.25">
      <c r="B972" s="25" t="s">
        <v>3098</v>
      </c>
      <c r="C972" s="134">
        <v>155431775.30000001</v>
      </c>
    </row>
    <row r="973" spans="2:3" x14ac:dyDescent="0.25">
      <c r="B973" s="25" t="s">
        <v>3099</v>
      </c>
      <c r="C973" s="134">
        <v>111375313.17</v>
      </c>
    </row>
    <row r="974" spans="2:3" x14ac:dyDescent="0.25">
      <c r="B974" s="25" t="s">
        <v>3061</v>
      </c>
      <c r="C974" s="134">
        <v>6092960.4800000004</v>
      </c>
    </row>
    <row r="975" spans="2:3" x14ac:dyDescent="0.25">
      <c r="B975" s="25" t="s">
        <v>3100</v>
      </c>
      <c r="C975" s="134">
        <v>317182308.95999998</v>
      </c>
    </row>
    <row r="976" spans="2:3" x14ac:dyDescent="0.25">
      <c r="B976" s="25" t="s">
        <v>3101</v>
      </c>
      <c r="C976" s="134">
        <v>95739501.25</v>
      </c>
    </row>
    <row r="977" spans="2:3" x14ac:dyDescent="0.25">
      <c r="B977" s="25" t="s">
        <v>1307</v>
      </c>
      <c r="C977" s="134">
        <v>46215000</v>
      </c>
    </row>
    <row r="978" spans="2:3" x14ac:dyDescent="0.25">
      <c r="B978" s="25" t="s">
        <v>1310</v>
      </c>
      <c r="C978" s="134">
        <v>814049847.03999996</v>
      </c>
    </row>
    <row r="979" spans="2:3" x14ac:dyDescent="0.25">
      <c r="B979" s="25" t="s">
        <v>3102</v>
      </c>
      <c r="C979" s="134">
        <v>669817057.64999998</v>
      </c>
    </row>
    <row r="980" spans="2:3" x14ac:dyDescent="0.25">
      <c r="B980" s="25" t="s">
        <v>3103</v>
      </c>
      <c r="C980" s="134">
        <v>183993276.25</v>
      </c>
    </row>
    <row r="981" spans="2:3" x14ac:dyDescent="0.25">
      <c r="B981" s="25" t="s">
        <v>3104</v>
      </c>
      <c r="C981" s="134">
        <v>591916698.46000004</v>
      </c>
    </row>
    <row r="982" spans="2:3" x14ac:dyDescent="0.25">
      <c r="B982" s="25" t="s">
        <v>2826</v>
      </c>
      <c r="C982" s="134">
        <v>2327130</v>
      </c>
    </row>
    <row r="983" spans="2:3" x14ac:dyDescent="0.25">
      <c r="B983" s="25" t="s">
        <v>2831</v>
      </c>
      <c r="C983" s="134">
        <v>438077073.06</v>
      </c>
    </row>
    <row r="984" spans="2:3" x14ac:dyDescent="0.25">
      <c r="B984" s="25" t="s">
        <v>2832</v>
      </c>
      <c r="C984" s="134">
        <v>65329694.159999996</v>
      </c>
    </row>
    <row r="985" spans="2:3" x14ac:dyDescent="0.25">
      <c r="B985" s="25" t="s">
        <v>3105</v>
      </c>
      <c r="C985" s="134">
        <v>313458633.25</v>
      </c>
    </row>
    <row r="986" spans="2:3" x14ac:dyDescent="0.25">
      <c r="B986" s="25" t="s">
        <v>3106</v>
      </c>
      <c r="C986" s="134">
        <v>32097850.699999999</v>
      </c>
    </row>
    <row r="987" spans="2:3" x14ac:dyDescent="0.25">
      <c r="B987" s="25" t="s">
        <v>3107</v>
      </c>
      <c r="C987" s="134">
        <v>21205077.510000002</v>
      </c>
    </row>
    <row r="988" spans="2:3" x14ac:dyDescent="0.25">
      <c r="B988" s="25" t="s">
        <v>3108</v>
      </c>
      <c r="C988" s="134">
        <v>47368580.020000003</v>
      </c>
    </row>
    <row r="989" spans="2:3" x14ac:dyDescent="0.25">
      <c r="B989" s="25" t="s">
        <v>3109</v>
      </c>
      <c r="C989" s="134">
        <v>174155081.09999999</v>
      </c>
    </row>
    <row r="990" spans="2:3" x14ac:dyDescent="0.25">
      <c r="B990" s="25" t="s">
        <v>1311</v>
      </c>
      <c r="C990" s="134">
        <v>1107699320.52</v>
      </c>
    </row>
    <row r="991" spans="2:3" x14ac:dyDescent="0.25">
      <c r="B991" s="25" t="s">
        <v>3110</v>
      </c>
      <c r="C991" s="134">
        <v>323254113.98000002</v>
      </c>
    </row>
    <row r="992" spans="2:3" x14ac:dyDescent="0.25">
      <c r="B992" s="25" t="s">
        <v>3111</v>
      </c>
      <c r="C992" s="134">
        <v>324894270</v>
      </c>
    </row>
    <row r="993" spans="2:3" x14ac:dyDescent="0.25">
      <c r="B993" s="25" t="s">
        <v>3112</v>
      </c>
      <c r="C993" s="134">
        <v>3143107.5</v>
      </c>
    </row>
    <row r="994" spans="2:3" x14ac:dyDescent="0.25">
      <c r="B994" s="25" t="s">
        <v>3113</v>
      </c>
      <c r="C994" s="134">
        <v>10324892.5</v>
      </c>
    </row>
    <row r="995" spans="2:3" x14ac:dyDescent="0.25">
      <c r="B995" s="25" t="s">
        <v>3114</v>
      </c>
      <c r="C995" s="134">
        <v>528820299</v>
      </c>
    </row>
    <row r="996" spans="2:3" x14ac:dyDescent="0.25">
      <c r="B996" s="25" t="s">
        <v>3008</v>
      </c>
      <c r="C996" s="134">
        <v>2884350</v>
      </c>
    </row>
    <row r="997" spans="2:3" x14ac:dyDescent="0.25">
      <c r="B997" s="25" t="s">
        <v>3115</v>
      </c>
      <c r="C997" s="134">
        <v>4353510</v>
      </c>
    </row>
    <row r="998" spans="2:3" x14ac:dyDescent="0.25">
      <c r="B998" s="25" t="s">
        <v>3116</v>
      </c>
      <c r="C998" s="134">
        <v>758902.5</v>
      </c>
    </row>
    <row r="999" spans="2:3" x14ac:dyDescent="0.25">
      <c r="B999" s="25" t="s">
        <v>3117</v>
      </c>
      <c r="C999" s="134">
        <v>1463315</v>
      </c>
    </row>
    <row r="1000" spans="2:3" x14ac:dyDescent="0.25">
      <c r="B1000" s="25" t="s">
        <v>3077</v>
      </c>
      <c r="C1000" s="134">
        <v>68460000.200000003</v>
      </c>
    </row>
    <row r="1001" spans="2:3" x14ac:dyDescent="0.25">
      <c r="B1001" s="25" t="s">
        <v>3118</v>
      </c>
      <c r="C1001" s="134">
        <v>165739699.69999999</v>
      </c>
    </row>
    <row r="1002" spans="2:3" x14ac:dyDescent="0.25">
      <c r="B1002" s="25" t="s">
        <v>3119</v>
      </c>
      <c r="C1002" s="134">
        <v>68820748.560000002</v>
      </c>
    </row>
    <row r="1003" spans="2:3" x14ac:dyDescent="0.25">
      <c r="B1003" s="25" t="s">
        <v>3120</v>
      </c>
      <c r="C1003" s="134">
        <v>24282239.879999999</v>
      </c>
    </row>
    <row r="1004" spans="2:3" x14ac:dyDescent="0.25">
      <c r="B1004" s="25" t="s">
        <v>2834</v>
      </c>
      <c r="C1004" s="134">
        <v>784194375.38</v>
      </c>
    </row>
    <row r="1005" spans="2:3" x14ac:dyDescent="0.25">
      <c r="B1005" s="25" t="s">
        <v>3121</v>
      </c>
      <c r="C1005" s="134">
        <v>515771832.25999999</v>
      </c>
    </row>
    <row r="1006" spans="2:3" x14ac:dyDescent="0.25">
      <c r="B1006" s="25" t="s">
        <v>3122</v>
      </c>
      <c r="C1006" s="134">
        <v>511901865.54000002</v>
      </c>
    </row>
    <row r="1007" spans="2:3" x14ac:dyDescent="0.25">
      <c r="B1007" s="25" t="s">
        <v>3123</v>
      </c>
      <c r="C1007" s="134">
        <v>71972176.640000001</v>
      </c>
    </row>
    <row r="1008" spans="2:3" x14ac:dyDescent="0.25">
      <c r="B1008" s="25" t="s">
        <v>2636</v>
      </c>
      <c r="C1008" s="134">
        <v>115175660.76000001</v>
      </c>
    </row>
    <row r="1009" spans="2:3" x14ac:dyDescent="0.25">
      <c r="B1009" s="25" t="s">
        <v>3124</v>
      </c>
      <c r="C1009" s="134">
        <v>147596365.31</v>
      </c>
    </row>
    <row r="1010" spans="2:3" x14ac:dyDescent="0.25">
      <c r="B1010" s="25" t="s">
        <v>2835</v>
      </c>
      <c r="C1010" s="134">
        <v>384535566.56</v>
      </c>
    </row>
    <row r="1011" spans="2:3" x14ac:dyDescent="0.25">
      <c r="B1011" s="25" t="s">
        <v>2720</v>
      </c>
      <c r="C1011" s="134">
        <v>54415143.729999997</v>
      </c>
    </row>
    <row r="1012" spans="2:3" x14ac:dyDescent="0.25">
      <c r="B1012" s="25" t="s">
        <v>2727</v>
      </c>
      <c r="C1012" s="134">
        <v>1041646846.97</v>
      </c>
    </row>
    <row r="1013" spans="2:3" x14ac:dyDescent="0.25">
      <c r="B1013" s="25" t="s">
        <v>3125</v>
      </c>
      <c r="C1013" s="134">
        <v>21673320.030000001</v>
      </c>
    </row>
    <row r="1014" spans="2:3" x14ac:dyDescent="0.25">
      <c r="B1014" s="25" t="s">
        <v>2836</v>
      </c>
      <c r="C1014" s="134">
        <v>107754124.73999999</v>
      </c>
    </row>
    <row r="1015" spans="2:3" x14ac:dyDescent="0.25">
      <c r="B1015" s="25" t="s">
        <v>3126</v>
      </c>
      <c r="C1015" s="134">
        <v>151619641.06</v>
      </c>
    </row>
    <row r="1016" spans="2:3" x14ac:dyDescent="0.25">
      <c r="B1016" s="25" t="s">
        <v>3127</v>
      </c>
      <c r="C1016" s="134">
        <v>149715007.19999999</v>
      </c>
    </row>
    <row r="1017" spans="2:3" x14ac:dyDescent="0.25">
      <c r="B1017" s="25" t="s">
        <v>2814</v>
      </c>
      <c r="C1017" s="134">
        <v>68561516</v>
      </c>
    </row>
    <row r="1018" spans="2:3" x14ac:dyDescent="0.25">
      <c r="B1018" s="25" t="s">
        <v>2837</v>
      </c>
      <c r="C1018" s="134">
        <v>225058498.5</v>
      </c>
    </row>
    <row r="1019" spans="2:3" x14ac:dyDescent="0.25">
      <c r="B1019" s="25" t="s">
        <v>3128</v>
      </c>
      <c r="C1019" s="134">
        <v>1206807229.5799999</v>
      </c>
    </row>
    <row r="1020" spans="2:3" x14ac:dyDescent="0.25">
      <c r="B1020" s="25" t="s">
        <v>3129</v>
      </c>
      <c r="C1020" s="134">
        <v>603192277.66999996</v>
      </c>
    </row>
    <row r="1021" spans="2:3" x14ac:dyDescent="0.25">
      <c r="B1021" s="25" t="s">
        <v>3130</v>
      </c>
      <c r="C1021" s="134">
        <v>95167710.010000005</v>
      </c>
    </row>
    <row r="1022" spans="2:3" x14ac:dyDescent="0.25">
      <c r="B1022" s="25" t="s">
        <v>2838</v>
      </c>
      <c r="C1022" s="134">
        <v>522440501.94999999</v>
      </c>
    </row>
    <row r="1023" spans="2:3" x14ac:dyDescent="0.25">
      <c r="B1023" s="25" t="s">
        <v>2839</v>
      </c>
      <c r="C1023" s="134">
        <v>211990862.40000001</v>
      </c>
    </row>
    <row r="1024" spans="2:3" x14ac:dyDescent="0.25">
      <c r="B1024" s="25" t="s">
        <v>3131</v>
      </c>
      <c r="C1024" s="134">
        <v>301179770</v>
      </c>
    </row>
    <row r="1025" spans="2:3" x14ac:dyDescent="0.25">
      <c r="B1025" s="25" t="s">
        <v>2821</v>
      </c>
      <c r="C1025" s="134">
        <v>961875</v>
      </c>
    </row>
    <row r="1026" spans="2:3" x14ac:dyDescent="0.25">
      <c r="B1026" s="25" t="s">
        <v>2840</v>
      </c>
      <c r="C1026" s="134">
        <v>223708352.72999999</v>
      </c>
    </row>
    <row r="1027" spans="2:3" x14ac:dyDescent="0.25">
      <c r="B1027" s="25" t="s">
        <v>3132</v>
      </c>
      <c r="C1027" s="134">
        <v>346267278.11000001</v>
      </c>
    </row>
    <row r="1028" spans="2:3" x14ac:dyDescent="0.25">
      <c r="B1028" s="25" t="s">
        <v>3010</v>
      </c>
      <c r="C1028" s="134">
        <v>544562.5</v>
      </c>
    </row>
    <row r="1029" spans="2:3" x14ac:dyDescent="0.25">
      <c r="B1029" s="25" t="s">
        <v>3133</v>
      </c>
      <c r="C1029" s="134">
        <v>200343500.88</v>
      </c>
    </row>
    <row r="1030" spans="2:3" x14ac:dyDescent="0.25">
      <c r="B1030" s="25" t="s">
        <v>3134</v>
      </c>
      <c r="C1030" s="134">
        <v>595002655.39999998</v>
      </c>
    </row>
    <row r="1031" spans="2:3" x14ac:dyDescent="0.25">
      <c r="B1031" s="25" t="s">
        <v>2637</v>
      </c>
      <c r="C1031" s="134">
        <v>57175020.07</v>
      </c>
    </row>
    <row r="1032" spans="2:3" x14ac:dyDescent="0.25">
      <c r="B1032" s="25" t="s">
        <v>2622</v>
      </c>
      <c r="C1032" s="134">
        <v>794053979.39999998</v>
      </c>
    </row>
    <row r="1033" spans="2:3" x14ac:dyDescent="0.25">
      <c r="B1033" s="25" t="s">
        <v>2638</v>
      </c>
      <c r="C1033" s="134">
        <v>3477358996.1199999</v>
      </c>
    </row>
    <row r="1034" spans="2:3" x14ac:dyDescent="0.25">
      <c r="B1034" s="25" t="s">
        <v>3135</v>
      </c>
      <c r="C1034" s="134">
        <v>170846885.55000001</v>
      </c>
    </row>
    <row r="1035" spans="2:3" x14ac:dyDescent="0.25">
      <c r="B1035" s="25" t="s">
        <v>3136</v>
      </c>
      <c r="C1035" s="134">
        <v>314378716.47000003</v>
      </c>
    </row>
    <row r="1036" spans="2:3" x14ac:dyDescent="0.25">
      <c r="B1036" s="25" t="s">
        <v>2639</v>
      </c>
      <c r="C1036" s="134">
        <v>834073796.36000001</v>
      </c>
    </row>
    <row r="1037" spans="2:3" x14ac:dyDescent="0.25">
      <c r="B1037" s="25" t="s">
        <v>3137</v>
      </c>
      <c r="C1037" s="134">
        <v>84384120.510000005</v>
      </c>
    </row>
    <row r="1038" spans="2:3" x14ac:dyDescent="0.25">
      <c r="B1038" s="25" t="s">
        <v>3138</v>
      </c>
      <c r="C1038" s="134">
        <v>338805989.51999998</v>
      </c>
    </row>
    <row r="1039" spans="2:3" x14ac:dyDescent="0.25">
      <c r="B1039" s="25" t="s">
        <v>3079</v>
      </c>
      <c r="C1039" s="134">
        <v>191323616.75999999</v>
      </c>
    </row>
    <row r="1040" spans="2:3" x14ac:dyDescent="0.25">
      <c r="B1040" s="25" t="s">
        <v>3139</v>
      </c>
      <c r="C1040" s="134">
        <v>1353907175.1300001</v>
      </c>
    </row>
    <row r="1041" spans="2:3" x14ac:dyDescent="0.25">
      <c r="B1041" s="25" t="s">
        <v>2628</v>
      </c>
      <c r="C1041" s="134">
        <v>2301360.0299999998</v>
      </c>
    </row>
    <row r="1042" spans="2:3" x14ac:dyDescent="0.25">
      <c r="B1042" s="25" t="s">
        <v>2640</v>
      </c>
      <c r="C1042" s="134">
        <v>130254914.64</v>
      </c>
    </row>
    <row r="1043" spans="2:3" x14ac:dyDescent="0.25">
      <c r="B1043" s="25" t="s">
        <v>2623</v>
      </c>
      <c r="C1043" s="134">
        <v>138126243.5</v>
      </c>
    </row>
    <row r="1044" spans="2:3" x14ac:dyDescent="0.25">
      <c r="B1044" s="25" t="s">
        <v>2641</v>
      </c>
      <c r="C1044" s="134">
        <v>1090136889.45</v>
      </c>
    </row>
    <row r="1045" spans="2:3" x14ac:dyDescent="0.25">
      <c r="B1045" s="25" t="s">
        <v>3140</v>
      </c>
      <c r="C1045" s="134">
        <v>130695452.40000001</v>
      </c>
    </row>
    <row r="1046" spans="2:3" x14ac:dyDescent="0.25">
      <c r="B1046" s="25" t="s">
        <v>3141</v>
      </c>
      <c r="C1046" s="134">
        <v>270616132.5</v>
      </c>
    </row>
    <row r="1047" spans="2:3" x14ac:dyDescent="0.25">
      <c r="B1047" s="25" t="s">
        <v>2841</v>
      </c>
      <c r="C1047" s="134">
        <v>4620252</v>
      </c>
    </row>
    <row r="1048" spans="2:3" x14ac:dyDescent="0.25">
      <c r="B1048" s="25" t="s">
        <v>3142</v>
      </c>
      <c r="C1048" s="134">
        <v>267189761.16</v>
      </c>
    </row>
    <row r="1049" spans="2:3" x14ac:dyDescent="0.25">
      <c r="B1049" s="25" t="s">
        <v>3143</v>
      </c>
      <c r="C1049" s="134">
        <v>558464260.11000001</v>
      </c>
    </row>
    <row r="1050" spans="2:3" x14ac:dyDescent="0.25">
      <c r="B1050" s="25" t="s">
        <v>3144</v>
      </c>
      <c r="C1050" s="134">
        <v>137649871.22999999</v>
      </c>
    </row>
    <row r="1051" spans="2:3" x14ac:dyDescent="0.25">
      <c r="B1051" s="25" t="s">
        <v>3145</v>
      </c>
      <c r="C1051" s="134">
        <v>588751852.88999999</v>
      </c>
    </row>
    <row r="1052" spans="2:3" x14ac:dyDescent="0.25">
      <c r="B1052" s="25" t="s">
        <v>3146</v>
      </c>
      <c r="C1052" s="134">
        <v>347016801.19999999</v>
      </c>
    </row>
    <row r="1053" spans="2:3" x14ac:dyDescent="0.25">
      <c r="B1053" s="25" t="s">
        <v>3065</v>
      </c>
      <c r="C1053" s="134">
        <v>98463824.549999997</v>
      </c>
    </row>
    <row r="1054" spans="2:3" x14ac:dyDescent="0.25">
      <c r="B1054" s="25" t="s">
        <v>3147</v>
      </c>
      <c r="C1054" s="134">
        <v>423244588.69</v>
      </c>
    </row>
    <row r="1055" spans="2:3" x14ac:dyDescent="0.25">
      <c r="B1055" s="25" t="s">
        <v>3086</v>
      </c>
      <c r="C1055" s="134">
        <v>15500975</v>
      </c>
    </row>
    <row r="1056" spans="2:3" x14ac:dyDescent="0.25">
      <c r="B1056" s="25" t="s">
        <v>3148</v>
      </c>
      <c r="C1056" s="134">
        <v>889283980.01999998</v>
      </c>
    </row>
    <row r="1057" spans="2:3" x14ac:dyDescent="0.25">
      <c r="B1057" s="25" t="s">
        <v>3149</v>
      </c>
      <c r="C1057" s="134">
        <v>518211383.83999997</v>
      </c>
    </row>
    <row r="1058" spans="2:3" x14ac:dyDescent="0.25">
      <c r="B1058" s="25" t="s">
        <v>3150</v>
      </c>
      <c r="C1058" s="134">
        <v>276302888.01999998</v>
      </c>
    </row>
    <row r="1059" spans="2:3" x14ac:dyDescent="0.25">
      <c r="B1059" s="25" t="s">
        <v>2728</v>
      </c>
      <c r="C1059" s="134">
        <v>1529103868.5999999</v>
      </c>
    </row>
    <row r="1060" spans="2:3" x14ac:dyDescent="0.25">
      <c r="B1060" s="25" t="s">
        <v>3151</v>
      </c>
      <c r="C1060" s="134">
        <v>135946169.52000001</v>
      </c>
    </row>
    <row r="1061" spans="2:3" x14ac:dyDescent="0.25">
      <c r="B1061" s="25" t="s">
        <v>2842</v>
      </c>
      <c r="C1061" s="134">
        <v>1008367086.76</v>
      </c>
    </row>
    <row r="1062" spans="2:3" x14ac:dyDescent="0.25">
      <c r="B1062" s="25" t="s">
        <v>3052</v>
      </c>
      <c r="C1062" s="134">
        <v>12228884.880000001</v>
      </c>
    </row>
    <row r="1063" spans="2:3" x14ac:dyDescent="0.25">
      <c r="B1063" s="25" t="s">
        <v>3152</v>
      </c>
      <c r="C1063" s="134">
        <v>484903198.80000001</v>
      </c>
    </row>
    <row r="1064" spans="2:3" x14ac:dyDescent="0.25">
      <c r="B1064" s="25" t="s">
        <v>2843</v>
      </c>
      <c r="C1064" s="134">
        <v>237529120.96000001</v>
      </c>
    </row>
    <row r="1065" spans="2:3" x14ac:dyDescent="0.25">
      <c r="B1065" s="25" t="s">
        <v>3153</v>
      </c>
      <c r="C1065" s="134">
        <v>85647850.510000005</v>
      </c>
    </row>
    <row r="1066" spans="2:3" x14ac:dyDescent="0.25">
      <c r="B1066" s="25" t="s">
        <v>3154</v>
      </c>
      <c r="C1066" s="134">
        <v>525713687.75999999</v>
      </c>
    </row>
    <row r="1067" spans="2:3" x14ac:dyDescent="0.25">
      <c r="B1067" s="25" t="s">
        <v>3006</v>
      </c>
      <c r="C1067" s="134">
        <v>13106812.5</v>
      </c>
    </row>
    <row r="1068" spans="2:3" x14ac:dyDescent="0.25">
      <c r="B1068" s="25" t="s">
        <v>3155</v>
      </c>
      <c r="C1068" s="134">
        <v>264336242.87</v>
      </c>
    </row>
    <row r="1069" spans="2:3" x14ac:dyDescent="0.25">
      <c r="B1069" s="25" t="s">
        <v>2822</v>
      </c>
      <c r="C1069" s="134">
        <v>89361480</v>
      </c>
    </row>
    <row r="1070" spans="2:3" x14ac:dyDescent="0.25">
      <c r="B1070" s="25" t="s">
        <v>2844</v>
      </c>
      <c r="C1070" s="134">
        <v>924062645.72000003</v>
      </c>
    </row>
    <row r="1071" spans="2:3" x14ac:dyDescent="0.25">
      <c r="B1071" s="25" t="s">
        <v>3156</v>
      </c>
      <c r="C1071" s="134">
        <v>316929379.83999997</v>
      </c>
    </row>
    <row r="1072" spans="2:3" x14ac:dyDescent="0.25">
      <c r="B1072" s="25" t="s">
        <v>3157</v>
      </c>
      <c r="C1072" s="134">
        <v>25731159.920000002</v>
      </c>
    </row>
    <row r="1073" spans="2:3" x14ac:dyDescent="0.25">
      <c r="B1073" s="25" t="s">
        <v>2642</v>
      </c>
      <c r="C1073" s="134">
        <v>668705758.23000002</v>
      </c>
    </row>
    <row r="1074" spans="2:3" x14ac:dyDescent="0.25">
      <c r="B1074" s="25" t="s">
        <v>3053</v>
      </c>
      <c r="C1074" s="134">
        <v>5884200</v>
      </c>
    </row>
    <row r="1075" spans="2:3" x14ac:dyDescent="0.25">
      <c r="B1075" s="25" t="s">
        <v>3158</v>
      </c>
      <c r="C1075" s="134">
        <v>166945503.40000001</v>
      </c>
    </row>
    <row r="1076" spans="2:3" x14ac:dyDescent="0.25">
      <c r="B1076" s="25" t="s">
        <v>3159</v>
      </c>
      <c r="C1076" s="134">
        <v>19164824.960000001</v>
      </c>
    </row>
    <row r="1077" spans="2:3" x14ac:dyDescent="0.25">
      <c r="B1077" s="25" t="s">
        <v>2995</v>
      </c>
      <c r="C1077" s="134">
        <v>208516732.38</v>
      </c>
    </row>
    <row r="1078" spans="2:3" x14ac:dyDescent="0.25">
      <c r="B1078" s="25" t="s">
        <v>3160</v>
      </c>
      <c r="C1078" s="134">
        <v>546317474.67999995</v>
      </c>
    </row>
    <row r="1079" spans="2:3" x14ac:dyDescent="0.25">
      <c r="B1079" s="25" t="s">
        <v>3025</v>
      </c>
      <c r="C1079" s="134">
        <v>9178319.9199999999</v>
      </c>
    </row>
    <row r="1080" spans="2:3" x14ac:dyDescent="0.25">
      <c r="B1080" s="25" t="s">
        <v>3161</v>
      </c>
      <c r="C1080" s="134">
        <v>166423798.31999999</v>
      </c>
    </row>
    <row r="1081" spans="2:3" x14ac:dyDescent="0.25">
      <c r="B1081" s="25" t="s">
        <v>2845</v>
      </c>
      <c r="C1081" s="134">
        <v>17154829.969999999</v>
      </c>
    </row>
    <row r="1082" spans="2:3" x14ac:dyDescent="0.25">
      <c r="B1082" s="25" t="s">
        <v>3162</v>
      </c>
      <c r="C1082" s="134">
        <v>596768334.60000002</v>
      </c>
    </row>
    <row r="1083" spans="2:3" x14ac:dyDescent="0.25">
      <c r="B1083" s="25" t="s">
        <v>2999</v>
      </c>
      <c r="C1083" s="134">
        <v>12951420</v>
      </c>
    </row>
    <row r="1084" spans="2:3" x14ac:dyDescent="0.25">
      <c r="B1084" s="25" t="s">
        <v>3163</v>
      </c>
      <c r="C1084" s="134">
        <v>345264049.56</v>
      </c>
    </row>
    <row r="1085" spans="2:3" x14ac:dyDescent="0.25">
      <c r="B1085" s="25" t="s">
        <v>2643</v>
      </c>
      <c r="C1085" s="134">
        <v>49031887.539999999</v>
      </c>
    </row>
    <row r="1086" spans="2:3" x14ac:dyDescent="0.25">
      <c r="B1086" s="25" t="s">
        <v>3066</v>
      </c>
      <c r="C1086" s="134">
        <v>1631120</v>
      </c>
    </row>
    <row r="1087" spans="2:3" x14ac:dyDescent="0.25">
      <c r="B1087" s="25" t="s">
        <v>2657</v>
      </c>
      <c r="C1087" s="134">
        <v>604441209.60000002</v>
      </c>
    </row>
    <row r="1088" spans="2:3" x14ac:dyDescent="0.25">
      <c r="B1088" s="25" t="s">
        <v>3164</v>
      </c>
      <c r="C1088" s="134">
        <v>7508800.2000000002</v>
      </c>
    </row>
    <row r="1089" spans="2:3" x14ac:dyDescent="0.25">
      <c r="B1089" s="25" t="s">
        <v>3165</v>
      </c>
      <c r="C1089" s="134">
        <v>45150419.799999997</v>
      </c>
    </row>
    <row r="1090" spans="2:3" x14ac:dyDescent="0.25">
      <c r="B1090" s="25" t="s">
        <v>3166</v>
      </c>
      <c r="C1090" s="134">
        <v>101487100.01000001</v>
      </c>
    </row>
    <row r="1091" spans="2:3" x14ac:dyDescent="0.25">
      <c r="B1091" s="25" t="s">
        <v>3167</v>
      </c>
      <c r="C1091" s="134">
        <v>87345083.730000004</v>
      </c>
    </row>
    <row r="1092" spans="2:3" x14ac:dyDescent="0.25">
      <c r="B1092" s="25" t="s">
        <v>3168</v>
      </c>
      <c r="C1092" s="134">
        <v>339609725.25</v>
      </c>
    </row>
    <row r="1093" spans="2:3" x14ac:dyDescent="0.25">
      <c r="B1093" s="25" t="s">
        <v>2745</v>
      </c>
      <c r="C1093" s="134">
        <v>22119945.260000002</v>
      </c>
    </row>
    <row r="1094" spans="2:3" x14ac:dyDescent="0.25">
      <c r="B1094" s="25" t="s">
        <v>3169</v>
      </c>
      <c r="C1094" s="134">
        <v>290353012.18000001</v>
      </c>
    </row>
    <row r="1095" spans="2:3" x14ac:dyDescent="0.25">
      <c r="B1095" s="25" t="s">
        <v>2993</v>
      </c>
      <c r="C1095" s="134">
        <v>81065719.349999994</v>
      </c>
    </row>
    <row r="1096" spans="2:3" x14ac:dyDescent="0.25">
      <c r="B1096" s="25" t="s">
        <v>3170</v>
      </c>
      <c r="C1096" s="134">
        <v>423325775.69999999</v>
      </c>
    </row>
    <row r="1097" spans="2:3" x14ac:dyDescent="0.25">
      <c r="B1097" s="25" t="s">
        <v>2847</v>
      </c>
      <c r="C1097" s="134">
        <v>3611249.7</v>
      </c>
    </row>
    <row r="1098" spans="2:3" x14ac:dyDescent="0.25">
      <c r="B1098" s="25" t="s">
        <v>3171</v>
      </c>
      <c r="C1098" s="134">
        <v>722708185.00999999</v>
      </c>
    </row>
    <row r="1099" spans="2:3" x14ac:dyDescent="0.25">
      <c r="B1099" s="25" t="s">
        <v>1312</v>
      </c>
      <c r="C1099" s="134">
        <v>2329827.89</v>
      </c>
    </row>
    <row r="1100" spans="2:3" x14ac:dyDescent="0.25">
      <c r="B1100" s="25" t="s">
        <v>3172</v>
      </c>
      <c r="C1100" s="134">
        <v>15212400.039999999</v>
      </c>
    </row>
    <row r="1101" spans="2:3" x14ac:dyDescent="0.25">
      <c r="B1101" s="25" t="s">
        <v>3173</v>
      </c>
      <c r="C1101" s="134">
        <v>253283297.22999999</v>
      </c>
    </row>
    <row r="1102" spans="2:3" x14ac:dyDescent="0.25">
      <c r="B1102" s="25" t="s">
        <v>3174</v>
      </c>
      <c r="C1102" s="134">
        <v>213480060.5</v>
      </c>
    </row>
    <row r="1103" spans="2:3" x14ac:dyDescent="0.25">
      <c r="B1103" s="25" t="s">
        <v>3175</v>
      </c>
      <c r="C1103" s="134">
        <v>836277991.5</v>
      </c>
    </row>
    <row r="1104" spans="2:3" x14ac:dyDescent="0.25">
      <c r="B1104" s="25" t="s">
        <v>3176</v>
      </c>
      <c r="C1104" s="134">
        <v>642909639.69000006</v>
      </c>
    </row>
    <row r="1105" spans="2:3" x14ac:dyDescent="0.25">
      <c r="B1105" s="25" t="s">
        <v>3059</v>
      </c>
      <c r="C1105" s="134">
        <v>96203086.599999994</v>
      </c>
    </row>
    <row r="1106" spans="2:3" x14ac:dyDescent="0.25">
      <c r="B1106" s="25" t="s">
        <v>3177</v>
      </c>
      <c r="C1106" s="134">
        <v>607537301.09000003</v>
      </c>
    </row>
    <row r="1107" spans="2:3" x14ac:dyDescent="0.25">
      <c r="B1107" s="25" t="s">
        <v>3178</v>
      </c>
      <c r="C1107" s="134">
        <v>325162469.63999999</v>
      </c>
    </row>
    <row r="1108" spans="2:3" x14ac:dyDescent="0.25">
      <c r="B1108" s="25" t="s">
        <v>3179</v>
      </c>
      <c r="C1108" s="134">
        <v>989000633.10000002</v>
      </c>
    </row>
    <row r="1109" spans="2:3" x14ac:dyDescent="0.25">
      <c r="B1109" s="25" t="s">
        <v>3074</v>
      </c>
      <c r="C1109" s="134">
        <v>500884286.38</v>
      </c>
    </row>
    <row r="1110" spans="2:3" x14ac:dyDescent="0.25">
      <c r="B1110" s="25" t="s">
        <v>3180</v>
      </c>
      <c r="C1110" s="134">
        <v>1301570205.9200001</v>
      </c>
    </row>
    <row r="1111" spans="2:3" x14ac:dyDescent="0.25">
      <c r="B1111" s="25" t="s">
        <v>2827</v>
      </c>
      <c r="C1111" s="134">
        <v>1526400</v>
      </c>
    </row>
    <row r="1112" spans="2:3" x14ac:dyDescent="0.25">
      <c r="B1112" s="25" t="s">
        <v>2848</v>
      </c>
      <c r="C1112" s="134">
        <v>686280151.08000004</v>
      </c>
    </row>
    <row r="1113" spans="2:3" x14ac:dyDescent="0.25">
      <c r="B1113" s="25" t="s">
        <v>1313</v>
      </c>
      <c r="C1113" s="134">
        <v>711831659.20000005</v>
      </c>
    </row>
    <row r="1114" spans="2:3" x14ac:dyDescent="0.25">
      <c r="B1114" s="25" t="s">
        <v>3003</v>
      </c>
      <c r="C1114" s="134">
        <v>30928642.18</v>
      </c>
    </row>
    <row r="1115" spans="2:3" x14ac:dyDescent="0.25">
      <c r="B1115" s="25" t="s">
        <v>3181</v>
      </c>
      <c r="C1115" s="134">
        <v>710116595.70000005</v>
      </c>
    </row>
    <row r="1116" spans="2:3" x14ac:dyDescent="0.25">
      <c r="B1116" s="25" t="s">
        <v>3182</v>
      </c>
      <c r="C1116" s="134">
        <v>769681791</v>
      </c>
    </row>
    <row r="1117" spans="2:3" x14ac:dyDescent="0.25">
      <c r="B1117" s="25" t="s">
        <v>3183</v>
      </c>
      <c r="C1117" s="134">
        <v>784266231.79999995</v>
      </c>
    </row>
    <row r="1118" spans="2:3" x14ac:dyDescent="0.25">
      <c r="B1118" s="25" t="s">
        <v>2644</v>
      </c>
      <c r="C1118" s="134">
        <v>3549849877.5999999</v>
      </c>
    </row>
    <row r="1119" spans="2:3" x14ac:dyDescent="0.25">
      <c r="B1119" s="25" t="s">
        <v>3184</v>
      </c>
      <c r="C1119" s="134">
        <v>5898679.29</v>
      </c>
    </row>
    <row r="1120" spans="2:3" x14ac:dyDescent="0.25">
      <c r="B1120" s="25" t="s">
        <v>3185</v>
      </c>
      <c r="C1120" s="134">
        <v>135488946.41999999</v>
      </c>
    </row>
    <row r="1121" spans="2:3" x14ac:dyDescent="0.25">
      <c r="B1121" s="25" t="s">
        <v>3186</v>
      </c>
      <c r="C1121" s="134">
        <v>4808279.92</v>
      </c>
    </row>
    <row r="1122" spans="2:3" x14ac:dyDescent="0.25">
      <c r="B1122" s="25" t="s">
        <v>2645</v>
      </c>
      <c r="C1122" s="134">
        <v>47641200.299999997</v>
      </c>
    </row>
    <row r="1123" spans="2:3" x14ac:dyDescent="0.25">
      <c r="B1123" s="25" t="s">
        <v>3187</v>
      </c>
      <c r="C1123" s="134">
        <v>122187757.5</v>
      </c>
    </row>
    <row r="1124" spans="2:3" x14ac:dyDescent="0.25">
      <c r="B1124" s="25" t="s">
        <v>3036</v>
      </c>
      <c r="C1124" s="134">
        <v>606450</v>
      </c>
    </row>
    <row r="1125" spans="2:3" x14ac:dyDescent="0.25">
      <c r="B1125" s="25" t="s">
        <v>3188</v>
      </c>
      <c r="C1125" s="134">
        <v>1181790254.9100001</v>
      </c>
    </row>
    <row r="1126" spans="2:3" x14ac:dyDescent="0.25">
      <c r="B1126" s="25" t="s">
        <v>3189</v>
      </c>
      <c r="C1126" s="134">
        <v>411975903.12</v>
      </c>
    </row>
    <row r="1127" spans="2:3" x14ac:dyDescent="0.25">
      <c r="B1127" s="25" t="s">
        <v>3190</v>
      </c>
      <c r="C1127" s="134">
        <v>45038981.060000002</v>
      </c>
    </row>
    <row r="1128" spans="2:3" x14ac:dyDescent="0.25">
      <c r="B1128" s="25" t="s">
        <v>763</v>
      </c>
      <c r="C1128" s="134">
        <v>40133477.399999999</v>
      </c>
    </row>
    <row r="1129" spans="2:3" x14ac:dyDescent="0.25">
      <c r="B1129" s="25" t="s">
        <v>764</v>
      </c>
      <c r="C1129" s="134">
        <v>516667714.94999999</v>
      </c>
    </row>
    <row r="1130" spans="2:3" x14ac:dyDescent="0.25">
      <c r="B1130" s="25" t="s">
        <v>3191</v>
      </c>
      <c r="C1130" s="134">
        <v>488689149.60000002</v>
      </c>
    </row>
    <row r="1131" spans="2:3" x14ac:dyDescent="0.25">
      <c r="B1131" s="25" t="s">
        <v>3192</v>
      </c>
      <c r="C1131" s="134">
        <v>20158651.199999999</v>
      </c>
    </row>
    <row r="1132" spans="2:3" x14ac:dyDescent="0.25">
      <c r="B1132" s="25" t="s">
        <v>3193</v>
      </c>
      <c r="C1132" s="134">
        <v>78798151.099999994</v>
      </c>
    </row>
    <row r="1133" spans="2:3" x14ac:dyDescent="0.25">
      <c r="B1133" s="25" t="s">
        <v>3194</v>
      </c>
      <c r="C1133" s="134">
        <v>162328154.59999999</v>
      </c>
    </row>
    <row r="1134" spans="2:3" x14ac:dyDescent="0.25">
      <c r="B1134" s="25" t="s">
        <v>2729</v>
      </c>
      <c r="C1134" s="134">
        <v>635660343.10000002</v>
      </c>
    </row>
    <row r="1135" spans="2:3" x14ac:dyDescent="0.25">
      <c r="B1135" s="25" t="s">
        <v>2730</v>
      </c>
      <c r="C1135" s="134">
        <v>57634921.619999997</v>
      </c>
    </row>
    <row r="1136" spans="2:3" x14ac:dyDescent="0.25">
      <c r="B1136" s="25" t="s">
        <v>2813</v>
      </c>
      <c r="C1136" s="134">
        <v>140855046.84</v>
      </c>
    </row>
    <row r="1137" spans="2:3" x14ac:dyDescent="0.25">
      <c r="B1137" s="25" t="s">
        <v>2646</v>
      </c>
      <c r="C1137" s="134">
        <v>821724896.98000002</v>
      </c>
    </row>
    <row r="1138" spans="2:3" x14ac:dyDescent="0.25">
      <c r="B1138" s="25" t="s">
        <v>3195</v>
      </c>
      <c r="C1138" s="134">
        <v>1363010297</v>
      </c>
    </row>
    <row r="1139" spans="2:3" x14ac:dyDescent="0.25">
      <c r="B1139" s="25" t="s">
        <v>2850</v>
      </c>
      <c r="C1139" s="134">
        <v>177245477.19999999</v>
      </c>
    </row>
    <row r="1140" spans="2:3" x14ac:dyDescent="0.25">
      <c r="B1140" s="25" t="s">
        <v>2851</v>
      </c>
      <c r="C1140" s="134">
        <v>186018239.88</v>
      </c>
    </row>
    <row r="1141" spans="2:3" x14ac:dyDescent="0.25">
      <c r="B1141" s="25" t="s">
        <v>3196</v>
      </c>
      <c r="C1141" s="134">
        <v>198314478.61000001</v>
      </c>
    </row>
    <row r="1142" spans="2:3" x14ac:dyDescent="0.25">
      <c r="B1142" s="25" t="s">
        <v>2818</v>
      </c>
      <c r="C1142" s="134">
        <v>53889225.75</v>
      </c>
    </row>
    <row r="1143" spans="2:3" x14ac:dyDescent="0.25">
      <c r="B1143" s="25" t="s">
        <v>2852</v>
      </c>
      <c r="C1143" s="134">
        <v>391312426.06</v>
      </c>
    </row>
    <row r="1144" spans="2:3" x14ac:dyDescent="0.25">
      <c r="B1144" s="25" t="s">
        <v>3197</v>
      </c>
      <c r="C1144" s="134">
        <v>70557674.599999994</v>
      </c>
    </row>
    <row r="1145" spans="2:3" x14ac:dyDescent="0.25">
      <c r="B1145" s="25" t="s">
        <v>2996</v>
      </c>
      <c r="C1145" s="134">
        <v>134305299.24000001</v>
      </c>
    </row>
    <row r="1146" spans="2:3" x14ac:dyDescent="0.25">
      <c r="B1146" s="25" t="s">
        <v>3198</v>
      </c>
      <c r="C1146" s="134">
        <v>525705721.56</v>
      </c>
    </row>
    <row r="1147" spans="2:3" x14ac:dyDescent="0.25">
      <c r="B1147" s="25" t="s">
        <v>2626</v>
      </c>
      <c r="C1147" s="134">
        <v>121074419.81999999</v>
      </c>
    </row>
    <row r="1148" spans="2:3" x14ac:dyDescent="0.25">
      <c r="B1148" s="25" t="s">
        <v>2647</v>
      </c>
      <c r="C1148" s="134">
        <v>603541335.55999994</v>
      </c>
    </row>
    <row r="1149" spans="2:3" x14ac:dyDescent="0.25">
      <c r="B1149" s="25" t="s">
        <v>3199</v>
      </c>
      <c r="C1149" s="134">
        <v>287431975.04000002</v>
      </c>
    </row>
    <row r="1150" spans="2:3" x14ac:dyDescent="0.25">
      <c r="B1150" s="25" t="s">
        <v>2819</v>
      </c>
      <c r="C1150" s="134">
        <v>3720395</v>
      </c>
    </row>
    <row r="1151" spans="2:3" x14ac:dyDescent="0.25">
      <c r="B1151" s="25" t="s">
        <v>2853</v>
      </c>
      <c r="C1151" s="134">
        <v>313865054.23000002</v>
      </c>
    </row>
    <row r="1152" spans="2:3" x14ac:dyDescent="0.25">
      <c r="B1152" s="25" t="s">
        <v>2716</v>
      </c>
      <c r="C1152" s="134">
        <v>43936360.130000003</v>
      </c>
    </row>
    <row r="1153" spans="2:3" x14ac:dyDescent="0.25">
      <c r="B1153" s="25" t="s">
        <v>2731</v>
      </c>
      <c r="C1153" s="134">
        <v>263860936.69</v>
      </c>
    </row>
    <row r="1154" spans="2:3" x14ac:dyDescent="0.25">
      <c r="B1154" s="25" t="s">
        <v>3200</v>
      </c>
      <c r="C1154" s="134">
        <v>742527021.60000002</v>
      </c>
    </row>
    <row r="1155" spans="2:3" x14ac:dyDescent="0.25">
      <c r="B1155" s="25" t="s">
        <v>3201</v>
      </c>
      <c r="C1155" s="134">
        <v>152171712</v>
      </c>
    </row>
    <row r="1156" spans="2:3" x14ac:dyDescent="0.25">
      <c r="B1156" s="25" t="s">
        <v>2600</v>
      </c>
      <c r="C1156" s="134">
        <v>64769488.979999997</v>
      </c>
    </row>
    <row r="1157" spans="2:3" x14ac:dyDescent="0.25">
      <c r="B1157" s="25" t="s">
        <v>3202</v>
      </c>
      <c r="C1157" s="134">
        <v>531059028.14999998</v>
      </c>
    </row>
    <row r="1158" spans="2:3" x14ac:dyDescent="0.25">
      <c r="B1158" s="25" t="s">
        <v>2854</v>
      </c>
      <c r="C1158" s="134">
        <v>1007787470.7</v>
      </c>
    </row>
    <row r="1159" spans="2:3" x14ac:dyDescent="0.25">
      <c r="B1159" s="25" t="s">
        <v>3050</v>
      </c>
      <c r="C1159" s="134">
        <v>1148895</v>
      </c>
    </row>
    <row r="1160" spans="2:3" x14ac:dyDescent="0.25">
      <c r="B1160" s="25" t="s">
        <v>3203</v>
      </c>
      <c r="C1160" s="134">
        <v>150724579.13999999</v>
      </c>
    </row>
    <row r="1161" spans="2:3" x14ac:dyDescent="0.25">
      <c r="C1161" s="135">
        <f>SUM(C946:C1160)</f>
        <v>78167954510.169998</v>
      </c>
    </row>
    <row r="1163" spans="2:3" x14ac:dyDescent="0.25">
      <c r="B1163" s="23" t="s">
        <v>164</v>
      </c>
      <c r="C1163" s="8" t="s">
        <v>165</v>
      </c>
    </row>
    <row r="1164" spans="2:3" x14ac:dyDescent="0.25">
      <c r="B1164" s="25" t="s">
        <v>3037</v>
      </c>
      <c r="C1164" s="134">
        <v>4273127.16</v>
      </c>
    </row>
    <row r="1165" spans="2:3" x14ac:dyDescent="0.25">
      <c r="B1165" s="25" t="s">
        <v>3087</v>
      </c>
      <c r="C1165" s="134">
        <v>449119439.49000001</v>
      </c>
    </row>
    <row r="1166" spans="2:3" x14ac:dyDescent="0.25">
      <c r="B1166" s="25" t="s">
        <v>3005</v>
      </c>
      <c r="C1166" s="134">
        <v>43865956.869999997</v>
      </c>
    </row>
    <row r="1167" spans="2:3" x14ac:dyDescent="0.25">
      <c r="B1167" s="25" t="s">
        <v>3088</v>
      </c>
      <c r="C1167" s="134">
        <v>338232400.07999998</v>
      </c>
    </row>
    <row r="1168" spans="2:3" x14ac:dyDescent="0.25">
      <c r="B1168" s="25" t="s">
        <v>3089</v>
      </c>
      <c r="C1168" s="134">
        <v>100163895.97</v>
      </c>
    </row>
    <row r="1169" spans="2:3" x14ac:dyDescent="0.25">
      <c r="B1169" s="25" t="s">
        <v>2723</v>
      </c>
      <c r="C1169" s="134">
        <v>1012754474.8099999</v>
      </c>
    </row>
    <row r="1170" spans="2:3" x14ac:dyDescent="0.25">
      <c r="B1170" s="25" t="s">
        <v>2724</v>
      </c>
      <c r="C1170" s="134">
        <v>17579638.129999999</v>
      </c>
    </row>
    <row r="1171" spans="2:3" x14ac:dyDescent="0.25">
      <c r="B1171" s="25" t="s">
        <v>2633</v>
      </c>
      <c r="C1171" s="134">
        <v>19249595.350000001</v>
      </c>
    </row>
    <row r="1172" spans="2:3" x14ac:dyDescent="0.25">
      <c r="B1172" s="25" t="s">
        <v>2634</v>
      </c>
      <c r="C1172" s="134">
        <v>1801499222.6099999</v>
      </c>
    </row>
    <row r="1173" spans="2:3" x14ac:dyDescent="0.25">
      <c r="B1173" s="25" t="s">
        <v>3090</v>
      </c>
      <c r="C1173" s="134">
        <v>717475125.05999994</v>
      </c>
    </row>
    <row r="1174" spans="2:3" x14ac:dyDescent="0.25">
      <c r="B1174" s="25" t="s">
        <v>3091</v>
      </c>
      <c r="C1174" s="134">
        <v>268709981.86000001</v>
      </c>
    </row>
    <row r="1175" spans="2:3" x14ac:dyDescent="0.25">
      <c r="B1175" s="25" t="s">
        <v>2725</v>
      </c>
      <c r="C1175" s="134">
        <v>1354471536.4200001</v>
      </c>
    </row>
    <row r="1176" spans="2:3" x14ac:dyDescent="0.25">
      <c r="B1176" s="25" t="s">
        <v>2829</v>
      </c>
      <c r="C1176" s="134">
        <v>788518844.41999996</v>
      </c>
    </row>
    <row r="1177" spans="2:3" x14ac:dyDescent="0.25">
      <c r="B1177" s="25" t="s">
        <v>3092</v>
      </c>
      <c r="C1177" s="134">
        <v>34963474.659999996</v>
      </c>
    </row>
    <row r="1178" spans="2:3" x14ac:dyDescent="0.25">
      <c r="B1178" s="25" t="s">
        <v>2596</v>
      </c>
      <c r="C1178" s="134">
        <v>2639500.5</v>
      </c>
    </row>
    <row r="1179" spans="2:3" x14ac:dyDescent="0.25">
      <c r="B1179" s="25" t="s">
        <v>2599</v>
      </c>
      <c r="C1179" s="134">
        <v>17062748.5</v>
      </c>
    </row>
    <row r="1180" spans="2:3" x14ac:dyDescent="0.25">
      <c r="B1180" s="25" t="s">
        <v>3093</v>
      </c>
      <c r="C1180" s="134">
        <v>1065216465.84</v>
      </c>
    </row>
    <row r="1181" spans="2:3" x14ac:dyDescent="0.25">
      <c r="B1181" s="25" t="s">
        <v>3094</v>
      </c>
      <c r="C1181" s="134">
        <v>12164710.49</v>
      </c>
    </row>
    <row r="1182" spans="2:3" x14ac:dyDescent="0.25">
      <c r="B1182" s="25" t="s">
        <v>3095</v>
      </c>
      <c r="C1182" s="134">
        <v>86248300.299999997</v>
      </c>
    </row>
    <row r="1183" spans="2:3" x14ac:dyDescent="0.25">
      <c r="B1183" s="25" t="s">
        <v>2726</v>
      </c>
      <c r="C1183" s="134">
        <v>1151129268.8499999</v>
      </c>
    </row>
    <row r="1184" spans="2:3" x14ac:dyDescent="0.25">
      <c r="B1184" s="25" t="s">
        <v>2621</v>
      </c>
      <c r="C1184" s="134">
        <v>190437403.13</v>
      </c>
    </row>
    <row r="1185" spans="2:3" x14ac:dyDescent="0.25">
      <c r="B1185" s="25" t="s">
        <v>2635</v>
      </c>
      <c r="C1185" s="134">
        <v>513060307.80000001</v>
      </c>
    </row>
    <row r="1186" spans="2:3" x14ac:dyDescent="0.25">
      <c r="B1186" s="25" t="s">
        <v>3007</v>
      </c>
      <c r="C1186" s="134">
        <v>76789126.060000002</v>
      </c>
    </row>
    <row r="1187" spans="2:3" x14ac:dyDescent="0.25">
      <c r="B1187" s="25" t="s">
        <v>3096</v>
      </c>
      <c r="C1187" s="134">
        <v>878647277.45000005</v>
      </c>
    </row>
    <row r="1188" spans="2:3" x14ac:dyDescent="0.25">
      <c r="B1188" s="25" t="s">
        <v>3097</v>
      </c>
      <c r="C1188" s="134">
        <v>1284048341.95</v>
      </c>
    </row>
    <row r="1189" spans="2:3" x14ac:dyDescent="0.25">
      <c r="B1189" s="25" t="s">
        <v>3098</v>
      </c>
      <c r="C1189" s="134">
        <v>152874900.19999999</v>
      </c>
    </row>
    <row r="1190" spans="2:3" x14ac:dyDescent="0.25">
      <c r="B1190" s="25" t="s">
        <v>3099</v>
      </c>
      <c r="C1190" s="134">
        <v>109217489.28</v>
      </c>
    </row>
    <row r="1191" spans="2:3" x14ac:dyDescent="0.25">
      <c r="B1191" s="25" t="s">
        <v>3061</v>
      </c>
      <c r="C1191" s="134">
        <v>6020336.8300000001</v>
      </c>
    </row>
    <row r="1192" spans="2:3" x14ac:dyDescent="0.25">
      <c r="B1192" s="25" t="s">
        <v>3100</v>
      </c>
      <c r="C1192" s="134">
        <v>281046390.02999997</v>
      </c>
    </row>
    <row r="1193" spans="2:3" x14ac:dyDescent="0.25">
      <c r="B1193" s="25" t="s">
        <v>3101</v>
      </c>
      <c r="C1193" s="134">
        <v>95511884.620000005</v>
      </c>
    </row>
    <row r="1194" spans="2:3" x14ac:dyDescent="0.25">
      <c r="B1194" s="25" t="s">
        <v>1307</v>
      </c>
      <c r="C1194" s="134">
        <v>45528314.189999998</v>
      </c>
    </row>
    <row r="1195" spans="2:3" x14ac:dyDescent="0.25">
      <c r="B1195" s="25" t="s">
        <v>1310</v>
      </c>
      <c r="C1195" s="134">
        <v>802321424.44000006</v>
      </c>
    </row>
    <row r="1196" spans="2:3" x14ac:dyDescent="0.25">
      <c r="B1196" s="25" t="s">
        <v>3102</v>
      </c>
      <c r="C1196" s="134">
        <v>653545645.54999995</v>
      </c>
    </row>
    <row r="1197" spans="2:3" x14ac:dyDescent="0.25">
      <c r="B1197" s="25" t="s">
        <v>3103</v>
      </c>
      <c r="C1197" s="134">
        <v>171282154.80000001</v>
      </c>
    </row>
    <row r="1198" spans="2:3" x14ac:dyDescent="0.25">
      <c r="B1198" s="25" t="s">
        <v>3104</v>
      </c>
      <c r="C1198" s="134">
        <v>518761939.13</v>
      </c>
    </row>
    <row r="1199" spans="2:3" x14ac:dyDescent="0.25">
      <c r="B1199" s="25" t="s">
        <v>2826</v>
      </c>
      <c r="C1199" s="134">
        <v>2267840.6800000002</v>
      </c>
    </row>
    <row r="1200" spans="2:3" x14ac:dyDescent="0.25">
      <c r="B1200" s="25" t="s">
        <v>2831</v>
      </c>
      <c r="C1200" s="134">
        <v>395366109.04000002</v>
      </c>
    </row>
    <row r="1201" spans="2:3" x14ac:dyDescent="0.25">
      <c r="B1201" s="25" t="s">
        <v>2832</v>
      </c>
      <c r="C1201" s="134">
        <v>63518849.420000002</v>
      </c>
    </row>
    <row r="1202" spans="2:3" x14ac:dyDescent="0.25">
      <c r="B1202" s="25" t="s">
        <v>3105</v>
      </c>
      <c r="C1202" s="134">
        <v>310520641.89999998</v>
      </c>
    </row>
    <row r="1203" spans="2:3" x14ac:dyDescent="0.25">
      <c r="B1203" s="25" t="s">
        <v>3106</v>
      </c>
      <c r="C1203" s="134">
        <v>31643951.100000001</v>
      </c>
    </row>
    <row r="1204" spans="2:3" x14ac:dyDescent="0.25">
      <c r="B1204" s="25" t="s">
        <v>3107</v>
      </c>
      <c r="C1204" s="134">
        <v>20590157.5</v>
      </c>
    </row>
    <row r="1205" spans="2:3" x14ac:dyDescent="0.25">
      <c r="B1205" s="25" t="s">
        <v>3108</v>
      </c>
      <c r="C1205" s="134">
        <v>46412839.640000001</v>
      </c>
    </row>
    <row r="1206" spans="2:3" x14ac:dyDescent="0.25">
      <c r="B1206" s="25" t="s">
        <v>3109</v>
      </c>
      <c r="C1206" s="134">
        <v>167703772.50999999</v>
      </c>
    </row>
    <row r="1207" spans="2:3" x14ac:dyDescent="0.25">
      <c r="B1207" s="25" t="s">
        <v>1311</v>
      </c>
      <c r="C1207" s="134">
        <v>1019451461.29</v>
      </c>
    </row>
    <row r="1208" spans="2:3" x14ac:dyDescent="0.25">
      <c r="B1208" s="25" t="s">
        <v>3110</v>
      </c>
      <c r="C1208" s="134">
        <v>305429875.01999998</v>
      </c>
    </row>
    <row r="1209" spans="2:3" x14ac:dyDescent="0.25">
      <c r="B1209" s="25" t="s">
        <v>3111</v>
      </c>
      <c r="C1209" s="134">
        <v>330846840.64999998</v>
      </c>
    </row>
    <row r="1210" spans="2:3" x14ac:dyDescent="0.25">
      <c r="B1210" s="25" t="s">
        <v>3112</v>
      </c>
      <c r="C1210" s="134">
        <v>3172000</v>
      </c>
    </row>
    <row r="1211" spans="2:3" x14ac:dyDescent="0.25">
      <c r="B1211" s="25" t="s">
        <v>3113</v>
      </c>
      <c r="C1211" s="134">
        <v>10480859.74</v>
      </c>
    </row>
    <row r="1212" spans="2:3" x14ac:dyDescent="0.25">
      <c r="B1212" s="25" t="s">
        <v>3114</v>
      </c>
      <c r="C1212" s="134">
        <v>480648535.23000002</v>
      </c>
    </row>
    <row r="1213" spans="2:3" x14ac:dyDescent="0.25">
      <c r="B1213" s="25" t="s">
        <v>3008</v>
      </c>
      <c r="C1213" s="134">
        <v>2821245</v>
      </c>
    </row>
    <row r="1214" spans="2:3" x14ac:dyDescent="0.25">
      <c r="B1214" s="25" t="s">
        <v>3115</v>
      </c>
      <c r="C1214" s="134">
        <v>4169550</v>
      </c>
    </row>
    <row r="1215" spans="2:3" x14ac:dyDescent="0.25">
      <c r="B1215" s="25" t="s">
        <v>3116</v>
      </c>
      <c r="C1215" s="134">
        <v>749025</v>
      </c>
    </row>
    <row r="1216" spans="2:3" x14ac:dyDescent="0.25">
      <c r="B1216" s="25" t="s">
        <v>3117</v>
      </c>
      <c r="C1216" s="134">
        <v>1472730</v>
      </c>
    </row>
    <row r="1217" spans="2:3" x14ac:dyDescent="0.25">
      <c r="B1217" s="25" t="s">
        <v>3077</v>
      </c>
      <c r="C1217" s="134">
        <v>67693092.359999999</v>
      </c>
    </row>
    <row r="1218" spans="2:3" x14ac:dyDescent="0.25">
      <c r="B1218" s="25" t="s">
        <v>3118</v>
      </c>
      <c r="C1218" s="134">
        <v>160219702</v>
      </c>
    </row>
    <row r="1219" spans="2:3" x14ac:dyDescent="0.25">
      <c r="B1219" s="25" t="s">
        <v>3119</v>
      </c>
      <c r="C1219" s="134">
        <v>68690697.480000004</v>
      </c>
    </row>
    <row r="1220" spans="2:3" x14ac:dyDescent="0.25">
      <c r="B1220" s="25" t="s">
        <v>3120</v>
      </c>
      <c r="C1220" s="134">
        <v>23282310.329999998</v>
      </c>
    </row>
    <row r="1221" spans="2:3" x14ac:dyDescent="0.25">
      <c r="B1221" s="25" t="s">
        <v>2834</v>
      </c>
      <c r="C1221" s="134">
        <v>766014081.63</v>
      </c>
    </row>
    <row r="1222" spans="2:3" x14ac:dyDescent="0.25">
      <c r="B1222" s="25" t="s">
        <v>3121</v>
      </c>
      <c r="C1222" s="134">
        <v>495852345.31</v>
      </c>
    </row>
    <row r="1223" spans="2:3" x14ac:dyDescent="0.25">
      <c r="B1223" s="25" t="s">
        <v>3122</v>
      </c>
      <c r="C1223" s="134">
        <v>473287169.61000001</v>
      </c>
    </row>
    <row r="1224" spans="2:3" x14ac:dyDescent="0.25">
      <c r="B1224" s="25" t="s">
        <v>3123</v>
      </c>
      <c r="C1224" s="134">
        <v>71166061.959999993</v>
      </c>
    </row>
    <row r="1225" spans="2:3" x14ac:dyDescent="0.25">
      <c r="B1225" s="25" t="s">
        <v>2636</v>
      </c>
      <c r="C1225" s="134">
        <v>115827110.14</v>
      </c>
    </row>
    <row r="1226" spans="2:3" x14ac:dyDescent="0.25">
      <c r="B1226" s="25" t="s">
        <v>3124</v>
      </c>
      <c r="C1226" s="134">
        <v>149236250.34999999</v>
      </c>
    </row>
    <row r="1227" spans="2:3" x14ac:dyDescent="0.25">
      <c r="B1227" s="25" t="s">
        <v>2835</v>
      </c>
      <c r="C1227" s="134">
        <v>364999587.55000001</v>
      </c>
    </row>
    <row r="1228" spans="2:3" x14ac:dyDescent="0.25">
      <c r="B1228" s="25" t="s">
        <v>2720</v>
      </c>
      <c r="C1228" s="134">
        <v>53553113.340000004</v>
      </c>
    </row>
    <row r="1229" spans="2:3" x14ac:dyDescent="0.25">
      <c r="B1229" s="25" t="s">
        <v>2727</v>
      </c>
      <c r="C1229" s="134">
        <v>1007054782.62</v>
      </c>
    </row>
    <row r="1230" spans="2:3" x14ac:dyDescent="0.25">
      <c r="B1230" s="25" t="s">
        <v>3125</v>
      </c>
      <c r="C1230" s="134">
        <v>19442925.09</v>
      </c>
    </row>
    <row r="1231" spans="2:3" x14ac:dyDescent="0.25">
      <c r="B1231" s="25" t="s">
        <v>2836</v>
      </c>
      <c r="C1231" s="134">
        <v>107812112.51000001</v>
      </c>
    </row>
    <row r="1232" spans="2:3" x14ac:dyDescent="0.25">
      <c r="B1232" s="25" t="s">
        <v>3126</v>
      </c>
      <c r="C1232" s="134">
        <v>151180915.40000001</v>
      </c>
    </row>
    <row r="1233" spans="2:3" x14ac:dyDescent="0.25">
      <c r="B1233" s="25" t="s">
        <v>3127</v>
      </c>
      <c r="C1233" s="134">
        <v>137552563.06999999</v>
      </c>
    </row>
    <row r="1234" spans="2:3" x14ac:dyDescent="0.25">
      <c r="B1234" s="25" t="s">
        <v>2814</v>
      </c>
      <c r="C1234" s="134">
        <v>68253830.459999993</v>
      </c>
    </row>
    <row r="1235" spans="2:3" x14ac:dyDescent="0.25">
      <c r="B1235" s="25" t="s">
        <v>2837</v>
      </c>
      <c r="C1235" s="134">
        <v>225748012.91</v>
      </c>
    </row>
    <row r="1236" spans="2:3" x14ac:dyDescent="0.25">
      <c r="B1236" s="25" t="s">
        <v>3128</v>
      </c>
      <c r="C1236" s="134">
        <v>1158671818.5699999</v>
      </c>
    </row>
    <row r="1237" spans="2:3" x14ac:dyDescent="0.25">
      <c r="B1237" s="25" t="s">
        <v>3129</v>
      </c>
      <c r="C1237" s="134">
        <v>591466691.14999998</v>
      </c>
    </row>
    <row r="1238" spans="2:3" x14ac:dyDescent="0.25">
      <c r="B1238" s="25" t="s">
        <v>3130</v>
      </c>
      <c r="C1238" s="134">
        <v>90527686.370000005</v>
      </c>
    </row>
    <row r="1239" spans="2:3" x14ac:dyDescent="0.25">
      <c r="B1239" s="25" t="s">
        <v>2838</v>
      </c>
      <c r="C1239" s="134">
        <v>515991392.93000001</v>
      </c>
    </row>
    <row r="1240" spans="2:3" x14ac:dyDescent="0.25">
      <c r="B1240" s="25" t="s">
        <v>2839</v>
      </c>
      <c r="C1240" s="134">
        <v>196344967.03999999</v>
      </c>
    </row>
    <row r="1241" spans="2:3" x14ac:dyDescent="0.25">
      <c r="B1241" s="25" t="s">
        <v>3131</v>
      </c>
      <c r="C1241" s="134">
        <v>268563502.60000002</v>
      </c>
    </row>
    <row r="1242" spans="2:3" x14ac:dyDescent="0.25">
      <c r="B1242" s="25" t="s">
        <v>2821</v>
      </c>
      <c r="C1242" s="134">
        <v>945878.16</v>
      </c>
    </row>
    <row r="1243" spans="2:3" x14ac:dyDescent="0.25">
      <c r="B1243" s="25" t="s">
        <v>2840</v>
      </c>
      <c r="C1243" s="134">
        <v>219964064.66</v>
      </c>
    </row>
    <row r="1244" spans="2:3" x14ac:dyDescent="0.25">
      <c r="B1244" s="25" t="s">
        <v>3132</v>
      </c>
      <c r="C1244" s="134">
        <v>332729125.91000003</v>
      </c>
    </row>
    <row r="1245" spans="2:3" x14ac:dyDescent="0.25">
      <c r="B1245" s="25" t="s">
        <v>3010</v>
      </c>
      <c r="C1245" s="134">
        <v>544610.48</v>
      </c>
    </row>
    <row r="1246" spans="2:3" x14ac:dyDescent="0.25">
      <c r="B1246" s="25" t="s">
        <v>3133</v>
      </c>
      <c r="C1246" s="134">
        <v>190387846.75999999</v>
      </c>
    </row>
    <row r="1247" spans="2:3" x14ac:dyDescent="0.25">
      <c r="B1247" s="25" t="s">
        <v>3134</v>
      </c>
      <c r="C1247" s="134">
        <v>588677350.79999995</v>
      </c>
    </row>
    <row r="1248" spans="2:3" x14ac:dyDescent="0.25">
      <c r="B1248" s="25" t="s">
        <v>2637</v>
      </c>
      <c r="C1248" s="134">
        <v>55658189.719999999</v>
      </c>
    </row>
    <row r="1249" spans="2:3" x14ac:dyDescent="0.25">
      <c r="B1249" s="25" t="s">
        <v>2622</v>
      </c>
      <c r="C1249" s="134">
        <v>783581063.66999996</v>
      </c>
    </row>
    <row r="1250" spans="2:3" x14ac:dyDescent="0.25">
      <c r="B1250" s="25" t="s">
        <v>2638</v>
      </c>
      <c r="C1250" s="134">
        <v>3413555629.3800001</v>
      </c>
    </row>
    <row r="1251" spans="2:3" x14ac:dyDescent="0.25">
      <c r="B1251" s="25" t="s">
        <v>3135</v>
      </c>
      <c r="C1251" s="134">
        <v>162832221.21000001</v>
      </c>
    </row>
    <row r="1252" spans="2:3" x14ac:dyDescent="0.25">
      <c r="B1252" s="25" t="s">
        <v>3136</v>
      </c>
      <c r="C1252" s="134">
        <v>310236432.60000002</v>
      </c>
    </row>
    <row r="1253" spans="2:3" x14ac:dyDescent="0.25">
      <c r="B1253" s="25" t="s">
        <v>2639</v>
      </c>
      <c r="C1253" s="134">
        <v>766910885.86000001</v>
      </c>
    </row>
    <row r="1254" spans="2:3" x14ac:dyDescent="0.25">
      <c r="B1254" s="25" t="s">
        <v>3137</v>
      </c>
      <c r="C1254" s="134">
        <v>75760229.640000001</v>
      </c>
    </row>
    <row r="1255" spans="2:3" x14ac:dyDescent="0.25">
      <c r="B1255" s="25" t="s">
        <v>3138</v>
      </c>
      <c r="C1255" s="134">
        <v>299118197.02999997</v>
      </c>
    </row>
    <row r="1256" spans="2:3" x14ac:dyDescent="0.25">
      <c r="B1256" s="25" t="s">
        <v>3079</v>
      </c>
      <c r="C1256" s="134">
        <v>188669048.25999999</v>
      </c>
    </row>
    <row r="1257" spans="2:3" x14ac:dyDescent="0.25">
      <c r="B1257" s="25" t="s">
        <v>3139</v>
      </c>
      <c r="C1257" s="134">
        <v>1019403344.84</v>
      </c>
    </row>
    <row r="1258" spans="2:3" x14ac:dyDescent="0.25">
      <c r="B1258" s="25" t="s">
        <v>2628</v>
      </c>
      <c r="C1258" s="134">
        <v>2287398.9</v>
      </c>
    </row>
    <row r="1259" spans="2:3" x14ac:dyDescent="0.25">
      <c r="B1259" s="25" t="s">
        <v>2640</v>
      </c>
      <c r="C1259" s="134">
        <v>129489750.69</v>
      </c>
    </row>
    <row r="1260" spans="2:3" x14ac:dyDescent="0.25">
      <c r="B1260" s="25" t="s">
        <v>2623</v>
      </c>
      <c r="C1260" s="134">
        <v>137056694.55000001</v>
      </c>
    </row>
    <row r="1261" spans="2:3" x14ac:dyDescent="0.25">
      <c r="B1261" s="25" t="s">
        <v>2641</v>
      </c>
      <c r="C1261" s="134">
        <v>1094356704.98</v>
      </c>
    </row>
    <row r="1262" spans="2:3" x14ac:dyDescent="0.25">
      <c r="B1262" s="25" t="s">
        <v>3140</v>
      </c>
      <c r="C1262" s="134">
        <v>129752459.23999999</v>
      </c>
    </row>
    <row r="1263" spans="2:3" x14ac:dyDescent="0.25">
      <c r="B1263" s="25" t="s">
        <v>3141</v>
      </c>
      <c r="C1263" s="134">
        <v>255299039.49000001</v>
      </c>
    </row>
    <row r="1264" spans="2:3" x14ac:dyDescent="0.25">
      <c r="B1264" s="25" t="s">
        <v>2841</v>
      </c>
      <c r="C1264" s="134">
        <v>4568000</v>
      </c>
    </row>
    <row r="1265" spans="2:3" x14ac:dyDescent="0.25">
      <c r="B1265" s="25" t="s">
        <v>3142</v>
      </c>
      <c r="C1265" s="134">
        <v>250813780.34</v>
      </c>
    </row>
    <row r="1266" spans="2:3" x14ac:dyDescent="0.25">
      <c r="B1266" s="25" t="s">
        <v>3143</v>
      </c>
      <c r="C1266" s="134">
        <v>482354353.5</v>
      </c>
    </row>
    <row r="1267" spans="2:3" x14ac:dyDescent="0.25">
      <c r="B1267" s="25" t="s">
        <v>3144</v>
      </c>
      <c r="C1267" s="134">
        <v>137250404.75999999</v>
      </c>
    </row>
    <row r="1268" spans="2:3" x14ac:dyDescent="0.25">
      <c r="B1268" s="25" t="s">
        <v>3145</v>
      </c>
      <c r="C1268" s="134">
        <v>527466954.75999999</v>
      </c>
    </row>
    <row r="1269" spans="2:3" x14ac:dyDescent="0.25">
      <c r="B1269" s="25" t="s">
        <v>3146</v>
      </c>
      <c r="C1269" s="134">
        <v>338613522.60000002</v>
      </c>
    </row>
    <row r="1270" spans="2:3" x14ac:dyDescent="0.25">
      <c r="B1270" s="25" t="s">
        <v>3065</v>
      </c>
      <c r="C1270" s="134">
        <v>94514921.129999995</v>
      </c>
    </row>
    <row r="1271" spans="2:3" x14ac:dyDescent="0.25">
      <c r="B1271" s="25" t="s">
        <v>3147</v>
      </c>
      <c r="C1271" s="134">
        <v>376205243.72000003</v>
      </c>
    </row>
    <row r="1272" spans="2:3" x14ac:dyDescent="0.25">
      <c r="B1272" s="25" t="s">
        <v>3086</v>
      </c>
      <c r="C1272" s="134">
        <v>15488261.289999999</v>
      </c>
    </row>
    <row r="1273" spans="2:3" x14ac:dyDescent="0.25">
      <c r="B1273" s="25" t="s">
        <v>3148</v>
      </c>
      <c r="C1273" s="134">
        <v>835983301.30999994</v>
      </c>
    </row>
    <row r="1274" spans="2:3" x14ac:dyDescent="0.25">
      <c r="B1274" s="25" t="s">
        <v>3149</v>
      </c>
      <c r="C1274" s="134">
        <v>515559576.95999998</v>
      </c>
    </row>
    <row r="1275" spans="2:3" x14ac:dyDescent="0.25">
      <c r="B1275" s="25" t="s">
        <v>3150</v>
      </c>
      <c r="C1275" s="134">
        <v>262320029.41</v>
      </c>
    </row>
    <row r="1276" spans="2:3" x14ac:dyDescent="0.25">
      <c r="B1276" s="25" t="s">
        <v>2728</v>
      </c>
      <c r="C1276" s="134">
        <v>1505149136.5999999</v>
      </c>
    </row>
    <row r="1277" spans="2:3" x14ac:dyDescent="0.25">
      <c r="B1277" s="25" t="s">
        <v>3151</v>
      </c>
      <c r="C1277" s="134">
        <v>134065837.69</v>
      </c>
    </row>
    <row r="1278" spans="2:3" x14ac:dyDescent="0.25">
      <c r="B1278" s="25" t="s">
        <v>2842</v>
      </c>
      <c r="C1278" s="134">
        <v>994840580.27999997</v>
      </c>
    </row>
    <row r="1279" spans="2:3" x14ac:dyDescent="0.25">
      <c r="B1279" s="25" t="s">
        <v>3052</v>
      </c>
      <c r="C1279" s="134">
        <v>11923070.060000001</v>
      </c>
    </row>
    <row r="1280" spans="2:3" x14ac:dyDescent="0.25">
      <c r="B1280" s="25" t="s">
        <v>3152</v>
      </c>
      <c r="C1280" s="134">
        <v>458929236.39999998</v>
      </c>
    </row>
    <row r="1281" spans="2:3" x14ac:dyDescent="0.25">
      <c r="B1281" s="25" t="s">
        <v>2843</v>
      </c>
      <c r="C1281" s="134">
        <v>237286462.36000001</v>
      </c>
    </row>
    <row r="1282" spans="2:3" x14ac:dyDescent="0.25">
      <c r="B1282" s="25" t="s">
        <v>3153</v>
      </c>
      <c r="C1282" s="134">
        <v>83218690.230000004</v>
      </c>
    </row>
    <row r="1283" spans="2:3" x14ac:dyDescent="0.25">
      <c r="B1283" s="25" t="s">
        <v>3154</v>
      </c>
      <c r="C1283" s="134">
        <v>554613194.86000001</v>
      </c>
    </row>
    <row r="1284" spans="2:3" x14ac:dyDescent="0.25">
      <c r="B1284" s="25" t="s">
        <v>3006</v>
      </c>
      <c r="C1284" s="134">
        <v>12770195.470000001</v>
      </c>
    </row>
    <row r="1285" spans="2:3" x14ac:dyDescent="0.25">
      <c r="B1285" s="25" t="s">
        <v>3155</v>
      </c>
      <c r="C1285" s="134">
        <v>258304976.44999999</v>
      </c>
    </row>
    <row r="1286" spans="2:3" x14ac:dyDescent="0.25">
      <c r="B1286" s="25" t="s">
        <v>2822</v>
      </c>
      <c r="C1286" s="134">
        <v>89209874</v>
      </c>
    </row>
    <row r="1287" spans="2:3" x14ac:dyDescent="0.25">
      <c r="B1287" s="25" t="s">
        <v>2844</v>
      </c>
      <c r="C1287" s="134">
        <v>924500588.50999999</v>
      </c>
    </row>
    <row r="1288" spans="2:3" x14ac:dyDescent="0.25">
      <c r="B1288" s="25" t="s">
        <v>3156</v>
      </c>
      <c r="C1288" s="134">
        <v>309503481.80000001</v>
      </c>
    </row>
    <row r="1289" spans="2:3" x14ac:dyDescent="0.25">
      <c r="B1289" s="25" t="s">
        <v>3157</v>
      </c>
      <c r="C1289" s="134">
        <v>23306660</v>
      </c>
    </row>
    <row r="1290" spans="2:3" x14ac:dyDescent="0.25">
      <c r="B1290" s="25" t="s">
        <v>2642</v>
      </c>
      <c r="C1290" s="134">
        <v>669938872.45000005</v>
      </c>
    </row>
    <row r="1291" spans="2:3" x14ac:dyDescent="0.25">
      <c r="B1291" s="25" t="s">
        <v>3053</v>
      </c>
      <c r="C1291" s="134">
        <v>5542469.6699999999</v>
      </c>
    </row>
    <row r="1292" spans="2:3" x14ac:dyDescent="0.25">
      <c r="B1292" s="25" t="s">
        <v>3158</v>
      </c>
      <c r="C1292" s="134">
        <v>165433199.80000001</v>
      </c>
    </row>
    <row r="1293" spans="2:3" x14ac:dyDescent="0.25">
      <c r="B1293" s="25" t="s">
        <v>3159</v>
      </c>
      <c r="C1293" s="134">
        <v>19194453.059999999</v>
      </c>
    </row>
    <row r="1294" spans="2:3" x14ac:dyDescent="0.25">
      <c r="B1294" s="25" t="s">
        <v>2995</v>
      </c>
      <c r="C1294" s="134">
        <v>203484888.36000001</v>
      </c>
    </row>
    <row r="1295" spans="2:3" x14ac:dyDescent="0.25">
      <c r="B1295" s="25" t="s">
        <v>3160</v>
      </c>
      <c r="C1295" s="134">
        <v>524826808</v>
      </c>
    </row>
    <row r="1296" spans="2:3" x14ac:dyDescent="0.25">
      <c r="B1296" s="25" t="s">
        <v>3025</v>
      </c>
      <c r="C1296" s="134">
        <v>9106101.1899999995</v>
      </c>
    </row>
    <row r="1297" spans="2:3" x14ac:dyDescent="0.25">
      <c r="B1297" s="25" t="s">
        <v>3161</v>
      </c>
      <c r="C1297" s="134">
        <v>160639989.24000001</v>
      </c>
    </row>
    <row r="1298" spans="2:3" x14ac:dyDescent="0.25">
      <c r="B1298" s="25" t="s">
        <v>2845</v>
      </c>
      <c r="C1298" s="134">
        <v>17144715.010000002</v>
      </c>
    </row>
    <row r="1299" spans="2:3" x14ac:dyDescent="0.25">
      <c r="B1299" s="25" t="s">
        <v>3162</v>
      </c>
      <c r="C1299" s="134">
        <v>520544690.39999998</v>
      </c>
    </row>
    <row r="1300" spans="2:3" x14ac:dyDescent="0.25">
      <c r="B1300" s="25" t="s">
        <v>2999</v>
      </c>
      <c r="C1300" s="134">
        <v>12729674.18</v>
      </c>
    </row>
    <row r="1301" spans="2:3" x14ac:dyDescent="0.25">
      <c r="B1301" s="25" t="s">
        <v>3163</v>
      </c>
      <c r="C1301" s="134">
        <v>347211837.81999999</v>
      </c>
    </row>
    <row r="1302" spans="2:3" x14ac:dyDescent="0.25">
      <c r="B1302" s="25" t="s">
        <v>2643</v>
      </c>
      <c r="C1302" s="134">
        <v>48932242.509999998</v>
      </c>
    </row>
    <row r="1303" spans="2:3" x14ac:dyDescent="0.25">
      <c r="B1303" s="25" t="s">
        <v>3066</v>
      </c>
      <c r="C1303" s="134">
        <v>1584846.38</v>
      </c>
    </row>
    <row r="1304" spans="2:3" x14ac:dyDescent="0.25">
      <c r="B1304" s="25" t="s">
        <v>2657</v>
      </c>
      <c r="C1304" s="134">
        <v>551971906.75999999</v>
      </c>
    </row>
    <row r="1305" spans="2:3" x14ac:dyDescent="0.25">
      <c r="B1305" s="25" t="s">
        <v>3164</v>
      </c>
      <c r="C1305" s="134">
        <v>7492199.8799999999</v>
      </c>
    </row>
    <row r="1306" spans="2:3" x14ac:dyDescent="0.25">
      <c r="B1306" s="25" t="s">
        <v>3165</v>
      </c>
      <c r="C1306" s="134">
        <v>42099860.079999998</v>
      </c>
    </row>
    <row r="1307" spans="2:3" x14ac:dyDescent="0.25">
      <c r="B1307" s="25" t="s">
        <v>3166</v>
      </c>
      <c r="C1307" s="134">
        <v>96922333.430000007</v>
      </c>
    </row>
    <row r="1308" spans="2:3" x14ac:dyDescent="0.25">
      <c r="B1308" s="25" t="s">
        <v>3167</v>
      </c>
      <c r="C1308" s="134">
        <v>86423963.260000005</v>
      </c>
    </row>
    <row r="1309" spans="2:3" x14ac:dyDescent="0.25">
      <c r="B1309" s="25" t="s">
        <v>3168</v>
      </c>
      <c r="C1309" s="134">
        <v>337645980.70999998</v>
      </c>
    </row>
    <row r="1310" spans="2:3" x14ac:dyDescent="0.25">
      <c r="B1310" s="25" t="s">
        <v>2745</v>
      </c>
      <c r="C1310" s="134">
        <v>22245622.489999998</v>
      </c>
    </row>
    <row r="1311" spans="2:3" x14ac:dyDescent="0.25">
      <c r="B1311" s="25" t="s">
        <v>3169</v>
      </c>
      <c r="C1311" s="134">
        <v>292869268.08999997</v>
      </c>
    </row>
    <row r="1312" spans="2:3" x14ac:dyDescent="0.25">
      <c r="B1312" s="25" t="s">
        <v>2993</v>
      </c>
      <c r="C1312" s="134">
        <v>80716803.150000006</v>
      </c>
    </row>
    <row r="1313" spans="2:3" x14ac:dyDescent="0.25">
      <c r="B1313" s="25" t="s">
        <v>3170</v>
      </c>
      <c r="C1313" s="134">
        <v>371894479.54000002</v>
      </c>
    </row>
    <row r="1314" spans="2:3" x14ac:dyDescent="0.25">
      <c r="B1314" s="25" t="s">
        <v>2847</v>
      </c>
      <c r="C1314" s="134">
        <v>3618300</v>
      </c>
    </row>
    <row r="1315" spans="2:3" x14ac:dyDescent="0.25">
      <c r="B1315" s="25" t="s">
        <v>3171</v>
      </c>
      <c r="C1315" s="134">
        <v>603918935.22000003</v>
      </c>
    </row>
    <row r="1316" spans="2:3" x14ac:dyDescent="0.25">
      <c r="B1316" s="25" t="s">
        <v>1312</v>
      </c>
      <c r="C1316" s="134">
        <v>2261490</v>
      </c>
    </row>
    <row r="1317" spans="2:3" x14ac:dyDescent="0.25">
      <c r="B1317" s="25" t="s">
        <v>3172</v>
      </c>
      <c r="C1317" s="134">
        <v>15246300</v>
      </c>
    </row>
    <row r="1318" spans="2:3" x14ac:dyDescent="0.25">
      <c r="B1318" s="25" t="s">
        <v>3173</v>
      </c>
      <c r="C1318" s="134">
        <v>253083587.22999999</v>
      </c>
    </row>
    <row r="1319" spans="2:3" x14ac:dyDescent="0.25">
      <c r="B1319" s="25" t="s">
        <v>3174</v>
      </c>
      <c r="C1319" s="134">
        <v>193494805.91</v>
      </c>
    </row>
    <row r="1320" spans="2:3" x14ac:dyDescent="0.25">
      <c r="B1320" s="25" t="s">
        <v>3175</v>
      </c>
      <c r="C1320" s="134">
        <v>894852121.65999997</v>
      </c>
    </row>
    <row r="1321" spans="2:3" x14ac:dyDescent="0.25">
      <c r="B1321" s="25" t="s">
        <v>3176</v>
      </c>
      <c r="C1321" s="134">
        <v>600005764.45000005</v>
      </c>
    </row>
    <row r="1322" spans="2:3" x14ac:dyDescent="0.25">
      <c r="B1322" s="25" t="s">
        <v>3059</v>
      </c>
      <c r="C1322" s="134">
        <v>94031715.269999996</v>
      </c>
    </row>
    <row r="1323" spans="2:3" x14ac:dyDescent="0.25">
      <c r="B1323" s="25" t="s">
        <v>3177</v>
      </c>
      <c r="C1323" s="134">
        <v>583919699.80999994</v>
      </c>
    </row>
    <row r="1324" spans="2:3" x14ac:dyDescent="0.25">
      <c r="B1324" s="25" t="s">
        <v>3178</v>
      </c>
      <c r="C1324" s="134">
        <v>339290630.02999997</v>
      </c>
    </row>
    <row r="1325" spans="2:3" x14ac:dyDescent="0.25">
      <c r="B1325" s="25" t="s">
        <v>3179</v>
      </c>
      <c r="C1325" s="134">
        <v>960077773.64999998</v>
      </c>
    </row>
    <row r="1326" spans="2:3" x14ac:dyDescent="0.25">
      <c r="B1326" s="25" t="s">
        <v>3074</v>
      </c>
      <c r="C1326" s="134">
        <v>482549198.01999998</v>
      </c>
    </row>
    <row r="1327" spans="2:3" x14ac:dyDescent="0.25">
      <c r="B1327" s="25" t="s">
        <v>3180</v>
      </c>
      <c r="C1327" s="134">
        <v>1034629989.0700001</v>
      </c>
    </row>
    <row r="1328" spans="2:3" x14ac:dyDescent="0.25">
      <c r="B1328" s="25" t="s">
        <v>2827</v>
      </c>
      <c r="C1328" s="134">
        <v>1527504</v>
      </c>
    </row>
    <row r="1329" spans="2:3" x14ac:dyDescent="0.25">
      <c r="B1329" s="25" t="s">
        <v>2848</v>
      </c>
      <c r="C1329" s="134">
        <v>672276615.84000003</v>
      </c>
    </row>
    <row r="1330" spans="2:3" x14ac:dyDescent="0.25">
      <c r="B1330" s="25" t="s">
        <v>1313</v>
      </c>
      <c r="C1330" s="134">
        <v>694800098.61000001</v>
      </c>
    </row>
    <row r="1331" spans="2:3" x14ac:dyDescent="0.25">
      <c r="B1331" s="25" t="s">
        <v>3003</v>
      </c>
      <c r="C1331" s="134">
        <v>30013949.559999999</v>
      </c>
    </row>
    <row r="1332" spans="2:3" x14ac:dyDescent="0.25">
      <c r="B1332" s="25" t="s">
        <v>3181</v>
      </c>
      <c r="C1332" s="134">
        <v>698229572.47000003</v>
      </c>
    </row>
    <row r="1333" spans="2:3" x14ac:dyDescent="0.25">
      <c r="B1333" s="25" t="s">
        <v>3182</v>
      </c>
      <c r="C1333" s="134">
        <v>765383078.5</v>
      </c>
    </row>
    <row r="1334" spans="2:3" x14ac:dyDescent="0.25">
      <c r="B1334" s="25" t="s">
        <v>3183</v>
      </c>
      <c r="C1334" s="134">
        <v>655994807</v>
      </c>
    </row>
    <row r="1335" spans="2:3" x14ac:dyDescent="0.25">
      <c r="B1335" s="25" t="s">
        <v>2644</v>
      </c>
      <c r="C1335" s="134">
        <v>3438346528.5300002</v>
      </c>
    </row>
    <row r="1336" spans="2:3" x14ac:dyDescent="0.25">
      <c r="B1336" s="25" t="s">
        <v>3184</v>
      </c>
      <c r="C1336" s="134">
        <v>5684259.29</v>
      </c>
    </row>
    <row r="1337" spans="2:3" x14ac:dyDescent="0.25">
      <c r="B1337" s="25" t="s">
        <v>3185</v>
      </c>
      <c r="C1337" s="134">
        <v>138149725.87</v>
      </c>
    </row>
    <row r="1338" spans="2:3" x14ac:dyDescent="0.25">
      <c r="B1338" s="25" t="s">
        <v>3186</v>
      </c>
      <c r="C1338" s="134">
        <v>4856920</v>
      </c>
    </row>
    <row r="1339" spans="2:3" x14ac:dyDescent="0.25">
      <c r="B1339" s="25" t="s">
        <v>2645</v>
      </c>
      <c r="C1339" s="134">
        <v>46101562.43</v>
      </c>
    </row>
    <row r="1340" spans="2:3" x14ac:dyDescent="0.25">
      <c r="B1340" s="25" t="s">
        <v>3187</v>
      </c>
      <c r="C1340" s="134">
        <v>122394210.11</v>
      </c>
    </row>
    <row r="1341" spans="2:3" x14ac:dyDescent="0.25">
      <c r="B1341" s="25" t="s">
        <v>3036</v>
      </c>
      <c r="C1341" s="134">
        <v>591808</v>
      </c>
    </row>
    <row r="1342" spans="2:3" x14ac:dyDescent="0.25">
      <c r="B1342" s="25" t="s">
        <v>3188</v>
      </c>
      <c r="C1342" s="134">
        <v>1111406425.0699999</v>
      </c>
    </row>
    <row r="1343" spans="2:3" x14ac:dyDescent="0.25">
      <c r="B1343" s="25" t="s">
        <v>3189</v>
      </c>
      <c r="C1343" s="134">
        <v>396263038.38999999</v>
      </c>
    </row>
    <row r="1344" spans="2:3" x14ac:dyDescent="0.25">
      <c r="B1344" s="25" t="s">
        <v>3190</v>
      </c>
      <c r="C1344" s="134">
        <v>44874993.619999997</v>
      </c>
    </row>
    <row r="1345" spans="2:3" x14ac:dyDescent="0.25">
      <c r="B1345" s="25" t="s">
        <v>763</v>
      </c>
      <c r="C1345" s="134">
        <v>40028278.32</v>
      </c>
    </row>
    <row r="1346" spans="2:3" x14ac:dyDescent="0.25">
      <c r="B1346" s="25" t="s">
        <v>764</v>
      </c>
      <c r="C1346" s="134">
        <v>507990345.31</v>
      </c>
    </row>
    <row r="1347" spans="2:3" x14ac:dyDescent="0.25">
      <c r="B1347" s="25" t="s">
        <v>3191</v>
      </c>
      <c r="C1347" s="134">
        <v>459093312.48000002</v>
      </c>
    </row>
    <row r="1348" spans="2:3" x14ac:dyDescent="0.25">
      <c r="B1348" s="25" t="s">
        <v>3192</v>
      </c>
      <c r="C1348" s="134">
        <v>20012250.449999999</v>
      </c>
    </row>
    <row r="1349" spans="2:3" x14ac:dyDescent="0.25">
      <c r="B1349" s="25" t="s">
        <v>3193</v>
      </c>
      <c r="C1349" s="134">
        <v>75435799.299999997</v>
      </c>
    </row>
    <row r="1350" spans="2:3" x14ac:dyDescent="0.25">
      <c r="B1350" s="25" t="s">
        <v>3194</v>
      </c>
      <c r="C1350" s="134">
        <v>153652901.15000001</v>
      </c>
    </row>
    <row r="1351" spans="2:3" x14ac:dyDescent="0.25">
      <c r="B1351" s="25" t="s">
        <v>2729</v>
      </c>
      <c r="C1351" s="134">
        <v>617175972.63999999</v>
      </c>
    </row>
    <row r="1352" spans="2:3" x14ac:dyDescent="0.25">
      <c r="B1352" s="25" t="s">
        <v>2730</v>
      </c>
      <c r="C1352" s="134">
        <v>56734289.549999997</v>
      </c>
    </row>
    <row r="1353" spans="2:3" x14ac:dyDescent="0.25">
      <c r="B1353" s="25" t="s">
        <v>2813</v>
      </c>
      <c r="C1353" s="134">
        <v>136732460.74000001</v>
      </c>
    </row>
    <row r="1354" spans="2:3" x14ac:dyDescent="0.25">
      <c r="B1354" s="25" t="s">
        <v>2646</v>
      </c>
      <c r="C1354" s="134">
        <v>787252545.19000006</v>
      </c>
    </row>
    <row r="1355" spans="2:3" x14ac:dyDescent="0.25">
      <c r="B1355" s="25" t="s">
        <v>3195</v>
      </c>
      <c r="C1355" s="134">
        <v>1220526776.02</v>
      </c>
    </row>
    <row r="1356" spans="2:3" x14ac:dyDescent="0.25">
      <c r="B1356" s="25" t="s">
        <v>2850</v>
      </c>
      <c r="C1356" s="134">
        <v>170051745.59999999</v>
      </c>
    </row>
    <row r="1357" spans="2:3" x14ac:dyDescent="0.25">
      <c r="B1357" s="25" t="s">
        <v>2851</v>
      </c>
      <c r="C1357" s="134">
        <v>173804970.47999999</v>
      </c>
    </row>
    <row r="1358" spans="2:3" x14ac:dyDescent="0.25">
      <c r="B1358" s="25" t="s">
        <v>3196</v>
      </c>
      <c r="C1358" s="134">
        <v>202780969.03</v>
      </c>
    </row>
    <row r="1359" spans="2:3" x14ac:dyDescent="0.25">
      <c r="B1359" s="25" t="s">
        <v>2818</v>
      </c>
      <c r="C1359" s="134">
        <v>53158827.259999998</v>
      </c>
    </row>
    <row r="1360" spans="2:3" x14ac:dyDescent="0.25">
      <c r="B1360" s="25" t="s">
        <v>2852</v>
      </c>
      <c r="C1360" s="134">
        <v>375427349.00999999</v>
      </c>
    </row>
    <row r="1361" spans="2:3" x14ac:dyDescent="0.25">
      <c r="B1361" s="25" t="s">
        <v>3197</v>
      </c>
      <c r="C1361" s="134">
        <v>68146174.799999997</v>
      </c>
    </row>
    <row r="1362" spans="2:3" x14ac:dyDescent="0.25">
      <c r="B1362" s="25" t="s">
        <v>2996</v>
      </c>
      <c r="C1362" s="134">
        <v>130353492.88</v>
      </c>
    </row>
    <row r="1363" spans="2:3" x14ac:dyDescent="0.25">
      <c r="B1363" s="25" t="s">
        <v>3198</v>
      </c>
      <c r="C1363" s="134">
        <v>456085479.79000002</v>
      </c>
    </row>
    <row r="1364" spans="2:3" x14ac:dyDescent="0.25">
      <c r="B1364" s="25" t="s">
        <v>2626</v>
      </c>
      <c r="C1364" s="134">
        <v>116214936.78</v>
      </c>
    </row>
    <row r="1365" spans="2:3" x14ac:dyDescent="0.25">
      <c r="B1365" s="25" t="s">
        <v>2647</v>
      </c>
      <c r="C1365" s="134">
        <v>593072087.47000003</v>
      </c>
    </row>
    <row r="1366" spans="2:3" x14ac:dyDescent="0.25">
      <c r="B1366" s="25" t="s">
        <v>3199</v>
      </c>
      <c r="C1366" s="134">
        <v>285160685.12</v>
      </c>
    </row>
    <row r="1367" spans="2:3" x14ac:dyDescent="0.25">
      <c r="B1367" s="25" t="s">
        <v>2819</v>
      </c>
      <c r="C1367" s="134">
        <v>3685484.06</v>
      </c>
    </row>
    <row r="1368" spans="2:3" x14ac:dyDescent="0.25">
      <c r="B1368" s="25" t="s">
        <v>2853</v>
      </c>
      <c r="C1368" s="134">
        <v>305258118.13999999</v>
      </c>
    </row>
    <row r="1369" spans="2:3" x14ac:dyDescent="0.25">
      <c r="B1369" s="25" t="s">
        <v>2716</v>
      </c>
      <c r="C1369" s="134">
        <v>43825186.020000003</v>
      </c>
    </row>
    <row r="1370" spans="2:3" x14ac:dyDescent="0.25">
      <c r="B1370" s="25" t="s">
        <v>2731</v>
      </c>
      <c r="C1370" s="134">
        <v>271137209.77999997</v>
      </c>
    </row>
    <row r="1371" spans="2:3" x14ac:dyDescent="0.25">
      <c r="B1371" s="25" t="s">
        <v>3200</v>
      </c>
      <c r="C1371" s="134">
        <v>724858460.79999995</v>
      </c>
    </row>
    <row r="1372" spans="2:3" x14ac:dyDescent="0.25">
      <c r="B1372" s="25" t="s">
        <v>3201</v>
      </c>
      <c r="C1372" s="134">
        <v>130591952</v>
      </c>
    </row>
    <row r="1373" spans="2:3" x14ac:dyDescent="0.25">
      <c r="B1373" s="25" t="s">
        <v>2600</v>
      </c>
      <c r="C1373" s="134">
        <v>65037390.18</v>
      </c>
    </row>
    <row r="1374" spans="2:3" x14ac:dyDescent="0.25">
      <c r="B1374" s="25" t="s">
        <v>3202</v>
      </c>
      <c r="C1374" s="134">
        <v>502305804.60000002</v>
      </c>
    </row>
    <row r="1375" spans="2:3" x14ac:dyDescent="0.25">
      <c r="B1375" s="25" t="s">
        <v>2854</v>
      </c>
      <c r="C1375" s="134">
        <v>992325552.67999995</v>
      </c>
    </row>
    <row r="1376" spans="2:3" x14ac:dyDescent="0.25">
      <c r="B1376" s="25" t="s">
        <v>3050</v>
      </c>
      <c r="C1376" s="134">
        <v>1153104.56</v>
      </c>
    </row>
    <row r="1377" spans="2:7" x14ac:dyDescent="0.25">
      <c r="B1377" s="25" t="s">
        <v>3203</v>
      </c>
      <c r="C1377" s="134">
        <v>148741517.78999999</v>
      </c>
    </row>
    <row r="1378" spans="2:7" x14ac:dyDescent="0.25">
      <c r="C1378" s="135">
        <f>SUM(C1163:C1377)</f>
        <v>74578390193.699982</v>
      </c>
    </row>
    <row r="1381" spans="2:7" x14ac:dyDescent="0.25">
      <c r="B1381" s="7" t="s">
        <v>166</v>
      </c>
      <c r="C1381" s="135">
        <f xml:space="preserve"> C1378-C1161</f>
        <v>-3589564316.4700165</v>
      </c>
    </row>
    <row r="1383" spans="2:7" x14ac:dyDescent="0.25">
      <c r="B1383" s="7" t="s">
        <v>167</v>
      </c>
      <c r="C1383" s="29">
        <v>45260</v>
      </c>
      <c r="D1383" s="10"/>
      <c r="E1383" s="25"/>
      <c r="F1383" s="26"/>
    </row>
    <row r="1384" spans="2:7" x14ac:dyDescent="0.25">
      <c r="B1384" s="7" t="s">
        <v>154</v>
      </c>
      <c r="C1384" s="8" t="s">
        <v>155</v>
      </c>
      <c r="D1384" s="7" t="s">
        <v>156</v>
      </c>
      <c r="E1384" s="23" t="s">
        <v>157</v>
      </c>
      <c r="F1384" s="30" t="s">
        <v>158</v>
      </c>
      <c r="G1384" s="3"/>
    </row>
    <row r="1385" spans="2:7" x14ac:dyDescent="0.25">
      <c r="B1385" s="31" t="s">
        <v>144</v>
      </c>
      <c r="C1385" s="32" t="s">
        <v>144</v>
      </c>
      <c r="D1385" s="31" t="s">
        <v>144</v>
      </c>
      <c r="E1385" s="33" t="s">
        <v>144</v>
      </c>
      <c r="F1385" s="28" t="s">
        <v>144</v>
      </c>
    </row>
    <row r="1386" spans="2:7" x14ac:dyDescent="0.25">
      <c r="B1386" s="14" t="s">
        <v>159</v>
      </c>
    </row>
    <row r="1387" spans="2:7" x14ac:dyDescent="0.25">
      <c r="B1387" s="14"/>
    </row>
    <row r="1388" spans="2:7" x14ac:dyDescent="0.25">
      <c r="B1388" s="14" t="s">
        <v>160</v>
      </c>
    </row>
    <row r="1389" spans="2:7" x14ac:dyDescent="0.25">
      <c r="B1389" s="7" t="s">
        <v>161</v>
      </c>
      <c r="C1389" s="8" t="s">
        <v>162</v>
      </c>
      <c r="D1389" s="14"/>
    </row>
    <row r="1390" spans="2:7" x14ac:dyDescent="0.25">
      <c r="B1390" s="10" t="s">
        <v>144</v>
      </c>
      <c r="C1390" s="11" t="s">
        <v>144</v>
      </c>
    </row>
    <row r="1392" spans="2:7" x14ac:dyDescent="0.25">
      <c r="B1392" s="7" t="s">
        <v>163</v>
      </c>
      <c r="C1392" s="8" t="s">
        <v>162</v>
      </c>
    </row>
    <row r="1393" spans="2:6" x14ac:dyDescent="0.25">
      <c r="B1393" s="10" t="s">
        <v>144</v>
      </c>
      <c r="C1393" s="11" t="s">
        <v>144</v>
      </c>
    </row>
    <row r="1395" spans="2:6" x14ac:dyDescent="0.25">
      <c r="B1395" s="7" t="s">
        <v>144</v>
      </c>
      <c r="C1395" s="8" t="s">
        <v>144</v>
      </c>
    </row>
    <row r="1396" spans="2:6" x14ac:dyDescent="0.25">
      <c r="B1396" s="10" t="s">
        <v>144</v>
      </c>
      <c r="C1396" s="11" t="s">
        <v>144</v>
      </c>
    </row>
    <row r="1398" spans="2:6" x14ac:dyDescent="0.25">
      <c r="B1398" s="23" t="s">
        <v>164</v>
      </c>
      <c r="C1398" s="8" t="s">
        <v>165</v>
      </c>
    </row>
    <row r="1399" spans="2:6" x14ac:dyDescent="0.25">
      <c r="B1399" s="25" t="s">
        <v>144</v>
      </c>
      <c r="C1399" s="11" t="s">
        <v>144</v>
      </c>
    </row>
    <row r="1401" spans="2:6" x14ac:dyDescent="0.25">
      <c r="B1401" s="7" t="s">
        <v>166</v>
      </c>
      <c r="C1401" s="8" t="s">
        <v>144</v>
      </c>
    </row>
    <row r="1404" spans="2:6" x14ac:dyDescent="0.25">
      <c r="B1404" s="14" t="s">
        <v>168</v>
      </c>
    </row>
    <row r="1406" spans="2:6" x14ac:dyDescent="0.25">
      <c r="B1406" s="7" t="s">
        <v>154</v>
      </c>
      <c r="C1406" s="8" t="s">
        <v>169</v>
      </c>
      <c r="D1406" s="7" t="s">
        <v>170</v>
      </c>
      <c r="E1406" s="7" t="s">
        <v>171</v>
      </c>
      <c r="F1406" s="3"/>
    </row>
    <row r="1407" spans="2:6" x14ac:dyDescent="0.25">
      <c r="B1407" s="10" t="s">
        <v>144</v>
      </c>
      <c r="C1407" s="11" t="s">
        <v>144</v>
      </c>
      <c r="D1407" s="10" t="s">
        <v>144</v>
      </c>
      <c r="E1407" s="10" t="s">
        <v>144</v>
      </c>
    </row>
    <row r="1410" spans="2:80" x14ac:dyDescent="0.25">
      <c r="B1410" s="14" t="s">
        <v>172</v>
      </c>
      <c r="C1410" s="21" t="s">
        <v>144</v>
      </c>
      <c r="D1410" s="14"/>
      <c r="E1410" s="14"/>
      <c r="F1410" s="3"/>
      <c r="G1410" s="3"/>
      <c r="H1410" s="3"/>
      <c r="I1410" s="14"/>
      <c r="J1410" s="14"/>
      <c r="K1410" s="14"/>
      <c r="L1410" s="14"/>
      <c r="M1410" s="14"/>
      <c r="N1410" s="14"/>
      <c r="O1410" s="14"/>
      <c r="P1410" s="14"/>
      <c r="Q1410" s="14"/>
      <c r="R1410" s="14"/>
      <c r="S1410" s="14"/>
      <c r="T1410" s="14"/>
      <c r="U1410" s="14"/>
      <c r="V1410" s="14"/>
      <c r="W1410" s="14"/>
      <c r="X1410" s="14"/>
      <c r="Y1410" s="14"/>
      <c r="Z1410" s="14"/>
      <c r="AA1410" s="14"/>
      <c r="AB1410" s="14"/>
      <c r="AC1410" s="14"/>
      <c r="AD1410" s="14"/>
      <c r="AE1410" s="14"/>
      <c r="AF1410" s="14"/>
      <c r="AG1410" s="14"/>
      <c r="AH1410" s="14"/>
      <c r="AI1410" s="14"/>
      <c r="AJ1410" s="14"/>
      <c r="AK1410" s="14"/>
      <c r="AL1410" s="14"/>
      <c r="AM1410" s="14"/>
      <c r="AN1410" s="14"/>
      <c r="AO1410" s="14"/>
      <c r="AP1410" s="14"/>
      <c r="AQ1410" s="14"/>
      <c r="AR1410" s="14"/>
      <c r="AS1410" s="14"/>
      <c r="AT1410" s="14"/>
      <c r="AU1410" s="14"/>
      <c r="AV1410" s="14"/>
      <c r="AW1410" s="14"/>
      <c r="AX1410" s="14"/>
      <c r="AY1410" s="14"/>
      <c r="AZ1410" s="14"/>
      <c r="BA1410" s="14"/>
      <c r="BB1410" s="14"/>
      <c r="BC1410" s="14"/>
      <c r="BD1410" s="14"/>
      <c r="BE1410" s="14"/>
      <c r="BF1410" s="14"/>
      <c r="BG1410" s="14"/>
      <c r="BH1410" s="14"/>
      <c r="BI1410" s="14"/>
      <c r="BJ1410" s="14"/>
      <c r="BK1410" s="14"/>
      <c r="BL1410" s="14"/>
      <c r="BM1410" s="14"/>
      <c r="BN1410" s="14"/>
      <c r="BO1410" s="14"/>
      <c r="BP1410" s="14"/>
      <c r="BQ1410" s="14"/>
      <c r="BR1410" s="14"/>
      <c r="BS1410" s="14"/>
      <c r="BT1410" s="14"/>
      <c r="BU1410" s="14"/>
      <c r="BV1410" s="14"/>
      <c r="BW1410" s="14"/>
      <c r="BX1410" s="14"/>
      <c r="BY1410" s="14"/>
      <c r="BZ1410" s="14"/>
      <c r="CA1410" s="14"/>
      <c r="CB1410" s="14"/>
    </row>
    <row r="1412" spans="2:80" x14ac:dyDescent="0.25">
      <c r="B1412" s="14" t="s">
        <v>173</v>
      </c>
    </row>
    <row r="1414" spans="2:80" x14ac:dyDescent="0.25">
      <c r="B1414" s="7" t="s">
        <v>174</v>
      </c>
      <c r="C1414" s="8" t="s">
        <v>162</v>
      </c>
      <c r="D1414" s="14"/>
    </row>
    <row r="1415" spans="2:80" x14ac:dyDescent="0.25">
      <c r="B1415" s="10" t="s">
        <v>144</v>
      </c>
      <c r="C1415" s="11" t="s">
        <v>144</v>
      </c>
    </row>
    <row r="1418" spans="2:80" x14ac:dyDescent="0.25">
      <c r="B1418" s="7" t="s">
        <v>175</v>
      </c>
      <c r="C1418" s="8" t="s">
        <v>176</v>
      </c>
      <c r="D1418" s="14"/>
    </row>
    <row r="1419" spans="2:80" x14ac:dyDescent="0.25">
      <c r="B1419" s="10" t="s">
        <v>144</v>
      </c>
      <c r="C1419" s="11" t="s">
        <v>144</v>
      </c>
    </row>
    <row r="1422" spans="2:80" x14ac:dyDescent="0.25">
      <c r="B1422" s="14" t="s">
        <v>177</v>
      </c>
    </row>
    <row r="1425" spans="2:80" x14ac:dyDescent="0.25">
      <c r="B1425" s="14" t="s">
        <v>178</v>
      </c>
    </row>
    <row r="1427" spans="2:80" x14ac:dyDescent="0.25">
      <c r="B1427" s="7" t="s">
        <v>154</v>
      </c>
      <c r="C1427" s="8" t="s">
        <v>179</v>
      </c>
      <c r="D1427" s="7" t="s">
        <v>169</v>
      </c>
      <c r="E1427" s="7" t="s">
        <v>170</v>
      </c>
      <c r="F1427" s="30" t="s">
        <v>171</v>
      </c>
      <c r="G1427" s="3"/>
    </row>
    <row r="1428" spans="2:80" x14ac:dyDescent="0.25">
      <c r="B1428" s="10" t="s">
        <v>144</v>
      </c>
      <c r="C1428" s="11" t="s">
        <v>144</v>
      </c>
      <c r="D1428" s="10" t="s">
        <v>144</v>
      </c>
      <c r="E1428" s="10" t="s">
        <v>144</v>
      </c>
      <c r="F1428" s="34" t="s">
        <v>144</v>
      </c>
    </row>
    <row r="1431" spans="2:80" x14ac:dyDescent="0.25">
      <c r="B1431" s="14" t="s">
        <v>172</v>
      </c>
      <c r="C1431" s="21" t="s">
        <v>144</v>
      </c>
      <c r="D1431" s="14"/>
      <c r="E1431" s="14"/>
      <c r="F1431" s="3"/>
      <c r="G1431" s="3"/>
      <c r="H1431" s="3"/>
      <c r="I1431" s="14"/>
      <c r="J1431" s="14"/>
      <c r="K1431" s="14"/>
      <c r="L1431" s="14"/>
      <c r="M1431" s="14"/>
      <c r="N1431" s="14"/>
      <c r="O1431" s="14"/>
      <c r="P1431" s="14"/>
      <c r="Q1431" s="14"/>
      <c r="R1431" s="14"/>
      <c r="S1431" s="14"/>
      <c r="T1431" s="14"/>
      <c r="U1431" s="14"/>
      <c r="V1431" s="14"/>
      <c r="W1431" s="14"/>
      <c r="X1431" s="14"/>
      <c r="Y1431" s="14"/>
      <c r="Z1431" s="14"/>
      <c r="AA1431" s="14"/>
      <c r="AB1431" s="14"/>
      <c r="AC1431" s="14"/>
      <c r="AD1431" s="14"/>
      <c r="AE1431" s="14"/>
      <c r="AF1431" s="14"/>
      <c r="AG1431" s="14"/>
      <c r="AH1431" s="14"/>
      <c r="AI1431" s="14"/>
      <c r="AJ1431" s="14"/>
      <c r="AK1431" s="14"/>
      <c r="AL1431" s="14"/>
      <c r="AM1431" s="14"/>
      <c r="AN1431" s="14"/>
      <c r="AO1431" s="14"/>
      <c r="AP1431" s="14"/>
      <c r="AQ1431" s="14"/>
      <c r="AR1431" s="14"/>
      <c r="AS1431" s="14"/>
      <c r="AT1431" s="14"/>
      <c r="AU1431" s="14"/>
      <c r="AV1431" s="14"/>
      <c r="AW1431" s="14"/>
      <c r="AX1431" s="14"/>
      <c r="AY1431" s="14"/>
      <c r="AZ1431" s="14"/>
      <c r="BA1431" s="14"/>
      <c r="BB1431" s="14"/>
      <c r="BC1431" s="14"/>
      <c r="BD1431" s="14"/>
      <c r="BE1431" s="14"/>
      <c r="BF1431" s="14"/>
      <c r="BG1431" s="14"/>
      <c r="BH1431" s="14"/>
      <c r="BI1431" s="14"/>
      <c r="BJ1431" s="14"/>
      <c r="BK1431" s="14"/>
      <c r="BL1431" s="14"/>
      <c r="BM1431" s="14"/>
      <c r="BN1431" s="14"/>
      <c r="BO1431" s="14"/>
      <c r="BP1431" s="14"/>
      <c r="BQ1431" s="14"/>
      <c r="BR1431" s="14"/>
      <c r="BS1431" s="14"/>
      <c r="BT1431" s="14"/>
      <c r="BU1431" s="14"/>
      <c r="BV1431" s="14"/>
      <c r="BW1431" s="14"/>
      <c r="BX1431" s="14"/>
      <c r="BY1431" s="14"/>
      <c r="BZ1431" s="14"/>
      <c r="CA1431" s="14"/>
      <c r="CB1431" s="14"/>
    </row>
    <row r="1433" spans="2:80" x14ac:dyDescent="0.25">
      <c r="B1433" s="14" t="s">
        <v>173</v>
      </c>
    </row>
    <row r="1435" spans="2:80" x14ac:dyDescent="0.25">
      <c r="B1435" s="7" t="s">
        <v>174</v>
      </c>
      <c r="C1435" s="8" t="s">
        <v>162</v>
      </c>
      <c r="D1435" s="14"/>
    </row>
    <row r="1436" spans="2:80" x14ac:dyDescent="0.25">
      <c r="B1436" s="10" t="s">
        <v>144</v>
      </c>
      <c r="C1436" s="11" t="s">
        <v>144</v>
      </c>
    </row>
    <row r="1439" spans="2:80" x14ac:dyDescent="0.25">
      <c r="B1439" s="7" t="s">
        <v>175</v>
      </c>
      <c r="C1439" s="8" t="s">
        <v>176</v>
      </c>
      <c r="D1439" s="14"/>
    </row>
    <row r="1440" spans="2:80" x14ac:dyDescent="0.25">
      <c r="B1440" s="10" t="s">
        <v>144</v>
      </c>
      <c r="C1440" s="11" t="s">
        <v>144</v>
      </c>
    </row>
    <row r="1443" spans="2:7" x14ac:dyDescent="0.25">
      <c r="B1443" s="14" t="s">
        <v>177</v>
      </c>
    </row>
    <row r="1446" spans="2:7" x14ac:dyDescent="0.25">
      <c r="B1446" s="14" t="s">
        <v>180</v>
      </c>
    </row>
    <row r="1447" spans="2:7" x14ac:dyDescent="0.25">
      <c r="B1447" s="7" t="s">
        <v>154</v>
      </c>
      <c r="C1447" s="8" t="s">
        <v>181</v>
      </c>
      <c r="D1447" s="7" t="s">
        <v>182</v>
      </c>
      <c r="E1447" s="7" t="s">
        <v>183</v>
      </c>
      <c r="F1447" s="30" t="s">
        <v>184</v>
      </c>
      <c r="G1447" s="3"/>
    </row>
    <row r="1448" spans="2:7" x14ac:dyDescent="0.25">
      <c r="B1448" s="10" t="s">
        <v>144</v>
      </c>
      <c r="C1448" s="11" t="s">
        <v>144</v>
      </c>
      <c r="D1448" s="10" t="s">
        <v>144</v>
      </c>
      <c r="E1448" s="10" t="s">
        <v>144</v>
      </c>
      <c r="F1448" s="34" t="s">
        <v>144</v>
      </c>
    </row>
    <row r="1449" spans="2:7" x14ac:dyDescent="0.25">
      <c r="B1449" s="1" t="s">
        <v>185</v>
      </c>
    </row>
  </sheetData>
  <mergeCells count="3">
    <mergeCell ref="B1:E1"/>
    <mergeCell ref="C3:C7"/>
    <mergeCell ref="D3:D7"/>
  </mergeCells>
  <hyperlinks>
    <hyperlink ref="A1" location="Index!A1" display="Index" xr:uid="{AE1D7025-A05D-41BD-9B72-9A1DF702C9DE}"/>
  </hyperlink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E3E95-DF24-41C8-A55A-E4557D2AAEB9}">
  <dimension ref="A1:CB244"/>
  <sheetViews>
    <sheetView workbookViewId="0"/>
  </sheetViews>
  <sheetFormatPr defaultRowHeight="15" x14ac:dyDescent="0.25"/>
  <cols>
    <col min="1" max="1" width="5.42578125" style="43" bestFit="1" customWidth="1"/>
    <col min="2" max="2" width="104.28515625" style="43" customWidth="1"/>
    <col min="3" max="3" width="30.7109375" style="45" customWidth="1"/>
    <col min="4" max="4" width="30.7109375" style="43" customWidth="1"/>
    <col min="5" max="5" width="34.140625" style="43" bestFit="1" customWidth="1"/>
    <col min="6" max="6" width="29" style="44" bestFit="1" customWidth="1"/>
    <col min="7" max="7" width="18.140625" style="44" bestFit="1" customWidth="1"/>
    <col min="8" max="8" width="9.140625" style="44" bestFit="1"/>
    <col min="9" max="16384" width="9.140625" style="43"/>
  </cols>
  <sheetData>
    <row r="1" spans="1:5" x14ac:dyDescent="0.25">
      <c r="A1" s="15" t="s">
        <v>0</v>
      </c>
      <c r="B1" s="240" t="s">
        <v>106</v>
      </c>
      <c r="C1" s="240"/>
      <c r="D1" s="240"/>
      <c r="E1" s="240"/>
    </row>
    <row r="3" spans="1:5" x14ac:dyDescent="0.25">
      <c r="B3" s="75" t="s">
        <v>1472</v>
      </c>
      <c r="C3" s="241"/>
      <c r="D3" s="242"/>
    </row>
    <row r="4" spans="1:5" x14ac:dyDescent="0.25">
      <c r="B4" s="79" t="s">
        <v>1471</v>
      </c>
      <c r="C4" s="241"/>
      <c r="D4" s="242"/>
    </row>
    <row r="5" spans="1:5" x14ac:dyDescent="0.25">
      <c r="B5" s="80" t="s">
        <v>107</v>
      </c>
      <c r="C5" s="241"/>
      <c r="D5" s="242"/>
    </row>
    <row r="6" spans="1:5" x14ac:dyDescent="0.25">
      <c r="B6" s="80" t="s">
        <v>1470</v>
      </c>
      <c r="C6" s="241"/>
      <c r="D6" s="242"/>
    </row>
    <row r="7" spans="1:5" x14ac:dyDescent="0.25">
      <c r="B7" s="79" t="s">
        <v>1469</v>
      </c>
      <c r="C7" s="241"/>
      <c r="D7" s="242"/>
    </row>
    <row r="8" spans="1:5" x14ac:dyDescent="0.25">
      <c r="B8" s="47" t="s">
        <v>108</v>
      </c>
      <c r="C8" s="241"/>
      <c r="D8" s="242"/>
    </row>
    <row r="9" spans="1:5" x14ac:dyDescent="0.25">
      <c r="B9" s="47"/>
      <c r="C9" s="78" t="s">
        <v>109</v>
      </c>
      <c r="D9" s="78" t="s">
        <v>110</v>
      </c>
    </row>
    <row r="10" spans="1:5" x14ac:dyDescent="0.25">
      <c r="C10" s="77"/>
    </row>
    <row r="11" spans="1:5" x14ac:dyDescent="0.25">
      <c r="B11" s="243" t="s">
        <v>1468</v>
      </c>
      <c r="C11" s="243"/>
      <c r="D11" s="243"/>
      <c r="E11" s="243"/>
    </row>
    <row r="12" spans="1:5" x14ac:dyDescent="0.25">
      <c r="B12" s="71" t="s">
        <v>1467</v>
      </c>
      <c r="C12" s="244" t="s">
        <v>1466</v>
      </c>
      <c r="D12" s="243" t="s">
        <v>1465</v>
      </c>
      <c r="E12" s="243" t="s">
        <v>1464</v>
      </c>
    </row>
    <row r="13" spans="1:5" x14ac:dyDescent="0.25">
      <c r="B13" s="71" t="s">
        <v>1463</v>
      </c>
      <c r="C13" s="244"/>
      <c r="D13" s="243"/>
      <c r="E13" s="243"/>
    </row>
    <row r="14" spans="1:5" x14ac:dyDescent="0.25">
      <c r="B14" s="75" t="s">
        <v>1462</v>
      </c>
      <c r="C14" s="74"/>
      <c r="D14" s="76" t="s">
        <v>1461</v>
      </c>
      <c r="E14" s="73"/>
    </row>
    <row r="15" spans="1:5" x14ac:dyDescent="0.25">
      <c r="B15" s="75" t="s">
        <v>1460</v>
      </c>
      <c r="C15" s="74"/>
      <c r="D15" s="73"/>
      <c r="E15" s="73"/>
    </row>
    <row r="16" spans="1:5" x14ac:dyDescent="0.25">
      <c r="B16" s="75" t="s">
        <v>1459</v>
      </c>
      <c r="C16" s="74"/>
      <c r="D16" s="73"/>
      <c r="E16" s="73"/>
    </row>
    <row r="17" spans="2:8" x14ac:dyDescent="0.25">
      <c r="B17" s="51" t="s">
        <v>1458</v>
      </c>
      <c r="C17" s="72"/>
      <c r="D17" s="71"/>
      <c r="E17" s="71"/>
    </row>
    <row r="20" spans="2:8" x14ac:dyDescent="0.25">
      <c r="B20" s="43" t="s">
        <v>111</v>
      </c>
    </row>
    <row r="22" spans="2:8" x14ac:dyDescent="0.25">
      <c r="B22" s="69" t="s">
        <v>112</v>
      </c>
      <c r="C22" s="70" t="s">
        <v>113</v>
      </c>
      <c r="D22" s="69" t="s">
        <v>114</v>
      </c>
      <c r="E22" s="69" t="s">
        <v>115</v>
      </c>
      <c r="F22" s="68" t="s">
        <v>116</v>
      </c>
      <c r="G22" s="68" t="s">
        <v>117</v>
      </c>
      <c r="H22" s="68" t="s">
        <v>118</v>
      </c>
    </row>
    <row r="23" spans="2:8" x14ac:dyDescent="0.25">
      <c r="B23" s="53" t="s">
        <v>119</v>
      </c>
    </row>
    <row r="24" spans="2:8" x14ac:dyDescent="0.25">
      <c r="B24" s="53" t="s">
        <v>120</v>
      </c>
    </row>
    <row r="25" spans="2:8" x14ac:dyDescent="0.25">
      <c r="B25" s="53" t="s">
        <v>121</v>
      </c>
    </row>
    <row r="26" spans="2:8" x14ac:dyDescent="0.25">
      <c r="B26" s="43" t="s">
        <v>1457</v>
      </c>
      <c r="C26" s="45">
        <v>7.1</v>
      </c>
      <c r="D26" s="43" t="s">
        <v>122</v>
      </c>
      <c r="E26" s="43" t="s">
        <v>1456</v>
      </c>
      <c r="F26" s="44">
        <v>20000000</v>
      </c>
      <c r="G26" s="44">
        <v>20015.259999999998</v>
      </c>
      <c r="H26" s="44">
        <v>0.91</v>
      </c>
    </row>
    <row r="27" spans="2:8" x14ac:dyDescent="0.25">
      <c r="B27" s="43" t="s">
        <v>123</v>
      </c>
      <c r="C27" s="45">
        <v>6.98</v>
      </c>
      <c r="D27" s="43" t="s">
        <v>122</v>
      </c>
      <c r="E27" s="43" t="s">
        <v>124</v>
      </c>
      <c r="F27" s="44">
        <v>13500000</v>
      </c>
      <c r="G27" s="44">
        <v>13502.92</v>
      </c>
      <c r="H27" s="44">
        <v>0.61</v>
      </c>
    </row>
    <row r="28" spans="2:8" x14ac:dyDescent="0.25">
      <c r="B28" s="43" t="s">
        <v>1455</v>
      </c>
      <c r="C28" s="45">
        <v>7.15</v>
      </c>
      <c r="D28" s="43" t="s">
        <v>122</v>
      </c>
      <c r="E28" s="43" t="s">
        <v>1454</v>
      </c>
      <c r="F28" s="44">
        <v>8300000</v>
      </c>
      <c r="G28" s="44">
        <v>8327.0499999999993</v>
      </c>
      <c r="H28" s="44">
        <v>0.38</v>
      </c>
    </row>
    <row r="29" spans="2:8" x14ac:dyDescent="0.25">
      <c r="B29" s="43" t="s">
        <v>1453</v>
      </c>
      <c r="C29" s="45">
        <v>7.15</v>
      </c>
      <c r="D29" s="43" t="s">
        <v>122</v>
      </c>
      <c r="E29" s="43" t="s">
        <v>1452</v>
      </c>
      <c r="F29" s="44">
        <v>2500000</v>
      </c>
      <c r="G29" s="44">
        <v>2507.91</v>
      </c>
      <c r="H29" s="44">
        <v>0.11</v>
      </c>
    </row>
    <row r="30" spans="2:8" x14ac:dyDescent="0.25">
      <c r="B30" s="53" t="s">
        <v>125</v>
      </c>
      <c r="C30" s="54"/>
      <c r="D30" s="53"/>
      <c r="E30" s="53"/>
      <c r="F30" s="49"/>
      <c r="G30" s="49">
        <f>SUM(G22:G29)</f>
        <v>44353.14</v>
      </c>
      <c r="H30" s="49">
        <f>SUM(H22:H29)</f>
        <v>2.0099999999999998</v>
      </c>
    </row>
    <row r="31" spans="2:8" x14ac:dyDescent="0.25">
      <c r="B31" s="53" t="s">
        <v>126</v>
      </c>
    </row>
    <row r="32" spans="2:8" x14ac:dyDescent="0.25">
      <c r="B32" s="43" t="s">
        <v>2979</v>
      </c>
      <c r="C32" s="45">
        <v>7.43</v>
      </c>
      <c r="D32" s="43" t="s">
        <v>127</v>
      </c>
      <c r="E32" s="43" t="s">
        <v>128</v>
      </c>
      <c r="F32" s="44">
        <v>500</v>
      </c>
      <c r="G32" s="44">
        <v>4984.1899999999996</v>
      </c>
      <c r="H32" s="44">
        <v>0.23</v>
      </c>
    </row>
    <row r="33" spans="2:8" x14ac:dyDescent="0.25">
      <c r="B33" s="53" t="s">
        <v>129</v>
      </c>
      <c r="C33" s="54"/>
      <c r="D33" s="53"/>
      <c r="E33" s="53"/>
      <c r="F33" s="49"/>
      <c r="G33" s="49">
        <f>SUM(G31:G32)</f>
        <v>4984.1899999999996</v>
      </c>
      <c r="H33" s="49">
        <f>SUM(H31:H32)</f>
        <v>0.23</v>
      </c>
    </row>
    <row r="34" spans="2:8" x14ac:dyDescent="0.25">
      <c r="B34" s="53" t="s">
        <v>130</v>
      </c>
    </row>
    <row r="35" spans="2:8" x14ac:dyDescent="0.25">
      <c r="B35" s="43" t="s">
        <v>3204</v>
      </c>
      <c r="C35" s="45">
        <v>7.32</v>
      </c>
      <c r="D35" s="43" t="s">
        <v>131</v>
      </c>
      <c r="E35" s="43" t="s">
        <v>1451</v>
      </c>
      <c r="F35" s="44">
        <v>20000</v>
      </c>
      <c r="G35" s="44">
        <v>99165.3</v>
      </c>
      <c r="H35" s="44">
        <v>4.51</v>
      </c>
    </row>
    <row r="36" spans="2:8" x14ac:dyDescent="0.25">
      <c r="B36" s="43" t="s">
        <v>1450</v>
      </c>
      <c r="C36" s="45">
        <v>6.91</v>
      </c>
      <c r="D36" s="43" t="s">
        <v>122</v>
      </c>
      <c r="E36" s="43" t="s">
        <v>1449</v>
      </c>
      <c r="F36" s="44">
        <v>90000000</v>
      </c>
      <c r="G36" s="44">
        <v>89306.82</v>
      </c>
      <c r="H36" s="44">
        <v>4.0599999999999996</v>
      </c>
    </row>
    <row r="37" spans="2:8" x14ac:dyDescent="0.25">
      <c r="B37" s="43" t="s">
        <v>1448</v>
      </c>
      <c r="C37" s="45">
        <v>7.32</v>
      </c>
      <c r="D37" s="43" t="s">
        <v>1401</v>
      </c>
      <c r="E37" s="43" t="s">
        <v>1447</v>
      </c>
      <c r="F37" s="44">
        <v>15000</v>
      </c>
      <c r="G37" s="44">
        <v>74122.95</v>
      </c>
      <c r="H37" s="44">
        <v>3.37</v>
      </c>
    </row>
    <row r="38" spans="2:8" x14ac:dyDescent="0.25">
      <c r="B38" s="43" t="s">
        <v>1446</v>
      </c>
      <c r="C38" s="45">
        <v>7.36</v>
      </c>
      <c r="D38" s="43" t="s">
        <v>132</v>
      </c>
      <c r="E38" s="43" t="s">
        <v>1445</v>
      </c>
      <c r="F38" s="44">
        <v>15000</v>
      </c>
      <c r="G38" s="44">
        <v>73794.75</v>
      </c>
      <c r="H38" s="44">
        <v>3.35</v>
      </c>
    </row>
    <row r="39" spans="2:8" x14ac:dyDescent="0.25">
      <c r="B39" s="43" t="s">
        <v>1444</v>
      </c>
      <c r="C39" s="45">
        <v>7.32</v>
      </c>
      <c r="D39" s="43" t="s">
        <v>1401</v>
      </c>
      <c r="E39" s="43" t="s">
        <v>1443</v>
      </c>
      <c r="F39" s="44">
        <v>14000</v>
      </c>
      <c r="G39" s="44">
        <v>69553.960000000006</v>
      </c>
      <c r="H39" s="44">
        <v>3.16</v>
      </c>
    </row>
    <row r="40" spans="2:8" x14ac:dyDescent="0.25">
      <c r="B40" s="43" t="s">
        <v>3205</v>
      </c>
      <c r="C40" s="45">
        <v>7.2</v>
      </c>
      <c r="D40" s="43" t="s">
        <v>132</v>
      </c>
      <c r="E40" s="43" t="s">
        <v>1442</v>
      </c>
      <c r="F40" s="44">
        <v>13000</v>
      </c>
      <c r="G40" s="44">
        <v>64757.29</v>
      </c>
      <c r="H40" s="44">
        <v>2.94</v>
      </c>
    </row>
    <row r="41" spans="2:8" x14ac:dyDescent="0.25">
      <c r="B41" s="43" t="s">
        <v>3206</v>
      </c>
      <c r="C41" s="45">
        <v>7.41</v>
      </c>
      <c r="D41" s="43" t="s">
        <v>132</v>
      </c>
      <c r="E41" s="43" t="s">
        <v>1441</v>
      </c>
      <c r="F41" s="44">
        <v>12000</v>
      </c>
      <c r="G41" s="44">
        <v>59100.12</v>
      </c>
      <c r="H41" s="44">
        <v>2.69</v>
      </c>
    </row>
    <row r="42" spans="2:8" x14ac:dyDescent="0.25">
      <c r="B42" s="43" t="s">
        <v>1440</v>
      </c>
      <c r="C42" s="45">
        <v>6.9</v>
      </c>
      <c r="D42" s="43" t="s">
        <v>122</v>
      </c>
      <c r="E42" s="43" t="s">
        <v>1439</v>
      </c>
      <c r="F42" s="44">
        <v>58000000</v>
      </c>
      <c r="G42" s="44">
        <v>57178.49</v>
      </c>
      <c r="H42" s="44">
        <v>2.6</v>
      </c>
    </row>
    <row r="43" spans="2:8" x14ac:dyDescent="0.25">
      <c r="B43" s="43" t="s">
        <v>1438</v>
      </c>
      <c r="C43" s="45">
        <v>6.96</v>
      </c>
      <c r="D43" s="43" t="s">
        <v>122</v>
      </c>
      <c r="E43" s="43" t="s">
        <v>1437</v>
      </c>
      <c r="F43" s="44">
        <v>52000000</v>
      </c>
      <c r="G43" s="44">
        <v>51190.31</v>
      </c>
      <c r="H43" s="44">
        <v>2.33</v>
      </c>
    </row>
    <row r="44" spans="2:8" x14ac:dyDescent="0.25">
      <c r="B44" s="43" t="s">
        <v>3207</v>
      </c>
      <c r="C44" s="45">
        <v>6.86</v>
      </c>
      <c r="D44" s="43" t="s">
        <v>132</v>
      </c>
      <c r="E44" s="43" t="s">
        <v>1436</v>
      </c>
      <c r="F44" s="44">
        <v>10000</v>
      </c>
      <c r="G44" s="44">
        <v>50000</v>
      </c>
      <c r="H44" s="44">
        <v>2.27</v>
      </c>
    </row>
    <row r="45" spans="2:8" x14ac:dyDescent="0.25">
      <c r="B45" s="43" t="s">
        <v>3208</v>
      </c>
      <c r="C45" s="45">
        <v>7.22</v>
      </c>
      <c r="D45" s="43" t="s">
        <v>132</v>
      </c>
      <c r="E45" s="43" t="s">
        <v>1435</v>
      </c>
      <c r="F45" s="44">
        <v>10000</v>
      </c>
      <c r="G45" s="44">
        <v>49753.95</v>
      </c>
      <c r="H45" s="44">
        <v>2.2599999999999998</v>
      </c>
    </row>
    <row r="46" spans="2:8" x14ac:dyDescent="0.25">
      <c r="B46" s="43" t="s">
        <v>1434</v>
      </c>
      <c r="C46" s="45">
        <v>7.42</v>
      </c>
      <c r="D46" s="43" t="s">
        <v>132</v>
      </c>
      <c r="E46" s="43" t="s">
        <v>1433</v>
      </c>
      <c r="F46" s="44">
        <v>10000</v>
      </c>
      <c r="G46" s="44">
        <v>49606.7</v>
      </c>
      <c r="H46" s="44">
        <v>2.25</v>
      </c>
    </row>
    <row r="47" spans="2:8" x14ac:dyDescent="0.25">
      <c r="B47" s="43" t="s">
        <v>1432</v>
      </c>
      <c r="C47" s="45">
        <v>7.42</v>
      </c>
      <c r="D47" s="43" t="s">
        <v>132</v>
      </c>
      <c r="E47" s="43" t="s">
        <v>1431</v>
      </c>
      <c r="F47" s="44">
        <v>10000</v>
      </c>
      <c r="G47" s="44">
        <v>49526.8</v>
      </c>
      <c r="H47" s="44">
        <v>2.25</v>
      </c>
    </row>
    <row r="48" spans="2:8" x14ac:dyDescent="0.25">
      <c r="B48" s="43" t="s">
        <v>1430</v>
      </c>
      <c r="C48" s="45">
        <v>7.36</v>
      </c>
      <c r="D48" s="43" t="s">
        <v>132</v>
      </c>
      <c r="E48" s="43" t="s">
        <v>1429</v>
      </c>
      <c r="F48" s="44">
        <v>10000</v>
      </c>
      <c r="G48" s="44">
        <v>49451.6</v>
      </c>
      <c r="H48" s="44">
        <v>2.25</v>
      </c>
    </row>
    <row r="49" spans="2:8" x14ac:dyDescent="0.25">
      <c r="B49" s="43" t="s">
        <v>2014</v>
      </c>
      <c r="C49" s="45">
        <v>7.35</v>
      </c>
      <c r="D49" s="43" t="s">
        <v>131</v>
      </c>
      <c r="E49" s="43" t="s">
        <v>1428</v>
      </c>
      <c r="F49" s="44">
        <v>10000</v>
      </c>
      <c r="G49" s="44">
        <v>49198.1</v>
      </c>
      <c r="H49" s="44">
        <v>2.2400000000000002</v>
      </c>
    </row>
    <row r="50" spans="2:8" x14ac:dyDescent="0.25">
      <c r="B50" s="43" t="s">
        <v>1427</v>
      </c>
      <c r="C50" s="45">
        <v>7.42</v>
      </c>
      <c r="D50" s="43" t="s">
        <v>132</v>
      </c>
      <c r="E50" s="43" t="s">
        <v>1426</v>
      </c>
      <c r="F50" s="44">
        <v>10000</v>
      </c>
      <c r="G50" s="44">
        <v>49170.35</v>
      </c>
      <c r="H50" s="44">
        <v>2.23</v>
      </c>
    </row>
    <row r="51" spans="2:8" x14ac:dyDescent="0.25">
      <c r="B51" s="43" t="s">
        <v>1926</v>
      </c>
      <c r="C51" s="45">
        <v>8.0500000000000007</v>
      </c>
      <c r="D51" s="43" t="s">
        <v>132</v>
      </c>
      <c r="E51" s="43" t="s">
        <v>133</v>
      </c>
      <c r="F51" s="44">
        <v>9500</v>
      </c>
      <c r="G51" s="44">
        <v>46961.45</v>
      </c>
      <c r="H51" s="44">
        <v>2.13</v>
      </c>
    </row>
    <row r="52" spans="2:8" x14ac:dyDescent="0.25">
      <c r="B52" s="43" t="s">
        <v>1425</v>
      </c>
      <c r="C52" s="45">
        <v>6.9</v>
      </c>
      <c r="D52" s="43" t="s">
        <v>122</v>
      </c>
      <c r="E52" s="43" t="s">
        <v>1424</v>
      </c>
      <c r="F52" s="44">
        <v>40000000</v>
      </c>
      <c r="G52" s="44">
        <v>39484.959999999999</v>
      </c>
      <c r="H52" s="44">
        <v>1.79</v>
      </c>
    </row>
    <row r="53" spans="2:8" x14ac:dyDescent="0.25">
      <c r="B53" s="43" t="s">
        <v>1423</v>
      </c>
      <c r="C53" s="45">
        <v>6.83</v>
      </c>
      <c r="D53" s="43" t="s">
        <v>122</v>
      </c>
      <c r="E53" s="43" t="s">
        <v>1422</v>
      </c>
      <c r="F53" s="44">
        <v>37500000</v>
      </c>
      <c r="G53" s="44">
        <v>37408.99</v>
      </c>
      <c r="H53" s="44">
        <v>1.7</v>
      </c>
    </row>
    <row r="54" spans="2:8" x14ac:dyDescent="0.25">
      <c r="B54" s="43" t="s">
        <v>3209</v>
      </c>
      <c r="C54" s="45">
        <v>7.4</v>
      </c>
      <c r="D54" s="43" t="s">
        <v>132</v>
      </c>
      <c r="E54" s="43" t="s">
        <v>1421</v>
      </c>
      <c r="F54" s="44">
        <v>7000</v>
      </c>
      <c r="G54" s="44">
        <v>34510.25</v>
      </c>
      <c r="H54" s="44">
        <v>1.57</v>
      </c>
    </row>
    <row r="55" spans="2:8" x14ac:dyDescent="0.25">
      <c r="B55" s="43" t="s">
        <v>3210</v>
      </c>
      <c r="C55" s="45">
        <v>7.91</v>
      </c>
      <c r="D55" s="43" t="s">
        <v>132</v>
      </c>
      <c r="E55" s="43" t="s">
        <v>1420</v>
      </c>
      <c r="F55" s="44">
        <v>7000</v>
      </c>
      <c r="G55" s="44">
        <v>34381.589999999997</v>
      </c>
      <c r="H55" s="44">
        <v>1.56</v>
      </c>
    </row>
    <row r="56" spans="2:8" x14ac:dyDescent="0.25">
      <c r="B56" s="43" t="s">
        <v>1419</v>
      </c>
      <c r="C56" s="45">
        <v>6.9</v>
      </c>
      <c r="D56" s="43" t="s">
        <v>122</v>
      </c>
      <c r="E56" s="43" t="s">
        <v>1418</v>
      </c>
      <c r="F56" s="44">
        <v>32500000</v>
      </c>
      <c r="G56" s="44">
        <v>32123.49</v>
      </c>
      <c r="H56" s="44">
        <v>1.46</v>
      </c>
    </row>
    <row r="57" spans="2:8" x14ac:dyDescent="0.25">
      <c r="B57" s="43" t="s">
        <v>3211</v>
      </c>
      <c r="C57" s="45">
        <v>7.55</v>
      </c>
      <c r="D57" s="43" t="s">
        <v>132</v>
      </c>
      <c r="E57" s="43" t="s">
        <v>1417</v>
      </c>
      <c r="F57" s="44">
        <v>6500</v>
      </c>
      <c r="G57" s="44">
        <v>32108.15</v>
      </c>
      <c r="H57" s="44">
        <v>1.46</v>
      </c>
    </row>
    <row r="58" spans="2:8" x14ac:dyDescent="0.25">
      <c r="B58" s="43" t="s">
        <v>3212</v>
      </c>
      <c r="C58" s="45">
        <v>7.46</v>
      </c>
      <c r="D58" s="43" t="s">
        <v>132</v>
      </c>
      <c r="E58" s="43" t="s">
        <v>1416</v>
      </c>
      <c r="F58" s="44">
        <v>6000</v>
      </c>
      <c r="G58" s="44">
        <v>29969.37</v>
      </c>
      <c r="H58" s="44">
        <v>1.36</v>
      </c>
    </row>
    <row r="59" spans="2:8" x14ac:dyDescent="0.25">
      <c r="B59" s="43" t="s">
        <v>3213</v>
      </c>
      <c r="C59" s="45">
        <v>9.08</v>
      </c>
      <c r="D59" s="43" t="s">
        <v>132</v>
      </c>
      <c r="E59" s="43" t="s">
        <v>1415</v>
      </c>
      <c r="F59" s="44">
        <v>6000</v>
      </c>
      <c r="G59" s="44">
        <v>29551.83</v>
      </c>
      <c r="H59" s="44">
        <v>1.34</v>
      </c>
    </row>
    <row r="60" spans="2:8" x14ac:dyDescent="0.25">
      <c r="B60" s="43" t="s">
        <v>3214</v>
      </c>
      <c r="C60" s="45">
        <v>7.97</v>
      </c>
      <c r="D60" s="43" t="s">
        <v>132</v>
      </c>
      <c r="E60" s="43" t="s">
        <v>1414</v>
      </c>
      <c r="F60" s="44">
        <v>6000</v>
      </c>
      <c r="G60" s="44">
        <v>29516.61</v>
      </c>
      <c r="H60" s="44">
        <v>1.34</v>
      </c>
    </row>
    <row r="61" spans="2:8" x14ac:dyDescent="0.25">
      <c r="B61" s="43" t="s">
        <v>1413</v>
      </c>
      <c r="C61" s="45">
        <v>7.36</v>
      </c>
      <c r="D61" s="43" t="s">
        <v>132</v>
      </c>
      <c r="E61" s="43" t="s">
        <v>1412</v>
      </c>
      <c r="F61" s="44">
        <v>5500</v>
      </c>
      <c r="G61" s="44">
        <v>27166.07</v>
      </c>
      <c r="H61" s="44">
        <v>1.23</v>
      </c>
    </row>
    <row r="62" spans="2:8" x14ac:dyDescent="0.25">
      <c r="B62" s="43" t="s">
        <v>3215</v>
      </c>
      <c r="C62" s="45">
        <v>7.09</v>
      </c>
      <c r="D62" s="43" t="s">
        <v>1371</v>
      </c>
      <c r="E62" s="43" t="s">
        <v>1411</v>
      </c>
      <c r="F62" s="44">
        <v>5000</v>
      </c>
      <c r="G62" s="44">
        <v>25000</v>
      </c>
      <c r="H62" s="44">
        <v>1.1399999999999999</v>
      </c>
    </row>
    <row r="63" spans="2:8" x14ac:dyDescent="0.25">
      <c r="B63" s="43" t="s">
        <v>3216</v>
      </c>
      <c r="C63" s="45">
        <v>8.01</v>
      </c>
      <c r="D63" s="43" t="s">
        <v>132</v>
      </c>
      <c r="E63" s="43" t="s">
        <v>1410</v>
      </c>
      <c r="F63" s="44">
        <v>5000</v>
      </c>
      <c r="G63" s="44">
        <v>24939.83</v>
      </c>
      <c r="H63" s="44">
        <v>1.1299999999999999</v>
      </c>
    </row>
    <row r="64" spans="2:8" x14ac:dyDescent="0.25">
      <c r="B64" s="43" t="s">
        <v>1409</v>
      </c>
      <c r="C64" s="45">
        <v>7.05</v>
      </c>
      <c r="D64" s="43" t="s">
        <v>132</v>
      </c>
      <c r="E64" s="43" t="s">
        <v>1408</v>
      </c>
      <c r="F64" s="44">
        <v>5000</v>
      </c>
      <c r="G64" s="44">
        <v>24937.38</v>
      </c>
      <c r="H64" s="44">
        <v>1.1299999999999999</v>
      </c>
    </row>
    <row r="65" spans="2:8" x14ac:dyDescent="0.25">
      <c r="B65" s="43" t="s">
        <v>3217</v>
      </c>
      <c r="C65" s="45">
        <v>7.12</v>
      </c>
      <c r="D65" s="43" t="s">
        <v>132</v>
      </c>
      <c r="E65" s="43" t="s">
        <v>1407</v>
      </c>
      <c r="F65" s="44">
        <v>5000</v>
      </c>
      <c r="G65" s="44">
        <v>24873.85</v>
      </c>
      <c r="H65" s="44">
        <v>1.1299999999999999</v>
      </c>
    </row>
    <row r="66" spans="2:8" x14ac:dyDescent="0.25">
      <c r="B66" s="43" t="s">
        <v>1406</v>
      </c>
      <c r="C66" s="45">
        <v>7.36</v>
      </c>
      <c r="D66" s="43" t="s">
        <v>132</v>
      </c>
      <c r="E66" s="43" t="s">
        <v>1405</v>
      </c>
      <c r="F66" s="44">
        <v>5000</v>
      </c>
      <c r="G66" s="44">
        <v>24795.15</v>
      </c>
      <c r="H66" s="44">
        <v>1.1299999999999999</v>
      </c>
    </row>
    <row r="67" spans="2:8" x14ac:dyDescent="0.25">
      <c r="B67" s="43" t="s">
        <v>1404</v>
      </c>
      <c r="C67" s="45">
        <v>6.89</v>
      </c>
      <c r="D67" s="43" t="s">
        <v>122</v>
      </c>
      <c r="E67" s="43" t="s">
        <v>1403</v>
      </c>
      <c r="F67" s="44">
        <v>25000000</v>
      </c>
      <c r="G67" s="44">
        <v>24775.53</v>
      </c>
      <c r="H67" s="44">
        <v>1.1299999999999999</v>
      </c>
    </row>
    <row r="68" spans="2:8" x14ac:dyDescent="0.25">
      <c r="B68" s="43" t="s">
        <v>1402</v>
      </c>
      <c r="C68" s="45">
        <v>7.31</v>
      </c>
      <c r="D68" s="43" t="s">
        <v>1401</v>
      </c>
      <c r="E68" s="43" t="s">
        <v>1400</v>
      </c>
      <c r="F68" s="44">
        <v>5000</v>
      </c>
      <c r="G68" s="44">
        <v>24625.18</v>
      </c>
      <c r="H68" s="44">
        <v>1.1200000000000001</v>
      </c>
    </row>
    <row r="69" spans="2:8" x14ac:dyDescent="0.25">
      <c r="B69" s="43" t="s">
        <v>3218</v>
      </c>
      <c r="C69" s="45">
        <v>8.15</v>
      </c>
      <c r="D69" s="43" t="s">
        <v>132</v>
      </c>
      <c r="E69" s="43" t="s">
        <v>1399</v>
      </c>
      <c r="F69" s="44">
        <v>5000</v>
      </c>
      <c r="G69" s="44">
        <v>24577.43</v>
      </c>
      <c r="H69" s="44">
        <v>1.1200000000000001</v>
      </c>
    </row>
    <row r="70" spans="2:8" x14ac:dyDescent="0.25">
      <c r="B70" s="43" t="s">
        <v>3219</v>
      </c>
      <c r="C70" s="45">
        <v>8.01</v>
      </c>
      <c r="D70" s="43" t="s">
        <v>132</v>
      </c>
      <c r="E70" s="43" t="s">
        <v>1398</v>
      </c>
      <c r="F70" s="44">
        <v>5000</v>
      </c>
      <c r="G70" s="44">
        <v>24521.08</v>
      </c>
      <c r="H70" s="44">
        <v>1.1100000000000001</v>
      </c>
    </row>
    <row r="71" spans="2:8" x14ac:dyDescent="0.25">
      <c r="B71" s="43" t="s">
        <v>1397</v>
      </c>
      <c r="C71" s="45">
        <v>7.15</v>
      </c>
      <c r="D71" s="43" t="s">
        <v>132</v>
      </c>
      <c r="E71" s="43" t="s">
        <v>1396</v>
      </c>
      <c r="F71" s="44">
        <v>4500</v>
      </c>
      <c r="G71" s="44">
        <v>22447.24</v>
      </c>
      <c r="H71" s="44">
        <v>1.02</v>
      </c>
    </row>
    <row r="72" spans="2:8" x14ac:dyDescent="0.25">
      <c r="B72" s="43" t="s">
        <v>1395</v>
      </c>
      <c r="C72" s="45">
        <v>7.1</v>
      </c>
      <c r="D72" s="43" t="s">
        <v>132</v>
      </c>
      <c r="E72" s="43" t="s">
        <v>1394</v>
      </c>
      <c r="F72" s="44">
        <v>4000</v>
      </c>
      <c r="G72" s="44">
        <v>19988.34</v>
      </c>
      <c r="H72" s="44">
        <v>0.91</v>
      </c>
    </row>
    <row r="73" spans="2:8" x14ac:dyDescent="0.25">
      <c r="B73" s="43" t="s">
        <v>3220</v>
      </c>
      <c r="C73" s="45">
        <v>7.62</v>
      </c>
      <c r="D73" s="43" t="s">
        <v>132</v>
      </c>
      <c r="E73" s="43" t="s">
        <v>1393</v>
      </c>
      <c r="F73" s="44">
        <v>4000</v>
      </c>
      <c r="G73" s="44">
        <v>19975</v>
      </c>
      <c r="H73" s="44">
        <v>0.91</v>
      </c>
    </row>
    <row r="74" spans="2:8" x14ac:dyDescent="0.25">
      <c r="B74" s="43" t="s">
        <v>1392</v>
      </c>
      <c r="C74" s="45">
        <v>6.9</v>
      </c>
      <c r="D74" s="43" t="s">
        <v>122</v>
      </c>
      <c r="E74" s="43" t="s">
        <v>1391</v>
      </c>
      <c r="F74" s="44">
        <v>20089700</v>
      </c>
      <c r="G74" s="44">
        <v>19831.03</v>
      </c>
      <c r="H74" s="44">
        <v>0.9</v>
      </c>
    </row>
    <row r="75" spans="2:8" x14ac:dyDescent="0.25">
      <c r="B75" s="43" t="s">
        <v>3221</v>
      </c>
      <c r="C75" s="45">
        <v>7.35</v>
      </c>
      <c r="D75" s="43" t="s">
        <v>132</v>
      </c>
      <c r="E75" s="43" t="s">
        <v>1390</v>
      </c>
      <c r="F75" s="44">
        <v>4000</v>
      </c>
      <c r="G75" s="44">
        <v>19804.580000000002</v>
      </c>
      <c r="H75" s="44">
        <v>0.9</v>
      </c>
    </row>
    <row r="76" spans="2:8" x14ac:dyDescent="0.25">
      <c r="B76" s="43" t="s">
        <v>3222</v>
      </c>
      <c r="C76" s="45">
        <v>7.65</v>
      </c>
      <c r="D76" s="43" t="s">
        <v>132</v>
      </c>
      <c r="E76" s="43" t="s">
        <v>1389</v>
      </c>
      <c r="F76" s="44">
        <v>4000</v>
      </c>
      <c r="G76" s="44">
        <v>19772.080000000002</v>
      </c>
      <c r="H76" s="44">
        <v>0.9</v>
      </c>
    </row>
    <row r="77" spans="2:8" x14ac:dyDescent="0.25">
      <c r="B77" s="43" t="s">
        <v>3223</v>
      </c>
      <c r="C77" s="45">
        <v>8.3000000000000007</v>
      </c>
      <c r="D77" s="43" t="s">
        <v>132</v>
      </c>
      <c r="E77" s="43" t="s">
        <v>1388</v>
      </c>
      <c r="F77" s="44">
        <v>4000</v>
      </c>
      <c r="G77" s="44">
        <v>19730.8</v>
      </c>
      <c r="H77" s="44">
        <v>0.9</v>
      </c>
    </row>
    <row r="78" spans="2:8" x14ac:dyDescent="0.25">
      <c r="B78" s="43" t="s">
        <v>3224</v>
      </c>
      <c r="C78" s="45">
        <v>8.9600000000000009</v>
      </c>
      <c r="D78" s="43" t="s">
        <v>132</v>
      </c>
      <c r="E78" s="43" t="s">
        <v>1387</v>
      </c>
      <c r="F78" s="44">
        <v>4000</v>
      </c>
      <c r="G78" s="44">
        <v>19705.099999999999</v>
      </c>
      <c r="H78" s="44">
        <v>0.9</v>
      </c>
    </row>
    <row r="79" spans="2:8" x14ac:dyDescent="0.25">
      <c r="B79" s="43" t="s">
        <v>1386</v>
      </c>
      <c r="C79" s="45">
        <v>7.36</v>
      </c>
      <c r="D79" s="43" t="s">
        <v>132</v>
      </c>
      <c r="E79" s="43" t="s">
        <v>1385</v>
      </c>
      <c r="F79" s="44">
        <v>4000</v>
      </c>
      <c r="G79" s="44">
        <v>19702.240000000002</v>
      </c>
      <c r="H79" s="44">
        <v>0.9</v>
      </c>
    </row>
    <row r="80" spans="2:8" x14ac:dyDescent="0.25">
      <c r="B80" s="43" t="s">
        <v>3225</v>
      </c>
      <c r="C80" s="45">
        <v>9.1</v>
      </c>
      <c r="D80" s="43" t="s">
        <v>132</v>
      </c>
      <c r="E80" s="43" t="s">
        <v>1384</v>
      </c>
      <c r="F80" s="44">
        <v>4000</v>
      </c>
      <c r="G80" s="44">
        <v>19700.400000000001</v>
      </c>
      <c r="H80" s="44">
        <v>0.9</v>
      </c>
    </row>
    <row r="81" spans="2:8" x14ac:dyDescent="0.25">
      <c r="B81" s="43" t="s">
        <v>3226</v>
      </c>
      <c r="C81" s="45">
        <v>8.25</v>
      </c>
      <c r="D81" s="43" t="s">
        <v>132</v>
      </c>
      <c r="E81" s="43" t="s">
        <v>1383</v>
      </c>
      <c r="F81" s="44">
        <v>4000</v>
      </c>
      <c r="G81" s="44">
        <v>19657.88</v>
      </c>
      <c r="H81" s="44">
        <v>0.89</v>
      </c>
    </row>
    <row r="82" spans="2:8" x14ac:dyDescent="0.25">
      <c r="B82" s="43" t="s">
        <v>3227</v>
      </c>
      <c r="C82" s="45">
        <v>7.45</v>
      </c>
      <c r="D82" s="43" t="s">
        <v>1371</v>
      </c>
      <c r="E82" s="43" t="s">
        <v>1382</v>
      </c>
      <c r="F82" s="44">
        <v>4000</v>
      </c>
      <c r="G82" s="44">
        <v>19639.310000000001</v>
      </c>
      <c r="H82" s="44">
        <v>0.89</v>
      </c>
    </row>
    <row r="83" spans="2:8" x14ac:dyDescent="0.25">
      <c r="B83" s="43" t="s">
        <v>3228</v>
      </c>
      <c r="C83" s="45">
        <v>8.15</v>
      </c>
      <c r="D83" s="43" t="s">
        <v>132</v>
      </c>
      <c r="E83" s="43" t="s">
        <v>1381</v>
      </c>
      <c r="F83" s="44">
        <v>4000</v>
      </c>
      <c r="G83" s="44">
        <v>19610.3</v>
      </c>
      <c r="H83" s="44">
        <v>0.89</v>
      </c>
    </row>
    <row r="84" spans="2:8" x14ac:dyDescent="0.25">
      <c r="B84" s="43" t="s">
        <v>3229</v>
      </c>
      <c r="C84" s="45">
        <v>8.4</v>
      </c>
      <c r="D84" s="43" t="s">
        <v>132</v>
      </c>
      <c r="E84" s="43" t="s">
        <v>1380</v>
      </c>
      <c r="F84" s="44">
        <v>4000</v>
      </c>
      <c r="G84" s="44">
        <v>19598.580000000002</v>
      </c>
      <c r="H84" s="44">
        <v>0.89</v>
      </c>
    </row>
    <row r="85" spans="2:8" x14ac:dyDescent="0.25">
      <c r="B85" s="43" t="s">
        <v>3230</v>
      </c>
      <c r="C85" s="45">
        <v>7.4</v>
      </c>
      <c r="D85" s="43" t="s">
        <v>132</v>
      </c>
      <c r="E85" s="43" t="s">
        <v>1379</v>
      </c>
      <c r="F85" s="44">
        <v>3500</v>
      </c>
      <c r="G85" s="44">
        <v>17331.46</v>
      </c>
      <c r="H85" s="44">
        <v>0.79</v>
      </c>
    </row>
    <row r="86" spans="2:8" x14ac:dyDescent="0.25">
      <c r="B86" s="43" t="s">
        <v>3231</v>
      </c>
      <c r="C86" s="45">
        <v>7.41</v>
      </c>
      <c r="D86" s="43" t="s">
        <v>132</v>
      </c>
      <c r="E86" s="43" t="s">
        <v>1378</v>
      </c>
      <c r="F86" s="44">
        <v>3500</v>
      </c>
      <c r="G86" s="44">
        <v>17206.580000000002</v>
      </c>
      <c r="H86" s="44">
        <v>0.78</v>
      </c>
    </row>
    <row r="87" spans="2:8" x14ac:dyDescent="0.25">
      <c r="B87" s="43" t="s">
        <v>3232</v>
      </c>
      <c r="C87" s="45">
        <v>8.3000000000000007</v>
      </c>
      <c r="D87" s="43" t="s">
        <v>132</v>
      </c>
      <c r="E87" s="43" t="s">
        <v>1377</v>
      </c>
      <c r="F87" s="44">
        <v>3000</v>
      </c>
      <c r="G87" s="44">
        <v>14794.79</v>
      </c>
      <c r="H87" s="44">
        <v>0.67</v>
      </c>
    </row>
    <row r="88" spans="2:8" x14ac:dyDescent="0.25">
      <c r="B88" s="43" t="s">
        <v>3233</v>
      </c>
      <c r="C88" s="45">
        <v>7.45</v>
      </c>
      <c r="D88" s="43" t="s">
        <v>1371</v>
      </c>
      <c r="E88" s="43" t="s">
        <v>1376</v>
      </c>
      <c r="F88" s="44">
        <v>3000</v>
      </c>
      <c r="G88" s="44">
        <v>14759.01</v>
      </c>
      <c r="H88" s="44">
        <v>0.67</v>
      </c>
    </row>
    <row r="89" spans="2:8" x14ac:dyDescent="0.25">
      <c r="B89" s="43" t="s">
        <v>3234</v>
      </c>
      <c r="C89" s="45">
        <v>7.91</v>
      </c>
      <c r="D89" s="43" t="s">
        <v>132</v>
      </c>
      <c r="E89" s="43" t="s">
        <v>1375</v>
      </c>
      <c r="F89" s="44">
        <v>3000</v>
      </c>
      <c r="G89" s="44">
        <v>14744.39</v>
      </c>
      <c r="H89" s="44">
        <v>0.67</v>
      </c>
    </row>
    <row r="90" spans="2:8" x14ac:dyDescent="0.25">
      <c r="B90" s="43" t="s">
        <v>3235</v>
      </c>
      <c r="C90" s="45">
        <v>8.25</v>
      </c>
      <c r="D90" s="43" t="s">
        <v>132</v>
      </c>
      <c r="E90" s="43" t="s">
        <v>1374</v>
      </c>
      <c r="F90" s="44">
        <v>3000</v>
      </c>
      <c r="G90" s="44">
        <v>14704.2</v>
      </c>
      <c r="H90" s="44">
        <v>0.67</v>
      </c>
    </row>
    <row r="91" spans="2:8" x14ac:dyDescent="0.25">
      <c r="B91" s="43" t="s">
        <v>3236</v>
      </c>
      <c r="C91" s="45">
        <v>7.17</v>
      </c>
      <c r="D91" s="43" t="s">
        <v>132</v>
      </c>
      <c r="E91" s="43" t="s">
        <v>1373</v>
      </c>
      <c r="F91" s="44">
        <v>2000</v>
      </c>
      <c r="G91" s="44">
        <v>9945.33</v>
      </c>
      <c r="H91" s="44">
        <v>0.45</v>
      </c>
    </row>
    <row r="92" spans="2:8" x14ac:dyDescent="0.25">
      <c r="B92" s="43" t="s">
        <v>1372</v>
      </c>
      <c r="C92" s="45">
        <v>7.37</v>
      </c>
      <c r="D92" s="43" t="s">
        <v>1371</v>
      </c>
      <c r="E92" s="43" t="s">
        <v>1370</v>
      </c>
      <c r="F92" s="44">
        <v>2000</v>
      </c>
      <c r="G92" s="44">
        <v>9919.93</v>
      </c>
      <c r="H92" s="44">
        <v>0.45</v>
      </c>
    </row>
    <row r="93" spans="2:8" x14ac:dyDescent="0.25">
      <c r="B93" s="43" t="s">
        <v>1369</v>
      </c>
      <c r="C93" s="45">
        <v>6.89</v>
      </c>
      <c r="D93" s="43" t="s">
        <v>122</v>
      </c>
      <c r="E93" s="43" t="s">
        <v>1368</v>
      </c>
      <c r="F93" s="44">
        <v>10000000</v>
      </c>
      <c r="G93" s="44">
        <v>9910.2099999999991</v>
      </c>
      <c r="H93" s="44">
        <v>0.45</v>
      </c>
    </row>
    <row r="94" spans="2:8" x14ac:dyDescent="0.25">
      <c r="B94" s="43" t="s">
        <v>2035</v>
      </c>
      <c r="C94" s="45">
        <v>7.4</v>
      </c>
      <c r="D94" s="43" t="s">
        <v>132</v>
      </c>
      <c r="E94" s="43" t="s">
        <v>1367</v>
      </c>
      <c r="F94" s="44">
        <v>2000</v>
      </c>
      <c r="G94" s="44">
        <v>9891.7800000000007</v>
      </c>
      <c r="H94" s="44">
        <v>0.45</v>
      </c>
    </row>
    <row r="95" spans="2:8" x14ac:dyDescent="0.25">
      <c r="B95" s="43" t="s">
        <v>3237</v>
      </c>
      <c r="C95" s="45">
        <v>8.23</v>
      </c>
      <c r="D95" s="43" t="s">
        <v>132</v>
      </c>
      <c r="E95" s="43" t="s">
        <v>1366</v>
      </c>
      <c r="F95" s="44">
        <v>2000</v>
      </c>
      <c r="G95" s="44">
        <v>9864.41</v>
      </c>
      <c r="H95" s="44">
        <v>0.45</v>
      </c>
    </row>
    <row r="96" spans="2:8" x14ac:dyDescent="0.25">
      <c r="B96" s="43" t="s">
        <v>1365</v>
      </c>
      <c r="C96" s="45">
        <v>7.36</v>
      </c>
      <c r="D96" s="43" t="s">
        <v>132</v>
      </c>
      <c r="E96" s="43" t="s">
        <v>1364</v>
      </c>
      <c r="F96" s="44">
        <v>2000</v>
      </c>
      <c r="G96" s="44">
        <v>9849.07</v>
      </c>
      <c r="H96" s="44">
        <v>0.45</v>
      </c>
    </row>
    <row r="97" spans="2:8" x14ac:dyDescent="0.25">
      <c r="B97" s="43" t="s">
        <v>3238</v>
      </c>
      <c r="C97" s="45">
        <v>8.06</v>
      </c>
      <c r="D97" s="43" t="s">
        <v>132</v>
      </c>
      <c r="E97" s="43" t="s">
        <v>1363</v>
      </c>
      <c r="F97" s="44">
        <v>2000</v>
      </c>
      <c r="G97" s="44">
        <v>9847.7800000000007</v>
      </c>
      <c r="H97" s="44">
        <v>0.45</v>
      </c>
    </row>
    <row r="98" spans="2:8" x14ac:dyDescent="0.25">
      <c r="B98" s="43" t="s">
        <v>3239</v>
      </c>
      <c r="C98" s="45">
        <v>8.76</v>
      </c>
      <c r="D98" s="43" t="s">
        <v>132</v>
      </c>
      <c r="E98" s="43" t="s">
        <v>1362</v>
      </c>
      <c r="F98" s="44">
        <v>2000</v>
      </c>
      <c r="G98" s="44">
        <v>9837.1</v>
      </c>
      <c r="H98" s="44">
        <v>0.45</v>
      </c>
    </row>
    <row r="99" spans="2:8" x14ac:dyDescent="0.25">
      <c r="B99" s="43" t="s">
        <v>3240</v>
      </c>
      <c r="C99" s="45">
        <v>8.76</v>
      </c>
      <c r="D99" s="43" t="s">
        <v>132</v>
      </c>
      <c r="E99" s="43" t="s">
        <v>1361</v>
      </c>
      <c r="F99" s="44">
        <v>2000</v>
      </c>
      <c r="G99" s="44">
        <v>9837.1</v>
      </c>
      <c r="H99" s="44">
        <v>0.45</v>
      </c>
    </row>
    <row r="100" spans="2:8" x14ac:dyDescent="0.25">
      <c r="B100" s="43" t="s">
        <v>3241</v>
      </c>
      <c r="C100" s="45">
        <v>7.95</v>
      </c>
      <c r="D100" s="43" t="s">
        <v>132</v>
      </c>
      <c r="E100" s="43" t="s">
        <v>1360</v>
      </c>
      <c r="F100" s="44">
        <v>2000</v>
      </c>
      <c r="G100" s="44">
        <v>9835.06</v>
      </c>
      <c r="H100" s="44">
        <v>0.45</v>
      </c>
    </row>
    <row r="101" spans="2:8" x14ac:dyDescent="0.25">
      <c r="B101" s="43" t="s">
        <v>3242</v>
      </c>
      <c r="C101" s="45">
        <v>8.25</v>
      </c>
      <c r="D101" s="43" t="s">
        <v>132</v>
      </c>
      <c r="E101" s="43" t="s">
        <v>1359</v>
      </c>
      <c r="F101" s="44">
        <v>2000</v>
      </c>
      <c r="G101" s="44">
        <v>9804.98</v>
      </c>
      <c r="H101" s="44">
        <v>0.45</v>
      </c>
    </row>
    <row r="102" spans="2:8" x14ac:dyDescent="0.25">
      <c r="B102" s="43" t="s">
        <v>3243</v>
      </c>
      <c r="C102" s="45">
        <v>8.4</v>
      </c>
      <c r="D102" s="43" t="s">
        <v>132</v>
      </c>
      <c r="E102" s="43" t="s">
        <v>1358</v>
      </c>
      <c r="F102" s="44">
        <v>1500</v>
      </c>
      <c r="G102" s="44">
        <v>7347.84</v>
      </c>
      <c r="H102" s="44">
        <v>0.33</v>
      </c>
    </row>
    <row r="103" spans="2:8" x14ac:dyDescent="0.25">
      <c r="B103" s="43" t="s">
        <v>1357</v>
      </c>
      <c r="C103" s="45">
        <v>6.87</v>
      </c>
      <c r="D103" s="43" t="s">
        <v>122</v>
      </c>
      <c r="E103" s="43" t="s">
        <v>1356</v>
      </c>
      <c r="F103" s="44">
        <v>4500000</v>
      </c>
      <c r="G103" s="44">
        <v>4471.38</v>
      </c>
      <c r="H103" s="44">
        <v>0.2</v>
      </c>
    </row>
    <row r="104" spans="2:8" x14ac:dyDescent="0.25">
      <c r="B104" s="43" t="s">
        <v>1355</v>
      </c>
      <c r="C104" s="45">
        <v>6.9</v>
      </c>
      <c r="D104" s="43" t="s">
        <v>122</v>
      </c>
      <c r="E104" s="43" t="s">
        <v>1354</v>
      </c>
      <c r="F104" s="44">
        <v>4500000</v>
      </c>
      <c r="G104" s="44">
        <v>4436.26</v>
      </c>
      <c r="H104" s="44">
        <v>0.2</v>
      </c>
    </row>
    <row r="105" spans="2:8" x14ac:dyDescent="0.25">
      <c r="B105" s="43" t="s">
        <v>3244</v>
      </c>
      <c r="C105" s="45">
        <v>7.64</v>
      </c>
      <c r="D105" s="43" t="s">
        <v>132</v>
      </c>
      <c r="E105" s="43" t="s">
        <v>1353</v>
      </c>
      <c r="F105" s="44">
        <v>500</v>
      </c>
      <c r="G105" s="44">
        <v>2497.91</v>
      </c>
      <c r="H105" s="44">
        <v>0.11</v>
      </c>
    </row>
    <row r="106" spans="2:8" x14ac:dyDescent="0.25">
      <c r="B106" s="43" t="s">
        <v>3245</v>
      </c>
      <c r="C106" s="45">
        <v>8.06</v>
      </c>
      <c r="D106" s="43" t="s">
        <v>132</v>
      </c>
      <c r="E106" s="43" t="s">
        <v>1352</v>
      </c>
      <c r="F106" s="44">
        <v>500</v>
      </c>
      <c r="G106" s="44">
        <v>2463.02</v>
      </c>
      <c r="H106" s="44">
        <v>0.11</v>
      </c>
    </row>
    <row r="107" spans="2:8" x14ac:dyDescent="0.25">
      <c r="B107" s="43" t="s">
        <v>1351</v>
      </c>
      <c r="C107" s="45">
        <v>6.82</v>
      </c>
      <c r="D107" s="43" t="s">
        <v>122</v>
      </c>
      <c r="E107" s="43" t="s">
        <v>1350</v>
      </c>
      <c r="F107" s="44">
        <v>1000000</v>
      </c>
      <c r="G107" s="44">
        <v>996.28</v>
      </c>
      <c r="H107" s="44">
        <v>0.05</v>
      </c>
    </row>
    <row r="108" spans="2:8" x14ac:dyDescent="0.25">
      <c r="B108" s="43" t="s">
        <v>1349</v>
      </c>
      <c r="C108" s="45">
        <v>6.82</v>
      </c>
      <c r="D108" s="43" t="s">
        <v>122</v>
      </c>
      <c r="E108" s="43" t="s">
        <v>1348</v>
      </c>
      <c r="F108" s="44">
        <v>500000</v>
      </c>
      <c r="G108" s="44">
        <v>498.14</v>
      </c>
      <c r="H108" s="44">
        <v>0.02</v>
      </c>
    </row>
    <row r="109" spans="2:8" x14ac:dyDescent="0.25">
      <c r="B109" s="53" t="s">
        <v>134</v>
      </c>
      <c r="C109" s="54"/>
      <c r="D109" s="53"/>
      <c r="E109" s="53"/>
      <c r="F109" s="49"/>
      <c r="G109" s="49">
        <f>SUM(G34:G108)</f>
        <v>2085062.5700000005</v>
      </c>
      <c r="H109" s="49">
        <f>SUM(H34:H108)</f>
        <v>94.76000000000009</v>
      </c>
    </row>
    <row r="110" spans="2:8" x14ac:dyDescent="0.25">
      <c r="B110" s="53" t="s">
        <v>1347</v>
      </c>
    </row>
    <row r="111" spans="2:8" x14ac:dyDescent="0.25">
      <c r="B111" s="43" t="s">
        <v>1346</v>
      </c>
      <c r="C111" s="45" t="s">
        <v>135</v>
      </c>
      <c r="E111" s="43" t="s">
        <v>1345</v>
      </c>
      <c r="F111" s="44">
        <v>31693.915000000001</v>
      </c>
      <c r="G111" s="44">
        <v>3182.63</v>
      </c>
      <c r="H111" s="44">
        <v>0.14000000000000001</v>
      </c>
    </row>
    <row r="112" spans="2:8" x14ac:dyDescent="0.25">
      <c r="B112" s="53" t="s">
        <v>1344</v>
      </c>
      <c r="C112" s="54"/>
      <c r="D112" s="53"/>
      <c r="E112" s="53"/>
      <c r="F112" s="49"/>
      <c r="G112" s="49">
        <f>SUM(G110:G111)</f>
        <v>3182.63</v>
      </c>
      <c r="H112" s="49">
        <f>SUM(H110:H111)</f>
        <v>0.14000000000000001</v>
      </c>
    </row>
    <row r="113" spans="2:8" x14ac:dyDescent="0.25">
      <c r="B113" s="53" t="s">
        <v>136</v>
      </c>
      <c r="C113" s="54"/>
      <c r="D113" s="53"/>
      <c r="E113" s="53"/>
      <c r="F113" s="49"/>
      <c r="G113" s="49">
        <v>61551</v>
      </c>
      <c r="H113" s="49">
        <v>2.8</v>
      </c>
    </row>
    <row r="114" spans="2:8" x14ac:dyDescent="0.25">
      <c r="B114" s="53" t="s">
        <v>137</v>
      </c>
      <c r="C114" s="54"/>
      <c r="D114" s="53"/>
      <c r="E114" s="53"/>
      <c r="F114" s="49"/>
      <c r="G114" s="49">
        <v>2199133.5299999998</v>
      </c>
      <c r="H114" s="49">
        <v>99.94</v>
      </c>
    </row>
    <row r="115" spans="2:8" x14ac:dyDescent="0.25">
      <c r="B115" s="53" t="s">
        <v>138</v>
      </c>
      <c r="C115" s="54"/>
      <c r="D115" s="53"/>
      <c r="E115" s="53"/>
      <c r="F115" s="49"/>
      <c r="G115" s="49">
        <v>1924.2876561302692</v>
      </c>
      <c r="H115" s="49">
        <v>6.0000000000002274E-2</v>
      </c>
    </row>
    <row r="116" spans="2:8" x14ac:dyDescent="0.25">
      <c r="B116" s="53" t="s">
        <v>139</v>
      </c>
      <c r="C116" s="54"/>
      <c r="D116" s="53"/>
      <c r="E116" s="53"/>
      <c r="F116" s="49"/>
      <c r="G116" s="49">
        <v>2201057.8176561301</v>
      </c>
      <c r="H116" s="49">
        <v>100</v>
      </c>
    </row>
    <row r="117" spans="2:8" x14ac:dyDescent="0.25">
      <c r="B117" s="43" t="s">
        <v>140</v>
      </c>
    </row>
    <row r="118" spans="2:8" x14ac:dyDescent="0.25">
      <c r="B118" s="43" t="s">
        <v>141</v>
      </c>
    </row>
    <row r="119" spans="2:8" x14ac:dyDescent="0.25">
      <c r="B119" s="43" t="s">
        <v>142</v>
      </c>
      <c r="C119" s="45" t="s">
        <v>143</v>
      </c>
    </row>
    <row r="120" spans="2:8" x14ac:dyDescent="0.25">
      <c r="B120" s="53"/>
    </row>
    <row r="121" spans="2:8" x14ac:dyDescent="0.25">
      <c r="B121" s="67" t="s">
        <v>1343</v>
      </c>
      <c r="C121" s="45" t="s">
        <v>144</v>
      </c>
    </row>
    <row r="122" spans="2:8" x14ac:dyDescent="0.25">
      <c r="B122" s="53"/>
    </row>
    <row r="123" spans="2:8" x14ac:dyDescent="0.25">
      <c r="B123" s="53" t="s">
        <v>145</v>
      </c>
      <c r="C123" s="45" t="s">
        <v>144</v>
      </c>
    </row>
    <row r="124" spans="2:8" x14ac:dyDescent="0.25">
      <c r="B124" s="53" t="s">
        <v>146</v>
      </c>
      <c r="C124" s="45" t="s">
        <v>147</v>
      </c>
    </row>
    <row r="125" spans="2:8" x14ac:dyDescent="0.25">
      <c r="B125" s="53" t="s">
        <v>1342</v>
      </c>
      <c r="C125" s="54"/>
    </row>
    <row r="126" spans="2:8" x14ac:dyDescent="0.25">
      <c r="B126" s="53" t="s">
        <v>1341</v>
      </c>
      <c r="C126" s="54"/>
    </row>
    <row r="127" spans="2:8" x14ac:dyDescent="0.25">
      <c r="B127" s="53" t="s">
        <v>1340</v>
      </c>
      <c r="C127" s="54"/>
    </row>
    <row r="128" spans="2:8" x14ac:dyDescent="0.25">
      <c r="B128" s="53" t="s">
        <v>1339</v>
      </c>
      <c r="C128" s="54"/>
    </row>
    <row r="129" spans="2:3" x14ac:dyDescent="0.25">
      <c r="B129" s="53" t="s">
        <v>1338</v>
      </c>
      <c r="C129" s="54"/>
    </row>
    <row r="130" spans="2:3" x14ac:dyDescent="0.25">
      <c r="B130" s="53" t="s">
        <v>1337</v>
      </c>
      <c r="C130" s="54"/>
    </row>
    <row r="131" spans="2:3" x14ac:dyDescent="0.25">
      <c r="B131" s="53" t="s">
        <v>1336</v>
      </c>
      <c r="C131" s="54"/>
    </row>
    <row r="132" spans="2:3" x14ac:dyDescent="0.25">
      <c r="B132" s="53" t="s">
        <v>1335</v>
      </c>
      <c r="C132" s="54"/>
    </row>
    <row r="133" spans="2:3" x14ac:dyDescent="0.25">
      <c r="B133" s="53" t="s">
        <v>1334</v>
      </c>
      <c r="C133" s="54"/>
    </row>
    <row r="134" spans="2:3" x14ac:dyDescent="0.25">
      <c r="B134" s="66" t="s">
        <v>1333</v>
      </c>
    </row>
    <row r="136" spans="2:3" x14ac:dyDescent="0.25">
      <c r="B136" s="47"/>
      <c r="C136" s="48" t="s">
        <v>1332</v>
      </c>
    </row>
    <row r="137" spans="2:3" x14ac:dyDescent="0.25">
      <c r="B137" s="47" t="s">
        <v>1331</v>
      </c>
      <c r="C137" s="64" t="s">
        <v>106</v>
      </c>
    </row>
    <row r="138" spans="2:3" x14ac:dyDescent="0.25">
      <c r="B138" s="47" t="s">
        <v>1330</v>
      </c>
      <c r="C138" s="48"/>
    </row>
    <row r="139" spans="2:3" x14ac:dyDescent="0.25">
      <c r="B139" s="47"/>
      <c r="C139" s="48"/>
    </row>
    <row r="140" spans="2:3" x14ac:dyDescent="0.25">
      <c r="B140" s="47" t="s">
        <v>1329</v>
      </c>
      <c r="C140" s="65">
        <v>7.4200000000000002E-2</v>
      </c>
    </row>
    <row r="141" spans="2:3" x14ac:dyDescent="0.25">
      <c r="B141" s="47"/>
      <c r="C141" s="48"/>
    </row>
    <row r="142" spans="2:3" x14ac:dyDescent="0.25">
      <c r="B142" s="47" t="s">
        <v>1328</v>
      </c>
      <c r="C142" s="48" t="s">
        <v>1326</v>
      </c>
    </row>
    <row r="143" spans="2:3" x14ac:dyDescent="0.25">
      <c r="B143" s="47" t="s">
        <v>1327</v>
      </c>
      <c r="C143" s="48" t="s">
        <v>1326</v>
      </c>
    </row>
    <row r="144" spans="2:3" x14ac:dyDescent="0.25">
      <c r="B144" s="47"/>
      <c r="C144" s="48"/>
    </row>
    <row r="145" spans="2:8" x14ac:dyDescent="0.25">
      <c r="B145" s="47" t="s">
        <v>1325</v>
      </c>
      <c r="C145" s="48" t="s">
        <v>143</v>
      </c>
    </row>
    <row r="146" spans="2:8" x14ac:dyDescent="0.25">
      <c r="B146" s="239" t="s">
        <v>1324</v>
      </c>
      <c r="C146" s="239"/>
    </row>
    <row r="147" spans="2:8" x14ac:dyDescent="0.25">
      <c r="B147" s="47"/>
      <c r="C147" s="47"/>
    </row>
    <row r="148" spans="2:8" x14ac:dyDescent="0.25">
      <c r="B148" s="238" t="s">
        <v>1323</v>
      </c>
      <c r="C148" s="238"/>
      <c r="D148" s="238"/>
      <c r="E148" s="238"/>
    </row>
    <row r="149" spans="2:8" x14ac:dyDescent="0.25">
      <c r="B149" s="47"/>
      <c r="C149" s="47"/>
    </row>
    <row r="150" spans="2:8" s="47" customFormat="1" x14ac:dyDescent="0.25">
      <c r="B150" s="237" t="s">
        <v>1322</v>
      </c>
      <c r="C150" s="237"/>
      <c r="D150" s="237"/>
      <c r="E150" s="237"/>
      <c r="F150" s="237"/>
      <c r="G150" s="46"/>
      <c r="H150" s="46"/>
    </row>
    <row r="152" spans="2:8" x14ac:dyDescent="0.25">
      <c r="B152" s="47" t="s">
        <v>149</v>
      </c>
      <c r="C152" s="48"/>
      <c r="D152" s="47"/>
    </row>
    <row r="153" spans="2:8" ht="30" x14ac:dyDescent="0.25">
      <c r="B153" s="63" t="s">
        <v>150</v>
      </c>
      <c r="C153" s="64" t="s">
        <v>151</v>
      </c>
      <c r="D153" s="63" t="s">
        <v>152</v>
      </c>
    </row>
    <row r="154" spans="2:8" x14ac:dyDescent="0.25">
      <c r="B154" s="47" t="s">
        <v>144</v>
      </c>
      <c r="C154" s="48" t="s">
        <v>144</v>
      </c>
      <c r="D154" s="47" t="s">
        <v>144</v>
      </c>
    </row>
    <row r="156" spans="2:8" x14ac:dyDescent="0.25">
      <c r="B156" s="51" t="s">
        <v>153</v>
      </c>
      <c r="C156" s="62">
        <v>45260</v>
      </c>
      <c r="D156" s="47"/>
      <c r="E156" s="55"/>
      <c r="F156" s="61"/>
    </row>
    <row r="157" spans="2:8" x14ac:dyDescent="0.25">
      <c r="B157" s="51" t="s">
        <v>154</v>
      </c>
      <c r="C157" s="52" t="s">
        <v>155</v>
      </c>
      <c r="D157" s="51" t="s">
        <v>156</v>
      </c>
      <c r="E157" s="56" t="s">
        <v>157</v>
      </c>
      <c r="F157" s="50" t="s">
        <v>158</v>
      </c>
      <c r="G157" s="49"/>
    </row>
    <row r="158" spans="2:8" x14ac:dyDescent="0.25">
      <c r="B158" s="59" t="s">
        <v>144</v>
      </c>
      <c r="C158" s="60" t="s">
        <v>144</v>
      </c>
      <c r="D158" s="59" t="s">
        <v>144</v>
      </c>
      <c r="E158" s="58" t="s">
        <v>144</v>
      </c>
      <c r="F158" s="57" t="s">
        <v>144</v>
      </c>
    </row>
    <row r="161" spans="2:4" x14ac:dyDescent="0.25">
      <c r="B161" s="53" t="s">
        <v>159</v>
      </c>
    </row>
    <row r="162" spans="2:4" x14ac:dyDescent="0.25">
      <c r="B162" s="53"/>
    </row>
    <row r="163" spans="2:4" x14ac:dyDescent="0.25">
      <c r="B163" s="53" t="s">
        <v>160</v>
      </c>
    </row>
    <row r="164" spans="2:4" x14ac:dyDescent="0.25">
      <c r="B164" s="51" t="s">
        <v>161</v>
      </c>
      <c r="C164" s="52" t="s">
        <v>162</v>
      </c>
      <c r="D164" s="53"/>
    </row>
    <row r="165" spans="2:4" x14ac:dyDescent="0.25">
      <c r="B165" s="47" t="s">
        <v>144</v>
      </c>
      <c r="C165" s="48" t="s">
        <v>144</v>
      </c>
    </row>
    <row r="167" spans="2:4" x14ac:dyDescent="0.25">
      <c r="B167" s="51" t="s">
        <v>163</v>
      </c>
      <c r="C167" s="52" t="s">
        <v>162</v>
      </c>
    </row>
    <row r="168" spans="2:4" x14ac:dyDescent="0.25">
      <c r="B168" s="47" t="s">
        <v>144</v>
      </c>
      <c r="C168" s="48" t="s">
        <v>144</v>
      </c>
    </row>
    <row r="170" spans="2:4" x14ac:dyDescent="0.25">
      <c r="B170" s="51" t="s">
        <v>144</v>
      </c>
      <c r="C170" s="52" t="s">
        <v>144</v>
      </c>
    </row>
    <row r="171" spans="2:4" x14ac:dyDescent="0.25">
      <c r="B171" s="47" t="s">
        <v>144</v>
      </c>
      <c r="C171" s="48" t="s">
        <v>144</v>
      </c>
    </row>
    <row r="173" spans="2:4" x14ac:dyDescent="0.25">
      <c r="B173" s="56" t="s">
        <v>164</v>
      </c>
      <c r="C173" s="52" t="s">
        <v>165</v>
      </c>
    </row>
    <row r="174" spans="2:4" x14ac:dyDescent="0.25">
      <c r="B174" s="55" t="s">
        <v>144</v>
      </c>
      <c r="C174" s="48" t="s">
        <v>144</v>
      </c>
    </row>
    <row r="176" spans="2:4" x14ac:dyDescent="0.25">
      <c r="B176" s="51" t="s">
        <v>166</v>
      </c>
      <c r="C176" s="52" t="s">
        <v>144</v>
      </c>
    </row>
    <row r="178" spans="2:7" x14ac:dyDescent="0.25">
      <c r="B178" s="51" t="s">
        <v>167</v>
      </c>
      <c r="C178" s="62">
        <v>45260</v>
      </c>
      <c r="D178" s="47"/>
      <c r="E178" s="55"/>
      <c r="F178" s="61"/>
    </row>
    <row r="179" spans="2:7" x14ac:dyDescent="0.25">
      <c r="B179" s="51" t="s">
        <v>154</v>
      </c>
      <c r="C179" s="52" t="s">
        <v>155</v>
      </c>
      <c r="D179" s="51" t="s">
        <v>156</v>
      </c>
      <c r="E179" s="56" t="s">
        <v>157</v>
      </c>
      <c r="F179" s="50" t="s">
        <v>158</v>
      </c>
      <c r="G179" s="49"/>
    </row>
    <row r="180" spans="2:7" x14ac:dyDescent="0.25">
      <c r="B180" s="59" t="s">
        <v>144</v>
      </c>
      <c r="C180" s="60" t="s">
        <v>144</v>
      </c>
      <c r="D180" s="59" t="s">
        <v>144</v>
      </c>
      <c r="E180" s="58" t="s">
        <v>144</v>
      </c>
      <c r="F180" s="57" t="s">
        <v>144</v>
      </c>
    </row>
    <row r="181" spans="2:7" x14ac:dyDescent="0.25">
      <c r="B181" s="53" t="s">
        <v>159</v>
      </c>
    </row>
    <row r="182" spans="2:7" x14ac:dyDescent="0.25">
      <c r="B182" s="53"/>
    </row>
    <row r="183" spans="2:7" x14ac:dyDescent="0.25">
      <c r="B183" s="53" t="s">
        <v>160</v>
      </c>
    </row>
    <row r="184" spans="2:7" x14ac:dyDescent="0.25">
      <c r="B184" s="51" t="s">
        <v>161</v>
      </c>
      <c r="C184" s="52" t="s">
        <v>162</v>
      </c>
      <c r="D184" s="53"/>
    </row>
    <row r="185" spans="2:7" x14ac:dyDescent="0.25">
      <c r="B185" s="47" t="s">
        <v>144</v>
      </c>
      <c r="C185" s="48" t="s">
        <v>144</v>
      </c>
    </row>
    <row r="187" spans="2:7" x14ac:dyDescent="0.25">
      <c r="B187" s="51" t="s">
        <v>163</v>
      </c>
      <c r="C187" s="52" t="s">
        <v>162</v>
      </c>
    </row>
    <row r="188" spans="2:7" x14ac:dyDescent="0.25">
      <c r="B188" s="47" t="s">
        <v>144</v>
      </c>
      <c r="C188" s="48" t="s">
        <v>144</v>
      </c>
    </row>
    <row r="190" spans="2:7" x14ac:dyDescent="0.25">
      <c r="B190" s="51" t="s">
        <v>144</v>
      </c>
      <c r="C190" s="52" t="s">
        <v>144</v>
      </c>
    </row>
    <row r="191" spans="2:7" x14ac:dyDescent="0.25">
      <c r="B191" s="47" t="s">
        <v>144</v>
      </c>
      <c r="C191" s="48" t="s">
        <v>144</v>
      </c>
    </row>
    <row r="193" spans="2:80" x14ac:dyDescent="0.25">
      <c r="B193" s="56" t="s">
        <v>164</v>
      </c>
      <c r="C193" s="52" t="s">
        <v>165</v>
      </c>
    </row>
    <row r="194" spans="2:80" x14ac:dyDescent="0.25">
      <c r="B194" s="55" t="s">
        <v>144</v>
      </c>
      <c r="C194" s="48" t="s">
        <v>144</v>
      </c>
    </row>
    <row r="196" spans="2:80" x14ac:dyDescent="0.25">
      <c r="B196" s="51" t="s">
        <v>166</v>
      </c>
      <c r="C196" s="52" t="s">
        <v>144</v>
      </c>
    </row>
    <row r="199" spans="2:80" x14ac:dyDescent="0.25">
      <c r="B199" s="53" t="s">
        <v>168</v>
      </c>
    </row>
    <row r="201" spans="2:80" x14ac:dyDescent="0.25">
      <c r="B201" s="51" t="s">
        <v>154</v>
      </c>
      <c r="C201" s="52" t="s">
        <v>169</v>
      </c>
      <c r="D201" s="51" t="s">
        <v>170</v>
      </c>
      <c r="E201" s="51" t="s">
        <v>171</v>
      </c>
      <c r="F201" s="49"/>
    </row>
    <row r="202" spans="2:80" x14ac:dyDescent="0.25">
      <c r="B202" s="47" t="s">
        <v>144</v>
      </c>
      <c r="C202" s="48" t="s">
        <v>144</v>
      </c>
      <c r="D202" s="47" t="s">
        <v>144</v>
      </c>
      <c r="E202" s="47" t="s">
        <v>144</v>
      </c>
    </row>
    <row r="205" spans="2:80" x14ac:dyDescent="0.25">
      <c r="B205" s="53" t="s">
        <v>172</v>
      </c>
      <c r="C205" s="54" t="s">
        <v>144</v>
      </c>
      <c r="D205" s="53"/>
      <c r="E205" s="53"/>
      <c r="F205" s="49"/>
      <c r="G205" s="49"/>
      <c r="H205" s="49"/>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c r="BC205" s="53"/>
      <c r="BD205" s="53"/>
      <c r="BE205" s="53"/>
      <c r="BF205" s="53"/>
      <c r="BG205" s="53"/>
      <c r="BH205" s="53"/>
      <c r="BI205" s="53"/>
      <c r="BJ205" s="53"/>
      <c r="BK205" s="53"/>
      <c r="BL205" s="53"/>
      <c r="BM205" s="53"/>
      <c r="BN205" s="53"/>
      <c r="BO205" s="53"/>
      <c r="BP205" s="53"/>
      <c r="BQ205" s="53"/>
      <c r="BR205" s="53"/>
      <c r="BS205" s="53"/>
      <c r="BT205" s="53"/>
      <c r="BU205" s="53"/>
      <c r="BV205" s="53"/>
      <c r="BW205" s="53"/>
      <c r="BX205" s="53"/>
      <c r="BY205" s="53"/>
      <c r="BZ205" s="53"/>
      <c r="CA205" s="53"/>
      <c r="CB205" s="53"/>
    </row>
    <row r="207" spans="2:80" x14ac:dyDescent="0.25">
      <c r="B207" s="53" t="s">
        <v>173</v>
      </c>
    </row>
    <row r="209" spans="2:7" x14ac:dyDescent="0.25">
      <c r="B209" s="51" t="s">
        <v>174</v>
      </c>
      <c r="C209" s="52" t="s">
        <v>162</v>
      </c>
      <c r="D209" s="53"/>
    </row>
    <row r="210" spans="2:7" x14ac:dyDescent="0.25">
      <c r="B210" s="47" t="s">
        <v>144</v>
      </c>
      <c r="C210" s="48" t="s">
        <v>144</v>
      </c>
    </row>
    <row r="213" spans="2:7" x14ac:dyDescent="0.25">
      <c r="B213" s="51" t="s">
        <v>175</v>
      </c>
      <c r="C213" s="52" t="s">
        <v>176</v>
      </c>
      <c r="D213" s="53"/>
    </row>
    <row r="214" spans="2:7" x14ac:dyDescent="0.25">
      <c r="B214" s="47" t="s">
        <v>144</v>
      </c>
      <c r="C214" s="48" t="s">
        <v>144</v>
      </c>
    </row>
    <row r="217" spans="2:7" x14ac:dyDescent="0.25">
      <c r="B217" s="53" t="s">
        <v>177</v>
      </c>
    </row>
    <row r="220" spans="2:7" x14ac:dyDescent="0.25">
      <c r="B220" s="53" t="s">
        <v>178</v>
      </c>
    </row>
    <row r="222" spans="2:7" x14ac:dyDescent="0.25">
      <c r="B222" s="51" t="s">
        <v>154</v>
      </c>
      <c r="C222" s="52" t="s">
        <v>179</v>
      </c>
      <c r="D222" s="51" t="s">
        <v>169</v>
      </c>
      <c r="E222" s="51" t="s">
        <v>170</v>
      </c>
      <c r="F222" s="50" t="s">
        <v>171</v>
      </c>
      <c r="G222" s="49"/>
    </row>
    <row r="223" spans="2:7" x14ac:dyDescent="0.25">
      <c r="B223" s="47" t="s">
        <v>144</v>
      </c>
      <c r="C223" s="48" t="s">
        <v>144</v>
      </c>
      <c r="D223" s="47" t="s">
        <v>144</v>
      </c>
      <c r="E223" s="47" t="s">
        <v>144</v>
      </c>
      <c r="F223" s="46" t="s">
        <v>144</v>
      </c>
    </row>
    <row r="226" spans="2:80" x14ac:dyDescent="0.25">
      <c r="B226" s="53" t="s">
        <v>172</v>
      </c>
      <c r="C226" s="54" t="s">
        <v>144</v>
      </c>
      <c r="D226" s="53"/>
      <c r="E226" s="53"/>
      <c r="F226" s="49"/>
      <c r="G226" s="49"/>
      <c r="H226" s="49"/>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c r="BC226" s="53"/>
      <c r="BD226" s="53"/>
      <c r="BE226" s="53"/>
      <c r="BF226" s="53"/>
      <c r="BG226" s="53"/>
      <c r="BH226" s="53"/>
      <c r="BI226" s="53"/>
      <c r="BJ226" s="53"/>
      <c r="BK226" s="53"/>
      <c r="BL226" s="53"/>
      <c r="BM226" s="53"/>
      <c r="BN226" s="53"/>
      <c r="BO226" s="53"/>
      <c r="BP226" s="53"/>
      <c r="BQ226" s="53"/>
      <c r="BR226" s="53"/>
      <c r="BS226" s="53"/>
      <c r="BT226" s="53"/>
      <c r="BU226" s="53"/>
      <c r="BV226" s="53"/>
      <c r="BW226" s="53"/>
      <c r="BX226" s="53"/>
      <c r="BY226" s="53"/>
      <c r="BZ226" s="53"/>
      <c r="CA226" s="53"/>
      <c r="CB226" s="53"/>
    </row>
    <row r="228" spans="2:80" x14ac:dyDescent="0.25">
      <c r="B228" s="53" t="s">
        <v>173</v>
      </c>
    </row>
    <row r="230" spans="2:80" x14ac:dyDescent="0.25">
      <c r="B230" s="51" t="s">
        <v>174</v>
      </c>
      <c r="C230" s="52" t="s">
        <v>162</v>
      </c>
      <c r="D230" s="53"/>
    </row>
    <row r="231" spans="2:80" x14ac:dyDescent="0.25">
      <c r="B231" s="47" t="s">
        <v>144</v>
      </c>
      <c r="C231" s="48" t="s">
        <v>144</v>
      </c>
    </row>
    <row r="234" spans="2:80" x14ac:dyDescent="0.25">
      <c r="B234" s="51" t="s">
        <v>175</v>
      </c>
      <c r="C234" s="52" t="s">
        <v>176</v>
      </c>
      <c r="D234" s="53"/>
    </row>
    <row r="235" spans="2:80" x14ac:dyDescent="0.25">
      <c r="B235" s="47" t="s">
        <v>144</v>
      </c>
      <c r="C235" s="48" t="s">
        <v>144</v>
      </c>
    </row>
    <row r="238" spans="2:80" x14ac:dyDescent="0.25">
      <c r="B238" s="53" t="s">
        <v>177</v>
      </c>
    </row>
    <row r="241" spans="2:7" x14ac:dyDescent="0.25">
      <c r="B241" s="53" t="s">
        <v>180</v>
      </c>
    </row>
    <row r="242" spans="2:7" x14ac:dyDescent="0.25">
      <c r="B242" s="51" t="s">
        <v>154</v>
      </c>
      <c r="C242" s="52" t="s">
        <v>181</v>
      </c>
      <c r="D242" s="51" t="s">
        <v>182</v>
      </c>
      <c r="E242" s="51" t="s">
        <v>183</v>
      </c>
      <c r="F242" s="50" t="s">
        <v>184</v>
      </c>
      <c r="G242" s="49"/>
    </row>
    <row r="243" spans="2:7" x14ac:dyDescent="0.25">
      <c r="B243" s="47" t="s">
        <v>144</v>
      </c>
      <c r="C243" s="48" t="s">
        <v>144</v>
      </c>
      <c r="D243" s="47" t="s">
        <v>144</v>
      </c>
      <c r="E243" s="47" t="s">
        <v>144</v>
      </c>
      <c r="F243" s="46" t="s">
        <v>144</v>
      </c>
    </row>
    <row r="244" spans="2:7" x14ac:dyDescent="0.25">
      <c r="B244" s="43" t="s">
        <v>185</v>
      </c>
    </row>
  </sheetData>
  <mergeCells count="10">
    <mergeCell ref="B150:F150"/>
    <mergeCell ref="B148:E148"/>
    <mergeCell ref="B146:C146"/>
    <mergeCell ref="B1:E1"/>
    <mergeCell ref="C3:C8"/>
    <mergeCell ref="D3:D8"/>
    <mergeCell ref="B11:E11"/>
    <mergeCell ref="C12:C13"/>
    <mergeCell ref="D12:D13"/>
    <mergeCell ref="E12:E13"/>
  </mergeCells>
  <hyperlinks>
    <hyperlink ref="A1" location="Index!A1" display="Index" xr:uid="{A593785B-AEE3-4AD9-AE04-652F321DE658}"/>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B8B40-817E-4752-BC64-1F3EFC81E16E}">
  <dimension ref="A1:CB220"/>
  <sheetViews>
    <sheetView workbookViewId="0"/>
  </sheetViews>
  <sheetFormatPr defaultRowHeight="15" x14ac:dyDescent="0.25"/>
  <cols>
    <col min="1" max="1" width="5.42578125" style="43" bestFit="1" customWidth="1"/>
    <col min="2" max="2" width="104.28515625" style="43" customWidth="1"/>
    <col min="3" max="3" width="30.7109375" style="45" customWidth="1"/>
    <col min="4" max="4" width="30.7109375" style="43" customWidth="1"/>
    <col min="5" max="5" width="34.140625" style="43" bestFit="1" customWidth="1"/>
    <col min="6" max="6" width="29" style="44" bestFit="1" customWidth="1"/>
    <col min="7" max="7" width="18.140625" style="44" bestFit="1" customWidth="1"/>
    <col min="8" max="8" width="9.140625" style="44" bestFit="1"/>
    <col min="9" max="16384" width="9.140625" style="43"/>
  </cols>
  <sheetData>
    <row r="1" spans="1:5" x14ac:dyDescent="0.25">
      <c r="A1" s="15" t="s">
        <v>0</v>
      </c>
      <c r="B1" s="240" t="s">
        <v>32</v>
      </c>
      <c r="C1" s="240"/>
      <c r="D1" s="240"/>
      <c r="E1" s="240"/>
    </row>
    <row r="3" spans="1:5" x14ac:dyDescent="0.25">
      <c r="B3" s="75" t="s">
        <v>1548</v>
      </c>
      <c r="C3" s="241"/>
      <c r="D3" s="242"/>
    </row>
    <row r="4" spans="1:5" ht="45" x14ac:dyDescent="0.25">
      <c r="B4" s="80" t="s">
        <v>1547</v>
      </c>
      <c r="C4" s="241"/>
      <c r="D4" s="242"/>
      <c r="E4" s="88"/>
    </row>
    <row r="5" spans="1:5" x14ac:dyDescent="0.25">
      <c r="B5" s="80" t="s">
        <v>107</v>
      </c>
      <c r="C5" s="241"/>
      <c r="D5" s="242"/>
    </row>
    <row r="6" spans="1:5" x14ac:dyDescent="0.25">
      <c r="B6" s="80" t="s">
        <v>1546</v>
      </c>
      <c r="C6" s="241"/>
      <c r="D6" s="242"/>
    </row>
    <row r="7" spans="1:5" ht="30" x14ac:dyDescent="0.25">
      <c r="B7" s="80" t="s">
        <v>1545</v>
      </c>
      <c r="C7" s="241"/>
      <c r="D7" s="242"/>
    </row>
    <row r="8" spans="1:5" x14ac:dyDescent="0.25">
      <c r="B8" s="47" t="s">
        <v>108</v>
      </c>
      <c r="C8" s="78" t="s">
        <v>109</v>
      </c>
      <c r="D8" s="78" t="s">
        <v>110</v>
      </c>
    </row>
    <row r="9" spans="1:5" x14ac:dyDescent="0.25">
      <c r="C9" s="77"/>
    </row>
    <row r="10" spans="1:5" x14ac:dyDescent="0.25">
      <c r="B10" s="245"/>
      <c r="C10" s="245"/>
      <c r="D10" s="245"/>
      <c r="E10" s="245"/>
    </row>
    <row r="11" spans="1:5" x14ac:dyDescent="0.25">
      <c r="B11" s="243" t="s">
        <v>1468</v>
      </c>
      <c r="C11" s="243"/>
      <c r="D11" s="243"/>
      <c r="E11" s="243"/>
    </row>
    <row r="12" spans="1:5" x14ac:dyDescent="0.25">
      <c r="B12" s="71" t="s">
        <v>1467</v>
      </c>
      <c r="C12" s="244" t="s">
        <v>1466</v>
      </c>
      <c r="D12" s="243" t="s">
        <v>1465</v>
      </c>
      <c r="E12" s="243" t="s">
        <v>1464</v>
      </c>
    </row>
    <row r="13" spans="1:5" x14ac:dyDescent="0.25">
      <c r="B13" s="71" t="s">
        <v>1463</v>
      </c>
      <c r="C13" s="244"/>
      <c r="D13" s="243"/>
      <c r="E13" s="243"/>
    </row>
    <row r="14" spans="1:5" x14ac:dyDescent="0.25">
      <c r="B14" s="86" t="s">
        <v>1462</v>
      </c>
      <c r="C14" s="74"/>
      <c r="D14" s="87" t="s">
        <v>1461</v>
      </c>
      <c r="E14" s="73"/>
    </row>
    <row r="15" spans="1:5" x14ac:dyDescent="0.25">
      <c r="B15" s="86" t="s">
        <v>1460</v>
      </c>
      <c r="C15" s="85"/>
      <c r="D15" s="84"/>
      <c r="E15" s="73"/>
    </row>
    <row r="16" spans="1:5" x14ac:dyDescent="0.25">
      <c r="B16" s="75" t="s">
        <v>1459</v>
      </c>
      <c r="C16" s="74"/>
      <c r="D16" s="73"/>
      <c r="E16" s="73"/>
    </row>
    <row r="17" spans="2:8" x14ac:dyDescent="0.25">
      <c r="B17" s="51" t="s">
        <v>1458</v>
      </c>
      <c r="C17" s="72"/>
      <c r="D17" s="71"/>
      <c r="E17" s="71"/>
    </row>
    <row r="20" spans="2:8" x14ac:dyDescent="0.25">
      <c r="B20" s="43" t="s">
        <v>111</v>
      </c>
    </row>
    <row r="22" spans="2:8" x14ac:dyDescent="0.25">
      <c r="B22" s="69" t="s">
        <v>112</v>
      </c>
      <c r="C22" s="70" t="s">
        <v>113</v>
      </c>
      <c r="D22" s="69" t="s">
        <v>114</v>
      </c>
      <c r="E22" s="69" t="s">
        <v>115</v>
      </c>
      <c r="F22" s="68" t="s">
        <v>116</v>
      </c>
      <c r="G22" s="68" t="s">
        <v>117</v>
      </c>
      <c r="H22" s="68" t="s">
        <v>118</v>
      </c>
    </row>
    <row r="23" spans="2:8" x14ac:dyDescent="0.25">
      <c r="B23" s="53" t="s">
        <v>119</v>
      </c>
    </row>
    <row r="24" spans="2:8" x14ac:dyDescent="0.25">
      <c r="B24" s="53" t="s">
        <v>120</v>
      </c>
    </row>
    <row r="25" spans="2:8" x14ac:dyDescent="0.25">
      <c r="B25" s="53" t="s">
        <v>121</v>
      </c>
    </row>
    <row r="26" spans="2:8" x14ac:dyDescent="0.25">
      <c r="B26" s="43" t="s">
        <v>1544</v>
      </c>
      <c r="C26" s="45">
        <v>7.42</v>
      </c>
      <c r="D26" s="43" t="s">
        <v>122</v>
      </c>
      <c r="E26" s="43" t="s">
        <v>1170</v>
      </c>
      <c r="F26" s="44">
        <v>500000</v>
      </c>
      <c r="G26" s="44">
        <v>495.5</v>
      </c>
      <c r="H26" s="44">
        <v>0.23</v>
      </c>
    </row>
    <row r="27" spans="2:8" x14ac:dyDescent="0.25">
      <c r="B27" s="53" t="s">
        <v>125</v>
      </c>
      <c r="C27" s="54"/>
      <c r="D27" s="53"/>
      <c r="E27" s="53"/>
      <c r="F27" s="49"/>
      <c r="G27" s="49">
        <f>SUM(G22:G26)</f>
        <v>495.5</v>
      </c>
      <c r="H27" s="49">
        <f>SUM(H26)</f>
        <v>0.23</v>
      </c>
    </row>
    <row r="28" spans="2:8" x14ac:dyDescent="0.25">
      <c r="B28" s="53" t="s">
        <v>126</v>
      </c>
    </row>
    <row r="29" spans="2:8" x14ac:dyDescent="0.25">
      <c r="B29" s="43" t="s">
        <v>2479</v>
      </c>
      <c r="C29" s="45">
        <v>8.24</v>
      </c>
      <c r="D29" s="43" t="s">
        <v>127</v>
      </c>
      <c r="E29" s="43" t="s">
        <v>472</v>
      </c>
      <c r="F29" s="44">
        <v>800</v>
      </c>
      <c r="G29" s="44">
        <v>7059.58</v>
      </c>
      <c r="H29" s="44">
        <v>3.24</v>
      </c>
    </row>
    <row r="30" spans="2:8" x14ac:dyDescent="0.25">
      <c r="B30" s="43" t="s">
        <v>1543</v>
      </c>
      <c r="C30" s="45">
        <v>8.4700000000000006</v>
      </c>
      <c r="D30" s="43" t="s">
        <v>479</v>
      </c>
      <c r="E30" s="43" t="s">
        <v>754</v>
      </c>
      <c r="F30" s="44">
        <v>7000</v>
      </c>
      <c r="G30" s="44">
        <v>6894.5</v>
      </c>
      <c r="H30" s="44">
        <v>3.16</v>
      </c>
    </row>
    <row r="31" spans="2:8" x14ac:dyDescent="0.25">
      <c r="B31" s="43" t="s">
        <v>2783</v>
      </c>
      <c r="C31" s="45">
        <v>8.61</v>
      </c>
      <c r="D31" s="43" t="s">
        <v>473</v>
      </c>
      <c r="E31" s="43" t="s">
        <v>1196</v>
      </c>
      <c r="F31" s="44">
        <v>5000</v>
      </c>
      <c r="G31" s="44">
        <v>5009.29</v>
      </c>
      <c r="H31" s="44">
        <v>2.2999999999999998</v>
      </c>
    </row>
    <row r="32" spans="2:8" x14ac:dyDescent="0.25">
      <c r="B32" s="43" t="s">
        <v>3246</v>
      </c>
      <c r="C32" s="45">
        <v>9.68</v>
      </c>
      <c r="D32" s="43" t="s">
        <v>1217</v>
      </c>
      <c r="E32" s="43" t="s">
        <v>1542</v>
      </c>
      <c r="F32" s="44">
        <v>5000</v>
      </c>
      <c r="G32" s="44">
        <v>4982.18</v>
      </c>
      <c r="H32" s="44">
        <v>2.2799999999999998</v>
      </c>
    </row>
    <row r="33" spans="2:8" x14ac:dyDescent="0.25">
      <c r="B33" s="43" t="s">
        <v>1541</v>
      </c>
      <c r="C33" s="45">
        <v>7.45</v>
      </c>
      <c r="D33" s="43" t="s">
        <v>127</v>
      </c>
      <c r="E33" s="43" t="s">
        <v>1540</v>
      </c>
      <c r="F33" s="44">
        <v>500</v>
      </c>
      <c r="G33" s="44">
        <v>4979.1099999999997</v>
      </c>
      <c r="H33" s="44">
        <v>2.2799999999999998</v>
      </c>
    </row>
    <row r="34" spans="2:8" x14ac:dyDescent="0.25">
      <c r="B34" s="43" t="s">
        <v>3247</v>
      </c>
      <c r="C34" s="45">
        <v>7.55</v>
      </c>
      <c r="D34" s="43" t="s">
        <v>127</v>
      </c>
      <c r="E34" s="43" t="s">
        <v>1539</v>
      </c>
      <c r="F34" s="44">
        <v>450</v>
      </c>
      <c r="G34" s="44">
        <v>4477.71</v>
      </c>
      <c r="H34" s="44">
        <v>2.0499999999999998</v>
      </c>
    </row>
    <row r="35" spans="2:8" x14ac:dyDescent="0.25">
      <c r="B35" s="43" t="s">
        <v>3248</v>
      </c>
      <c r="C35" s="45">
        <v>9.14</v>
      </c>
      <c r="D35" s="43" t="s">
        <v>1536</v>
      </c>
      <c r="E35" s="43" t="s">
        <v>1538</v>
      </c>
      <c r="F35" s="44">
        <v>300</v>
      </c>
      <c r="G35" s="44">
        <v>2997.72</v>
      </c>
      <c r="H35" s="44">
        <v>1.37</v>
      </c>
    </row>
    <row r="36" spans="2:8" x14ac:dyDescent="0.25">
      <c r="B36" s="43" t="s">
        <v>3249</v>
      </c>
      <c r="C36" s="45">
        <v>8.34</v>
      </c>
      <c r="D36" s="43" t="s">
        <v>1217</v>
      </c>
      <c r="E36" s="43" t="s">
        <v>1537</v>
      </c>
      <c r="F36" s="44">
        <v>2500</v>
      </c>
      <c r="G36" s="44">
        <v>2505.7600000000002</v>
      </c>
      <c r="H36" s="44">
        <v>1.1499999999999999</v>
      </c>
    </row>
    <row r="37" spans="2:8" x14ac:dyDescent="0.25">
      <c r="B37" s="43" t="s">
        <v>3250</v>
      </c>
      <c r="C37" s="45">
        <v>9.41</v>
      </c>
      <c r="D37" s="43" t="s">
        <v>1536</v>
      </c>
      <c r="E37" s="43" t="s">
        <v>1535</v>
      </c>
      <c r="F37" s="44">
        <v>2500</v>
      </c>
      <c r="G37" s="44">
        <v>2500.6</v>
      </c>
      <c r="H37" s="44">
        <v>1.1499999999999999</v>
      </c>
    </row>
    <row r="38" spans="2:8" x14ac:dyDescent="0.25">
      <c r="B38" s="53" t="s">
        <v>129</v>
      </c>
      <c r="C38" s="54"/>
      <c r="D38" s="53"/>
      <c r="E38" s="53"/>
      <c r="F38" s="49"/>
      <c r="G38" s="49">
        <f>SUM(G28:G37)</f>
        <v>41406.450000000004</v>
      </c>
      <c r="H38" s="49">
        <f>SUM(H28:H37)</f>
        <v>18.979999999999997</v>
      </c>
    </row>
    <row r="39" spans="2:8" x14ac:dyDescent="0.25">
      <c r="B39" s="53" t="s">
        <v>130</v>
      </c>
    </row>
    <row r="40" spans="2:8" x14ac:dyDescent="0.25">
      <c r="B40" s="43" t="s">
        <v>3236</v>
      </c>
      <c r="C40" s="45">
        <v>7.17</v>
      </c>
      <c r="D40" s="43" t="s">
        <v>132</v>
      </c>
      <c r="E40" s="43" t="s">
        <v>1373</v>
      </c>
      <c r="F40" s="44">
        <v>3500</v>
      </c>
      <c r="G40" s="44">
        <v>17404.330000000002</v>
      </c>
      <c r="H40" s="44">
        <v>7.98</v>
      </c>
    </row>
    <row r="41" spans="2:8" x14ac:dyDescent="0.25">
      <c r="B41" s="43" t="s">
        <v>1365</v>
      </c>
      <c r="C41" s="45">
        <v>7.36</v>
      </c>
      <c r="D41" s="43" t="s">
        <v>132</v>
      </c>
      <c r="E41" s="43" t="s">
        <v>1364</v>
      </c>
      <c r="F41" s="44">
        <v>2000</v>
      </c>
      <c r="G41" s="44">
        <v>9849.07</v>
      </c>
      <c r="H41" s="44">
        <v>4.5199999999999996</v>
      </c>
    </row>
    <row r="42" spans="2:8" x14ac:dyDescent="0.25">
      <c r="B42" s="43" t="s">
        <v>2003</v>
      </c>
      <c r="C42" s="45">
        <v>7.4</v>
      </c>
      <c r="D42" s="43" t="s">
        <v>132</v>
      </c>
      <c r="E42" s="43" t="s">
        <v>1534</v>
      </c>
      <c r="F42" s="44">
        <v>2000</v>
      </c>
      <c r="G42" s="44">
        <v>9793.5</v>
      </c>
      <c r="H42" s="44">
        <v>4.49</v>
      </c>
    </row>
    <row r="43" spans="2:8" x14ac:dyDescent="0.25">
      <c r="B43" s="43" t="s">
        <v>1355</v>
      </c>
      <c r="C43" s="45">
        <v>6.9</v>
      </c>
      <c r="D43" s="43" t="s">
        <v>122</v>
      </c>
      <c r="E43" s="43" t="s">
        <v>1354</v>
      </c>
      <c r="F43" s="44">
        <v>7500000</v>
      </c>
      <c r="G43" s="44">
        <v>7393.77</v>
      </c>
      <c r="H43" s="44">
        <v>3.39</v>
      </c>
    </row>
    <row r="44" spans="2:8" x14ac:dyDescent="0.25">
      <c r="B44" s="43" t="s">
        <v>1533</v>
      </c>
      <c r="C44" s="45">
        <v>6.83</v>
      </c>
      <c r="D44" s="43" t="s">
        <v>122</v>
      </c>
      <c r="E44" s="43" t="s">
        <v>1532</v>
      </c>
      <c r="F44" s="44">
        <v>5000000</v>
      </c>
      <c r="G44" s="44">
        <v>4987.87</v>
      </c>
      <c r="H44" s="44">
        <v>2.29</v>
      </c>
    </row>
    <row r="45" spans="2:8" x14ac:dyDescent="0.25">
      <c r="B45" s="43" t="s">
        <v>3251</v>
      </c>
      <c r="C45" s="45">
        <v>7.72</v>
      </c>
      <c r="D45" s="43" t="s">
        <v>132</v>
      </c>
      <c r="E45" s="43" t="s">
        <v>1531</v>
      </c>
      <c r="F45" s="44">
        <v>1000</v>
      </c>
      <c r="G45" s="44">
        <v>4973.72</v>
      </c>
      <c r="H45" s="44">
        <v>2.2799999999999998</v>
      </c>
    </row>
    <row r="46" spans="2:8" x14ac:dyDescent="0.25">
      <c r="B46" s="43" t="s">
        <v>2030</v>
      </c>
      <c r="C46" s="45">
        <v>8.24</v>
      </c>
      <c r="D46" s="43" t="s">
        <v>1371</v>
      </c>
      <c r="E46" s="43" t="s">
        <v>1530</v>
      </c>
      <c r="F46" s="44">
        <v>1000</v>
      </c>
      <c r="G46" s="44">
        <v>4948.6099999999997</v>
      </c>
      <c r="H46" s="44">
        <v>2.27</v>
      </c>
    </row>
    <row r="47" spans="2:8" x14ac:dyDescent="0.25">
      <c r="B47" s="43" t="s">
        <v>3252</v>
      </c>
      <c r="C47" s="45">
        <v>7.73</v>
      </c>
      <c r="D47" s="43" t="s">
        <v>132</v>
      </c>
      <c r="E47" s="43" t="s">
        <v>1529</v>
      </c>
      <c r="F47" s="44">
        <v>1000</v>
      </c>
      <c r="G47" s="44">
        <v>4942.47</v>
      </c>
      <c r="H47" s="44">
        <v>2.27</v>
      </c>
    </row>
    <row r="48" spans="2:8" x14ac:dyDescent="0.25">
      <c r="B48" s="43" t="s">
        <v>1528</v>
      </c>
      <c r="C48" s="45">
        <v>6.96</v>
      </c>
      <c r="D48" s="43" t="s">
        <v>122</v>
      </c>
      <c r="E48" s="43" t="s">
        <v>1527</v>
      </c>
      <c r="F48" s="44">
        <v>5000000</v>
      </c>
      <c r="G48" s="44">
        <v>4922.1499999999996</v>
      </c>
      <c r="H48" s="44">
        <v>2.2599999999999998</v>
      </c>
    </row>
    <row r="49" spans="2:8" x14ac:dyDescent="0.25">
      <c r="B49" s="43" t="s">
        <v>1526</v>
      </c>
      <c r="C49" s="45">
        <v>7.36</v>
      </c>
      <c r="D49" s="43" t="s">
        <v>132</v>
      </c>
      <c r="E49" s="43" t="s">
        <v>1525</v>
      </c>
      <c r="F49" s="44">
        <v>1000</v>
      </c>
      <c r="G49" s="44">
        <v>4911.8599999999997</v>
      </c>
      <c r="H49" s="44">
        <v>2.25</v>
      </c>
    </row>
    <row r="50" spans="2:8" x14ac:dyDescent="0.25">
      <c r="B50" s="43" t="s">
        <v>1524</v>
      </c>
      <c r="C50" s="45">
        <v>7.32</v>
      </c>
      <c r="D50" s="43" t="s">
        <v>132</v>
      </c>
      <c r="E50" s="43" t="s">
        <v>1523</v>
      </c>
      <c r="F50" s="44">
        <v>1000</v>
      </c>
      <c r="G50" s="44">
        <v>4896.96</v>
      </c>
      <c r="H50" s="44">
        <v>2.2400000000000002</v>
      </c>
    </row>
    <row r="51" spans="2:8" x14ac:dyDescent="0.25">
      <c r="B51" s="43" t="s">
        <v>3253</v>
      </c>
      <c r="C51" s="45">
        <v>8.7899999999999991</v>
      </c>
      <c r="D51" s="43" t="s">
        <v>132</v>
      </c>
      <c r="E51" s="43" t="s">
        <v>1522</v>
      </c>
      <c r="F51" s="44">
        <v>1000</v>
      </c>
      <c r="G51" s="44">
        <v>4895.1400000000003</v>
      </c>
      <c r="H51" s="44">
        <v>2.2400000000000002</v>
      </c>
    </row>
    <row r="52" spans="2:8" x14ac:dyDescent="0.25">
      <c r="B52" s="43" t="s">
        <v>1521</v>
      </c>
      <c r="C52" s="45">
        <v>7.1</v>
      </c>
      <c r="D52" s="43" t="s">
        <v>122</v>
      </c>
      <c r="E52" s="43" t="s">
        <v>1520</v>
      </c>
      <c r="F52" s="44">
        <v>5000000</v>
      </c>
      <c r="G52" s="44">
        <v>4894.33</v>
      </c>
      <c r="H52" s="44">
        <v>2.2400000000000002</v>
      </c>
    </row>
    <row r="53" spans="2:8" x14ac:dyDescent="0.25">
      <c r="B53" s="43" t="s">
        <v>3254</v>
      </c>
      <c r="C53" s="45">
        <v>7.39</v>
      </c>
      <c r="D53" s="43" t="s">
        <v>131</v>
      </c>
      <c r="E53" s="43" t="s">
        <v>1519</v>
      </c>
      <c r="F53" s="44">
        <v>1000</v>
      </c>
      <c r="G53" s="44">
        <v>4891.1499999999996</v>
      </c>
      <c r="H53" s="44">
        <v>2.2400000000000002</v>
      </c>
    </row>
    <row r="54" spans="2:8" x14ac:dyDescent="0.25">
      <c r="B54" s="43" t="s">
        <v>1518</v>
      </c>
      <c r="C54" s="45">
        <v>7.45</v>
      </c>
      <c r="D54" s="43" t="s">
        <v>132</v>
      </c>
      <c r="E54" s="43" t="s">
        <v>1517</v>
      </c>
      <c r="F54" s="44">
        <v>1000</v>
      </c>
      <c r="G54" s="44">
        <v>4883.46</v>
      </c>
      <c r="H54" s="44">
        <v>2.2400000000000002</v>
      </c>
    </row>
    <row r="55" spans="2:8" x14ac:dyDescent="0.25">
      <c r="B55" s="43" t="s">
        <v>3255</v>
      </c>
      <c r="C55" s="45">
        <v>7.4</v>
      </c>
      <c r="D55" s="43" t="s">
        <v>132</v>
      </c>
      <c r="E55" s="43" t="s">
        <v>1516</v>
      </c>
      <c r="F55" s="44">
        <v>1000</v>
      </c>
      <c r="G55" s="44">
        <v>4883.18</v>
      </c>
      <c r="H55" s="44">
        <v>2.2400000000000002</v>
      </c>
    </row>
    <row r="56" spans="2:8" x14ac:dyDescent="0.25">
      <c r="B56" s="43" t="s">
        <v>1515</v>
      </c>
      <c r="C56" s="45">
        <v>7.43</v>
      </c>
      <c r="D56" s="43" t="s">
        <v>132</v>
      </c>
      <c r="E56" s="43" t="s">
        <v>1514</v>
      </c>
      <c r="F56" s="44">
        <v>1000</v>
      </c>
      <c r="G56" s="44">
        <v>4882.8</v>
      </c>
      <c r="H56" s="44">
        <v>2.2400000000000002</v>
      </c>
    </row>
    <row r="57" spans="2:8" x14ac:dyDescent="0.25">
      <c r="B57" s="43" t="s">
        <v>2015</v>
      </c>
      <c r="C57" s="45">
        <v>7.64</v>
      </c>
      <c r="D57" s="43" t="s">
        <v>132</v>
      </c>
      <c r="E57" s="43" t="s">
        <v>1513</v>
      </c>
      <c r="F57" s="44">
        <v>1000</v>
      </c>
      <c r="G57" s="44">
        <v>4796.21</v>
      </c>
      <c r="H57" s="44">
        <v>2.2000000000000002</v>
      </c>
    </row>
    <row r="58" spans="2:8" x14ac:dyDescent="0.25">
      <c r="B58" s="43" t="s">
        <v>1512</v>
      </c>
      <c r="C58" s="45">
        <v>8.16</v>
      </c>
      <c r="D58" s="43" t="s">
        <v>132</v>
      </c>
      <c r="E58" s="43" t="s">
        <v>1511</v>
      </c>
      <c r="F58" s="44">
        <v>1000</v>
      </c>
      <c r="G58" s="44">
        <v>4709.59</v>
      </c>
      <c r="H58" s="44">
        <v>2.16</v>
      </c>
    </row>
    <row r="59" spans="2:8" x14ac:dyDescent="0.25">
      <c r="B59" s="43" t="s">
        <v>3256</v>
      </c>
      <c r="C59" s="45">
        <v>8.56</v>
      </c>
      <c r="D59" s="43" t="s">
        <v>132</v>
      </c>
      <c r="E59" s="43" t="s">
        <v>1510</v>
      </c>
      <c r="F59" s="44">
        <v>1000</v>
      </c>
      <c r="G59" s="44">
        <v>4708.3999999999996</v>
      </c>
      <c r="H59" s="44">
        <v>2.16</v>
      </c>
    </row>
    <row r="60" spans="2:8" x14ac:dyDescent="0.25">
      <c r="B60" s="43" t="s">
        <v>3257</v>
      </c>
      <c r="C60" s="45">
        <v>7.87</v>
      </c>
      <c r="D60" s="43" t="s">
        <v>132</v>
      </c>
      <c r="E60" s="43" t="s">
        <v>1509</v>
      </c>
      <c r="F60" s="44">
        <v>1000</v>
      </c>
      <c r="G60" s="44">
        <v>4636.1400000000003</v>
      </c>
      <c r="H60" s="44">
        <v>2.13</v>
      </c>
    </row>
    <row r="61" spans="2:8" x14ac:dyDescent="0.25">
      <c r="B61" s="43" t="s">
        <v>1929</v>
      </c>
      <c r="C61" s="45">
        <v>8.23</v>
      </c>
      <c r="D61" s="43" t="s">
        <v>132</v>
      </c>
      <c r="E61" s="43" t="s">
        <v>1508</v>
      </c>
      <c r="F61" s="44">
        <v>800</v>
      </c>
      <c r="G61" s="44">
        <v>3921.36</v>
      </c>
      <c r="H61" s="44">
        <v>1.8</v>
      </c>
    </row>
    <row r="62" spans="2:8" x14ac:dyDescent="0.25">
      <c r="B62" s="43" t="s">
        <v>1976</v>
      </c>
      <c r="C62" s="45">
        <v>7.35</v>
      </c>
      <c r="D62" s="43" t="s">
        <v>131</v>
      </c>
      <c r="E62" s="43" t="s">
        <v>1507</v>
      </c>
      <c r="F62" s="44">
        <v>600</v>
      </c>
      <c r="G62" s="44">
        <v>2960.68</v>
      </c>
      <c r="H62" s="44">
        <v>1.36</v>
      </c>
    </row>
    <row r="63" spans="2:8" x14ac:dyDescent="0.25">
      <c r="B63" s="43" t="s">
        <v>1506</v>
      </c>
      <c r="C63" s="45">
        <v>7.02</v>
      </c>
      <c r="D63" s="43" t="s">
        <v>1401</v>
      </c>
      <c r="E63" s="43" t="s">
        <v>1505</v>
      </c>
      <c r="F63" s="44">
        <v>500</v>
      </c>
      <c r="G63" s="44">
        <v>2494.7199999999998</v>
      </c>
      <c r="H63" s="44">
        <v>1.1399999999999999</v>
      </c>
    </row>
    <row r="64" spans="2:8" x14ac:dyDescent="0.25">
      <c r="B64" s="43" t="s">
        <v>3258</v>
      </c>
      <c r="C64" s="45">
        <v>7.08</v>
      </c>
      <c r="D64" s="43" t="s">
        <v>131</v>
      </c>
      <c r="E64" s="43" t="s">
        <v>1504</v>
      </c>
      <c r="F64" s="44">
        <v>500</v>
      </c>
      <c r="G64" s="44">
        <v>2493.7199999999998</v>
      </c>
      <c r="H64" s="44">
        <v>1.1399999999999999</v>
      </c>
    </row>
    <row r="65" spans="2:8" x14ac:dyDescent="0.25">
      <c r="B65" s="43" t="s">
        <v>1503</v>
      </c>
      <c r="C65" s="45">
        <v>7.05</v>
      </c>
      <c r="D65" s="43" t="s">
        <v>132</v>
      </c>
      <c r="E65" s="43" t="s">
        <v>1502</v>
      </c>
      <c r="F65" s="44">
        <v>500</v>
      </c>
      <c r="G65" s="44">
        <v>2493.2600000000002</v>
      </c>
      <c r="H65" s="44">
        <v>1.1399999999999999</v>
      </c>
    </row>
    <row r="66" spans="2:8" x14ac:dyDescent="0.25">
      <c r="B66" s="43" t="s">
        <v>1501</v>
      </c>
      <c r="C66" s="45">
        <v>7.05</v>
      </c>
      <c r="D66" s="43" t="s">
        <v>1401</v>
      </c>
      <c r="E66" s="43" t="s">
        <v>1500</v>
      </c>
      <c r="F66" s="44">
        <v>500</v>
      </c>
      <c r="G66" s="44">
        <v>2490.86</v>
      </c>
      <c r="H66" s="44">
        <v>1.1399999999999999</v>
      </c>
    </row>
    <row r="67" spans="2:8" x14ac:dyDescent="0.25">
      <c r="B67" s="43" t="s">
        <v>1444</v>
      </c>
      <c r="C67" s="45">
        <v>7.32</v>
      </c>
      <c r="D67" s="43" t="s">
        <v>1401</v>
      </c>
      <c r="E67" s="43" t="s">
        <v>1443</v>
      </c>
      <c r="F67" s="44">
        <v>500</v>
      </c>
      <c r="G67" s="44">
        <v>2484.0700000000002</v>
      </c>
      <c r="H67" s="44">
        <v>1.1399999999999999</v>
      </c>
    </row>
    <row r="68" spans="2:8" x14ac:dyDescent="0.25">
      <c r="B68" s="43" t="s">
        <v>3211</v>
      </c>
      <c r="C68" s="45">
        <v>7.55</v>
      </c>
      <c r="D68" s="43" t="s">
        <v>132</v>
      </c>
      <c r="E68" s="43" t="s">
        <v>1417</v>
      </c>
      <c r="F68" s="44">
        <v>500</v>
      </c>
      <c r="G68" s="44">
        <v>2469.86</v>
      </c>
      <c r="H68" s="44">
        <v>1.1299999999999999</v>
      </c>
    </row>
    <row r="69" spans="2:8" x14ac:dyDescent="0.25">
      <c r="B69" s="43" t="s">
        <v>2036</v>
      </c>
      <c r="C69" s="45">
        <v>7.55</v>
      </c>
      <c r="D69" s="43" t="s">
        <v>132</v>
      </c>
      <c r="E69" s="43" t="s">
        <v>1499</v>
      </c>
      <c r="F69" s="44">
        <v>500</v>
      </c>
      <c r="G69" s="44">
        <v>2454.81</v>
      </c>
      <c r="H69" s="44">
        <v>1.1299999999999999</v>
      </c>
    </row>
    <row r="70" spans="2:8" x14ac:dyDescent="0.25">
      <c r="B70" s="43" t="s">
        <v>3259</v>
      </c>
      <c r="C70" s="45">
        <v>8.7100000000000009</v>
      </c>
      <c r="D70" s="43" t="s">
        <v>132</v>
      </c>
      <c r="E70" s="43" t="s">
        <v>1498</v>
      </c>
      <c r="F70" s="44">
        <v>500</v>
      </c>
      <c r="G70" s="44">
        <v>2448.04</v>
      </c>
      <c r="H70" s="44">
        <v>1.1200000000000001</v>
      </c>
    </row>
    <row r="71" spans="2:8" x14ac:dyDescent="0.25">
      <c r="B71" s="43" t="s">
        <v>3260</v>
      </c>
      <c r="C71" s="45">
        <v>7.34</v>
      </c>
      <c r="D71" s="43" t="s">
        <v>1371</v>
      </c>
      <c r="E71" s="43" t="s">
        <v>1497</v>
      </c>
      <c r="F71" s="44">
        <v>500</v>
      </c>
      <c r="G71" s="44">
        <v>2442.0500000000002</v>
      </c>
      <c r="H71" s="44">
        <v>1.1200000000000001</v>
      </c>
    </row>
    <row r="72" spans="2:8" x14ac:dyDescent="0.25">
      <c r="B72" s="43" t="s">
        <v>1236</v>
      </c>
      <c r="C72" s="45">
        <v>7.71</v>
      </c>
      <c r="D72" s="43" t="s">
        <v>132</v>
      </c>
      <c r="E72" s="43" t="s">
        <v>1237</v>
      </c>
      <c r="F72" s="44">
        <v>500</v>
      </c>
      <c r="G72" s="44">
        <v>2439.7399999999998</v>
      </c>
      <c r="H72" s="44">
        <v>1.1200000000000001</v>
      </c>
    </row>
    <row r="73" spans="2:8" x14ac:dyDescent="0.25">
      <c r="B73" s="43" t="s">
        <v>1969</v>
      </c>
      <c r="C73" s="45">
        <v>8.9700000000000006</v>
      </c>
      <c r="D73" s="43" t="s">
        <v>132</v>
      </c>
      <c r="E73" s="43" t="s">
        <v>1496</v>
      </c>
      <c r="F73" s="44">
        <v>500</v>
      </c>
      <c r="G73" s="44">
        <v>2437.15</v>
      </c>
      <c r="H73" s="44">
        <v>1.1200000000000001</v>
      </c>
    </row>
    <row r="74" spans="2:8" x14ac:dyDescent="0.25">
      <c r="B74" s="43" t="s">
        <v>1938</v>
      </c>
      <c r="C74" s="45">
        <v>8.69</v>
      </c>
      <c r="D74" s="43" t="s">
        <v>132</v>
      </c>
      <c r="E74" s="43" t="s">
        <v>1495</v>
      </c>
      <c r="F74" s="44">
        <v>500</v>
      </c>
      <c r="G74" s="44">
        <v>2413.25</v>
      </c>
      <c r="H74" s="44">
        <v>1.1100000000000001</v>
      </c>
    </row>
    <row r="75" spans="2:8" x14ac:dyDescent="0.25">
      <c r="B75" s="43" t="s">
        <v>1913</v>
      </c>
      <c r="C75" s="45">
        <v>8.43</v>
      </c>
      <c r="D75" s="43" t="s">
        <v>132</v>
      </c>
      <c r="E75" s="43" t="s">
        <v>1494</v>
      </c>
      <c r="F75" s="44">
        <v>400</v>
      </c>
      <c r="G75" s="44">
        <v>1957.09</v>
      </c>
      <c r="H75" s="44">
        <v>0.9</v>
      </c>
    </row>
    <row r="76" spans="2:8" x14ac:dyDescent="0.25">
      <c r="B76" s="53" t="s">
        <v>134</v>
      </c>
      <c r="C76" s="54"/>
      <c r="D76" s="53"/>
      <c r="E76" s="53"/>
      <c r="F76" s="49"/>
      <c r="G76" s="49">
        <f>SUM(G39:G75)</f>
        <v>165605.36999999997</v>
      </c>
      <c r="H76" s="49">
        <f>SUM(H39:H75)</f>
        <v>75.940000000000026</v>
      </c>
    </row>
    <row r="77" spans="2:8" x14ac:dyDescent="0.25">
      <c r="B77" s="53" t="s">
        <v>1347</v>
      </c>
    </row>
    <row r="78" spans="2:8" x14ac:dyDescent="0.25">
      <c r="B78" s="43" t="s">
        <v>1346</v>
      </c>
      <c r="C78" s="45" t="s">
        <v>135</v>
      </c>
      <c r="E78" s="43" t="s">
        <v>1345</v>
      </c>
      <c r="F78" s="44">
        <v>3726.0140000000001</v>
      </c>
      <c r="G78" s="44">
        <v>374.16</v>
      </c>
      <c r="H78" s="44">
        <v>0.17</v>
      </c>
    </row>
    <row r="79" spans="2:8" x14ac:dyDescent="0.25">
      <c r="B79" s="53" t="s">
        <v>1344</v>
      </c>
      <c r="C79" s="54"/>
      <c r="D79" s="53"/>
      <c r="E79" s="53"/>
      <c r="F79" s="49"/>
      <c r="G79" s="49">
        <f>SUM(G77:G78)</f>
        <v>374.16</v>
      </c>
      <c r="H79" s="49">
        <f>SUM(H77:H78)</f>
        <v>0.17</v>
      </c>
    </row>
    <row r="80" spans="2:8" x14ac:dyDescent="0.25">
      <c r="B80" s="53" t="s">
        <v>136</v>
      </c>
      <c r="C80" s="54"/>
      <c r="D80" s="53"/>
      <c r="E80" s="53"/>
      <c r="F80" s="49"/>
      <c r="G80" s="49">
        <v>10072</v>
      </c>
      <c r="H80" s="49">
        <v>4.62</v>
      </c>
    </row>
    <row r="81" spans="2:8" x14ac:dyDescent="0.25">
      <c r="B81" s="53" t="s">
        <v>137</v>
      </c>
      <c r="C81" s="54"/>
      <c r="D81" s="53"/>
      <c r="E81" s="53"/>
      <c r="F81" s="49"/>
      <c r="G81" s="49">
        <f>G76+G38+G27+G80+G79</f>
        <v>217953.47999999998</v>
      </c>
      <c r="H81" s="49">
        <f>H76+H38+H27+H80+H79</f>
        <v>99.940000000000026</v>
      </c>
    </row>
    <row r="82" spans="2:8" x14ac:dyDescent="0.25">
      <c r="B82" s="53" t="s">
        <v>400</v>
      </c>
      <c r="C82" s="54"/>
      <c r="D82" s="53"/>
      <c r="E82" s="53"/>
      <c r="F82" s="49"/>
      <c r="G82" s="49">
        <f>G83-G81</f>
        <v>175.73188323000795</v>
      </c>
      <c r="H82" s="49">
        <f>H83-H81</f>
        <v>5.9999999999973852E-2</v>
      </c>
    </row>
    <row r="83" spans="2:8" x14ac:dyDescent="0.25">
      <c r="B83" s="53" t="s">
        <v>139</v>
      </c>
      <c r="C83" s="54"/>
      <c r="D83" s="53"/>
      <c r="E83" s="53"/>
      <c r="F83" s="49"/>
      <c r="G83" s="49">
        <v>218129.21188322999</v>
      </c>
      <c r="H83" s="49">
        <v>100</v>
      </c>
    </row>
    <row r="84" spans="2:8" x14ac:dyDescent="0.25">
      <c r="B84" s="43" t="s">
        <v>140</v>
      </c>
    </row>
    <row r="85" spans="2:8" x14ac:dyDescent="0.25">
      <c r="B85" s="43" t="s">
        <v>141</v>
      </c>
    </row>
    <row r="86" spans="2:8" x14ac:dyDescent="0.25">
      <c r="B86" s="43" t="s">
        <v>142</v>
      </c>
      <c r="C86" s="45" t="s">
        <v>143</v>
      </c>
    </row>
    <row r="87" spans="2:8" x14ac:dyDescent="0.25">
      <c r="B87" s="53"/>
    </row>
    <row r="88" spans="2:8" x14ac:dyDescent="0.25">
      <c r="B88" s="67" t="s">
        <v>1343</v>
      </c>
      <c r="C88" s="45" t="s">
        <v>144</v>
      </c>
    </row>
    <row r="89" spans="2:8" x14ac:dyDescent="0.25">
      <c r="B89" s="53"/>
    </row>
    <row r="90" spans="2:8" x14ac:dyDescent="0.25">
      <c r="B90" s="53" t="s">
        <v>145</v>
      </c>
      <c r="C90" s="45" t="s">
        <v>144</v>
      </c>
    </row>
    <row r="91" spans="2:8" x14ac:dyDescent="0.25">
      <c r="B91" s="53" t="s">
        <v>146</v>
      </c>
      <c r="C91" s="45" t="s">
        <v>147</v>
      </c>
    </row>
    <row r="92" spans="2:8" x14ac:dyDescent="0.25">
      <c r="B92" s="53" t="s">
        <v>1493</v>
      </c>
      <c r="C92" s="54"/>
    </row>
    <row r="93" spans="2:8" x14ac:dyDescent="0.25">
      <c r="B93" s="53" t="s">
        <v>1492</v>
      </c>
      <c r="C93" s="54"/>
    </row>
    <row r="94" spans="2:8" x14ac:dyDescent="0.25">
      <c r="B94" s="53" t="s">
        <v>1491</v>
      </c>
      <c r="C94" s="54"/>
    </row>
    <row r="95" spans="2:8" x14ac:dyDescent="0.25">
      <c r="B95" s="53" t="s">
        <v>1490</v>
      </c>
      <c r="C95" s="54"/>
    </row>
    <row r="96" spans="2:8" x14ac:dyDescent="0.25">
      <c r="B96" s="53" t="s">
        <v>1489</v>
      </c>
      <c r="C96" s="54"/>
    </row>
    <row r="97" spans="2:3" x14ac:dyDescent="0.25">
      <c r="B97" s="53" t="s">
        <v>1488</v>
      </c>
      <c r="C97" s="54"/>
    </row>
    <row r="98" spans="2:3" x14ac:dyDescent="0.25">
      <c r="B98" s="53" t="s">
        <v>1487</v>
      </c>
      <c r="C98" s="54"/>
    </row>
    <row r="99" spans="2:3" x14ac:dyDescent="0.25">
      <c r="B99" s="53" t="s">
        <v>1486</v>
      </c>
      <c r="C99" s="54"/>
    </row>
    <row r="100" spans="2:3" x14ac:dyDescent="0.25">
      <c r="B100" s="53" t="s">
        <v>1485</v>
      </c>
      <c r="C100" s="54"/>
    </row>
    <row r="101" spans="2:3" x14ac:dyDescent="0.25">
      <c r="B101" s="53" t="s">
        <v>1484</v>
      </c>
      <c r="C101" s="54"/>
    </row>
    <row r="102" spans="2:3" x14ac:dyDescent="0.25">
      <c r="B102" s="53" t="s">
        <v>1483</v>
      </c>
      <c r="C102" s="54"/>
    </row>
    <row r="103" spans="2:3" x14ac:dyDescent="0.25">
      <c r="B103" s="53" t="s">
        <v>1482</v>
      </c>
      <c r="C103" s="54"/>
    </row>
    <row r="104" spans="2:3" x14ac:dyDescent="0.25">
      <c r="B104" s="53" t="s">
        <v>1481</v>
      </c>
      <c r="C104" s="54"/>
    </row>
    <row r="105" spans="2:3" x14ac:dyDescent="0.25">
      <c r="B105" s="66" t="s">
        <v>1333</v>
      </c>
    </row>
    <row r="107" spans="2:3" x14ac:dyDescent="0.25">
      <c r="B107" s="47"/>
      <c r="C107" s="48" t="s">
        <v>1332</v>
      </c>
    </row>
    <row r="108" spans="2:3" x14ac:dyDescent="0.25">
      <c r="B108" s="47" t="s">
        <v>1331</v>
      </c>
      <c r="C108" s="64" t="s">
        <v>32</v>
      </c>
    </row>
    <row r="109" spans="2:3" x14ac:dyDescent="0.25">
      <c r="B109" s="47" t="s">
        <v>1330</v>
      </c>
      <c r="C109" s="48"/>
    </row>
    <row r="110" spans="2:3" x14ac:dyDescent="0.25">
      <c r="B110" s="47"/>
      <c r="C110" s="48"/>
    </row>
    <row r="111" spans="2:3" x14ac:dyDescent="0.25">
      <c r="B111" s="47" t="s">
        <v>1329</v>
      </c>
      <c r="C111" s="65">
        <v>7.6899999999999996E-2</v>
      </c>
    </row>
    <row r="112" spans="2:3" x14ac:dyDescent="0.25">
      <c r="B112" s="47"/>
      <c r="C112" s="48"/>
    </row>
    <row r="113" spans="2:8" x14ac:dyDescent="0.25">
      <c r="B113" s="47" t="s">
        <v>1328</v>
      </c>
      <c r="C113" s="48" t="s">
        <v>1480</v>
      </c>
    </row>
    <row r="114" spans="2:8" x14ac:dyDescent="0.25">
      <c r="B114" s="47" t="s">
        <v>1327</v>
      </c>
      <c r="C114" s="48" t="s">
        <v>1479</v>
      </c>
    </row>
    <row r="115" spans="2:8" x14ac:dyDescent="0.25">
      <c r="B115" s="47"/>
      <c r="C115" s="48"/>
    </row>
    <row r="116" spans="2:8" x14ac:dyDescent="0.25">
      <c r="B116" s="47" t="s">
        <v>1325</v>
      </c>
      <c r="C116" s="48" t="s">
        <v>143</v>
      </c>
    </row>
    <row r="117" spans="2:8" x14ac:dyDescent="0.25">
      <c r="B117" s="239" t="s">
        <v>1324</v>
      </c>
      <c r="C117" s="239"/>
    </row>
    <row r="118" spans="2:8" x14ac:dyDescent="0.25">
      <c r="B118" s="47"/>
      <c r="C118" s="47"/>
    </row>
    <row r="119" spans="2:8" x14ac:dyDescent="0.25">
      <c r="B119" s="238" t="s">
        <v>1478</v>
      </c>
      <c r="C119" s="238"/>
      <c r="D119" s="238"/>
      <c r="E119" s="238"/>
    </row>
    <row r="120" spans="2:8" x14ac:dyDescent="0.25">
      <c r="B120" s="47"/>
      <c r="C120" s="47"/>
    </row>
    <row r="121" spans="2:8" s="47" customFormat="1" x14ac:dyDescent="0.25">
      <c r="B121" s="237" t="s">
        <v>1322</v>
      </c>
      <c r="C121" s="237"/>
      <c r="D121" s="237"/>
      <c r="E121" s="237"/>
      <c r="F121" s="237"/>
      <c r="G121" s="46"/>
      <c r="H121" s="46"/>
    </row>
    <row r="123" spans="2:8" x14ac:dyDescent="0.25">
      <c r="B123" s="47" t="s">
        <v>149</v>
      </c>
      <c r="C123" s="48"/>
      <c r="D123" s="47"/>
    </row>
    <row r="124" spans="2:8" ht="30" x14ac:dyDescent="0.25">
      <c r="B124" s="63" t="s">
        <v>150</v>
      </c>
      <c r="C124" s="64" t="s">
        <v>151</v>
      </c>
      <c r="D124" s="63" t="s">
        <v>152</v>
      </c>
    </row>
    <row r="125" spans="2:8" x14ac:dyDescent="0.25">
      <c r="B125" s="47" t="s">
        <v>1251</v>
      </c>
      <c r="C125" s="83">
        <v>45.14</v>
      </c>
      <c r="D125" s="82">
        <v>0.56999999999999995</v>
      </c>
    </row>
    <row r="127" spans="2:8" x14ac:dyDescent="0.25">
      <c r="B127" s="51" t="s">
        <v>153</v>
      </c>
      <c r="C127" s="62">
        <v>45260</v>
      </c>
      <c r="D127" s="47"/>
      <c r="E127" s="55"/>
      <c r="F127" s="61"/>
    </row>
    <row r="128" spans="2:8" x14ac:dyDescent="0.25">
      <c r="B128" s="51" t="s">
        <v>154</v>
      </c>
      <c r="C128" s="52" t="s">
        <v>155</v>
      </c>
      <c r="D128" s="51" t="s">
        <v>156</v>
      </c>
      <c r="E128" s="56" t="s">
        <v>157</v>
      </c>
      <c r="F128" s="50" t="s">
        <v>158</v>
      </c>
      <c r="G128" s="49"/>
    </row>
    <row r="129" spans="2:6" x14ac:dyDescent="0.25">
      <c r="B129" s="59" t="s">
        <v>144</v>
      </c>
      <c r="C129" s="60" t="s">
        <v>144</v>
      </c>
      <c r="D129" s="59" t="s">
        <v>144</v>
      </c>
      <c r="E129" s="58" t="s">
        <v>144</v>
      </c>
      <c r="F129" s="57" t="s">
        <v>144</v>
      </c>
    </row>
    <row r="132" spans="2:6" x14ac:dyDescent="0.25">
      <c r="B132" s="53" t="s">
        <v>159</v>
      </c>
    </row>
    <row r="133" spans="2:6" x14ac:dyDescent="0.25">
      <c r="B133" s="53"/>
    </row>
    <row r="134" spans="2:6" x14ac:dyDescent="0.25">
      <c r="B134" s="53" t="s">
        <v>160</v>
      </c>
    </row>
    <row r="135" spans="2:6" x14ac:dyDescent="0.25">
      <c r="B135" s="51" t="s">
        <v>161</v>
      </c>
      <c r="C135" s="52" t="s">
        <v>162</v>
      </c>
      <c r="D135" s="53"/>
    </row>
    <row r="136" spans="2:6" x14ac:dyDescent="0.25">
      <c r="B136" s="47" t="s">
        <v>144</v>
      </c>
      <c r="C136" s="48" t="s">
        <v>144</v>
      </c>
    </row>
    <row r="138" spans="2:6" x14ac:dyDescent="0.25">
      <c r="B138" s="51" t="s">
        <v>163</v>
      </c>
      <c r="C138" s="52" t="s">
        <v>162</v>
      </c>
    </row>
    <row r="139" spans="2:6" x14ac:dyDescent="0.25">
      <c r="B139" s="47" t="s">
        <v>144</v>
      </c>
      <c r="C139" s="48" t="s">
        <v>144</v>
      </c>
    </row>
    <row r="141" spans="2:6" x14ac:dyDescent="0.25">
      <c r="B141" s="51" t="s">
        <v>144</v>
      </c>
      <c r="C141" s="52" t="s">
        <v>144</v>
      </c>
    </row>
    <row r="142" spans="2:6" x14ac:dyDescent="0.25">
      <c r="B142" s="47" t="s">
        <v>144</v>
      </c>
      <c r="C142" s="48" t="s">
        <v>144</v>
      </c>
    </row>
    <row r="144" spans="2:6" x14ac:dyDescent="0.25">
      <c r="B144" s="56" t="s">
        <v>164</v>
      </c>
      <c r="C144" s="52" t="s">
        <v>165</v>
      </c>
    </row>
    <row r="145" spans="2:7" x14ac:dyDescent="0.25">
      <c r="B145" s="55" t="s">
        <v>144</v>
      </c>
      <c r="C145" s="48" t="s">
        <v>144</v>
      </c>
    </row>
    <row r="147" spans="2:7" x14ac:dyDescent="0.25">
      <c r="B147" s="51" t="s">
        <v>166</v>
      </c>
      <c r="C147" s="52" t="s">
        <v>144</v>
      </c>
    </row>
    <row r="149" spans="2:7" x14ac:dyDescent="0.25">
      <c r="B149" s="51" t="s">
        <v>167</v>
      </c>
      <c r="C149" s="62">
        <v>45260</v>
      </c>
      <c r="D149" s="47"/>
      <c r="E149" s="55"/>
      <c r="F149" s="61"/>
    </row>
    <row r="150" spans="2:7" x14ac:dyDescent="0.25">
      <c r="B150" s="51" t="s">
        <v>154</v>
      </c>
      <c r="C150" s="52" t="s">
        <v>155</v>
      </c>
      <c r="D150" s="51" t="s">
        <v>156</v>
      </c>
      <c r="E150" s="56" t="s">
        <v>157</v>
      </c>
      <c r="F150" s="50" t="s">
        <v>158</v>
      </c>
      <c r="G150" s="49"/>
    </row>
    <row r="151" spans="2:7" x14ac:dyDescent="0.25">
      <c r="B151" s="59" t="s">
        <v>144</v>
      </c>
      <c r="C151" s="60" t="s">
        <v>144</v>
      </c>
      <c r="D151" s="59" t="s">
        <v>144</v>
      </c>
      <c r="E151" s="58" t="s">
        <v>144</v>
      </c>
      <c r="F151" s="57" t="s">
        <v>144</v>
      </c>
    </row>
    <row r="152" spans="2:7" x14ac:dyDescent="0.25">
      <c r="B152" s="53" t="s">
        <v>159</v>
      </c>
    </row>
    <row r="153" spans="2:7" x14ac:dyDescent="0.25">
      <c r="B153" s="53"/>
    </row>
    <row r="154" spans="2:7" x14ac:dyDescent="0.25">
      <c r="B154" s="53" t="s">
        <v>160</v>
      </c>
    </row>
    <row r="155" spans="2:7" x14ac:dyDescent="0.25">
      <c r="B155" s="51" t="s">
        <v>161</v>
      </c>
      <c r="C155" s="52" t="s">
        <v>162</v>
      </c>
      <c r="D155" s="53"/>
    </row>
    <row r="156" spans="2:7" x14ac:dyDescent="0.25">
      <c r="B156" s="47" t="s">
        <v>144</v>
      </c>
      <c r="C156" s="48" t="s">
        <v>144</v>
      </c>
    </row>
    <row r="158" spans="2:7" x14ac:dyDescent="0.25">
      <c r="B158" s="51" t="s">
        <v>163</v>
      </c>
      <c r="C158" s="52" t="s">
        <v>162</v>
      </c>
    </row>
    <row r="159" spans="2:7" x14ac:dyDescent="0.25">
      <c r="B159" s="47" t="s">
        <v>144</v>
      </c>
      <c r="C159" s="48" t="s">
        <v>144</v>
      </c>
    </row>
    <row r="161" spans="2:80" x14ac:dyDescent="0.25">
      <c r="B161" s="51" t="s">
        <v>144</v>
      </c>
      <c r="C161" s="52" t="s">
        <v>144</v>
      </c>
    </row>
    <row r="162" spans="2:80" x14ac:dyDescent="0.25">
      <c r="B162" s="47" t="s">
        <v>144</v>
      </c>
      <c r="C162" s="48" t="s">
        <v>144</v>
      </c>
    </row>
    <row r="164" spans="2:80" x14ac:dyDescent="0.25">
      <c r="B164" s="56" t="s">
        <v>164</v>
      </c>
      <c r="C164" s="52" t="s">
        <v>165</v>
      </c>
    </row>
    <row r="165" spans="2:80" x14ac:dyDescent="0.25">
      <c r="B165" s="55" t="s">
        <v>144</v>
      </c>
      <c r="C165" s="48" t="s">
        <v>144</v>
      </c>
    </row>
    <row r="167" spans="2:80" x14ac:dyDescent="0.25">
      <c r="B167" s="51" t="s">
        <v>166</v>
      </c>
      <c r="C167" s="52" t="s">
        <v>144</v>
      </c>
    </row>
    <row r="170" spans="2:80" x14ac:dyDescent="0.25">
      <c r="B170" s="53" t="s">
        <v>168</v>
      </c>
    </row>
    <row r="172" spans="2:80" x14ac:dyDescent="0.25">
      <c r="B172" s="51" t="s">
        <v>154</v>
      </c>
      <c r="C172" s="52" t="s">
        <v>169</v>
      </c>
      <c r="D172" s="51" t="s">
        <v>170</v>
      </c>
      <c r="E172" s="51" t="s">
        <v>171</v>
      </c>
      <c r="F172" s="49"/>
    </row>
    <row r="173" spans="2:80" x14ac:dyDescent="0.25">
      <c r="B173" s="47" t="s">
        <v>144</v>
      </c>
      <c r="C173" s="48" t="s">
        <v>144</v>
      </c>
      <c r="D173" s="47" t="s">
        <v>144</v>
      </c>
      <c r="E173" s="47" t="s">
        <v>144</v>
      </c>
    </row>
    <row r="176" spans="2:80" x14ac:dyDescent="0.25">
      <c r="B176" s="53" t="s">
        <v>172</v>
      </c>
      <c r="C176" s="54" t="s">
        <v>144</v>
      </c>
      <c r="D176" s="53"/>
      <c r="E176" s="53"/>
      <c r="F176" s="49"/>
      <c r="G176" s="49"/>
      <c r="H176" s="49"/>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row>
    <row r="178" spans="2:4" x14ac:dyDescent="0.25">
      <c r="B178" s="53" t="s">
        <v>173</v>
      </c>
    </row>
    <row r="180" spans="2:4" x14ac:dyDescent="0.25">
      <c r="B180" s="51" t="s">
        <v>174</v>
      </c>
      <c r="C180" s="52" t="s">
        <v>162</v>
      </c>
      <c r="D180" s="53"/>
    </row>
    <row r="181" spans="2:4" x14ac:dyDescent="0.25">
      <c r="B181" s="47" t="s">
        <v>144</v>
      </c>
      <c r="C181" s="48" t="s">
        <v>144</v>
      </c>
    </row>
    <row r="184" spans="2:4" x14ac:dyDescent="0.25">
      <c r="B184" s="51" t="s">
        <v>175</v>
      </c>
      <c r="C184" s="52" t="s">
        <v>176</v>
      </c>
      <c r="D184" s="53"/>
    </row>
    <row r="185" spans="2:4" x14ac:dyDescent="0.25">
      <c r="B185" s="47" t="s">
        <v>144</v>
      </c>
      <c r="C185" s="48" t="s">
        <v>144</v>
      </c>
    </row>
    <row r="188" spans="2:4" x14ac:dyDescent="0.25">
      <c r="B188" s="53" t="s">
        <v>177</v>
      </c>
    </row>
    <row r="191" spans="2:4" x14ac:dyDescent="0.25">
      <c r="B191" s="53" t="s">
        <v>178</v>
      </c>
    </row>
    <row r="193" spans="2:80" x14ac:dyDescent="0.25">
      <c r="B193" s="51" t="s">
        <v>154</v>
      </c>
      <c r="C193" s="52" t="s">
        <v>179</v>
      </c>
      <c r="D193" s="51" t="s">
        <v>169</v>
      </c>
      <c r="E193" s="51" t="s">
        <v>170</v>
      </c>
      <c r="F193" s="50" t="s">
        <v>171</v>
      </c>
      <c r="G193" s="49"/>
    </row>
    <row r="194" spans="2:80" x14ac:dyDescent="0.25">
      <c r="B194" s="47" t="s">
        <v>144</v>
      </c>
      <c r="C194" s="48" t="s">
        <v>144</v>
      </c>
      <c r="D194" s="47" t="s">
        <v>144</v>
      </c>
      <c r="E194" s="47" t="s">
        <v>144</v>
      </c>
      <c r="F194" s="46" t="s">
        <v>144</v>
      </c>
    </row>
    <row r="197" spans="2:80" x14ac:dyDescent="0.25">
      <c r="B197" s="53" t="s">
        <v>172</v>
      </c>
      <c r="C197" s="54" t="s">
        <v>144</v>
      </c>
      <c r="D197" s="53"/>
      <c r="E197" s="53"/>
      <c r="F197" s="49"/>
      <c r="G197" s="49"/>
      <c r="H197" s="49"/>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row>
    <row r="199" spans="2:80" x14ac:dyDescent="0.25">
      <c r="B199" s="53" t="s">
        <v>173</v>
      </c>
    </row>
    <row r="201" spans="2:80" x14ac:dyDescent="0.25">
      <c r="B201" s="51" t="s">
        <v>174</v>
      </c>
      <c r="C201" s="52" t="s">
        <v>162</v>
      </c>
      <c r="D201" s="53"/>
    </row>
    <row r="202" spans="2:80" x14ac:dyDescent="0.25">
      <c r="B202" s="47" t="s">
        <v>144</v>
      </c>
      <c r="C202" s="48" t="s">
        <v>144</v>
      </c>
    </row>
    <row r="205" spans="2:80" x14ac:dyDescent="0.25">
      <c r="B205" s="51" t="s">
        <v>175</v>
      </c>
      <c r="C205" s="52" t="s">
        <v>176</v>
      </c>
      <c r="D205" s="53"/>
    </row>
    <row r="206" spans="2:80" x14ac:dyDescent="0.25">
      <c r="B206" s="47" t="s">
        <v>144</v>
      </c>
      <c r="C206" s="48" t="s">
        <v>144</v>
      </c>
    </row>
    <row r="209" spans="2:7" x14ac:dyDescent="0.25">
      <c r="B209" s="53" t="s">
        <v>177</v>
      </c>
    </row>
    <row r="212" spans="2:7" x14ac:dyDescent="0.25">
      <c r="B212" s="53" t="s">
        <v>180</v>
      </c>
    </row>
    <row r="213" spans="2:7" x14ac:dyDescent="0.25">
      <c r="B213" s="51" t="s">
        <v>154</v>
      </c>
      <c r="C213" s="52" t="s">
        <v>181</v>
      </c>
      <c r="D213" s="51" t="s">
        <v>182</v>
      </c>
      <c r="E213" s="51" t="s">
        <v>183</v>
      </c>
      <c r="F213" s="50" t="s">
        <v>184</v>
      </c>
      <c r="G213" s="49"/>
    </row>
    <row r="214" spans="2:7" x14ac:dyDescent="0.25">
      <c r="B214" s="82" t="s">
        <v>1475</v>
      </c>
      <c r="C214" s="47" t="s">
        <v>1477</v>
      </c>
      <c r="D214" s="47" t="s">
        <v>1476</v>
      </c>
      <c r="E214" s="81">
        <v>45336</v>
      </c>
      <c r="F214" s="47">
        <v>3518</v>
      </c>
      <c r="G214" s="49"/>
    </row>
    <row r="215" spans="2:7" x14ac:dyDescent="0.25">
      <c r="B215" s="82" t="s">
        <v>1475</v>
      </c>
      <c r="C215" s="47" t="s">
        <v>1474</v>
      </c>
      <c r="D215" s="47" t="s">
        <v>1473</v>
      </c>
      <c r="E215" s="81">
        <v>45702</v>
      </c>
      <c r="F215" s="47">
        <v>-3518</v>
      </c>
      <c r="G215" s="49"/>
    </row>
    <row r="216" spans="2:7" x14ac:dyDescent="0.25">
      <c r="B216" s="82" t="s">
        <v>1169</v>
      </c>
      <c r="C216" s="47" t="s">
        <v>1477</v>
      </c>
      <c r="D216" s="47" t="s">
        <v>1476</v>
      </c>
      <c r="E216" s="81">
        <v>45336</v>
      </c>
      <c r="F216" s="47">
        <v>500</v>
      </c>
      <c r="G216" s="49"/>
    </row>
    <row r="217" spans="2:7" x14ac:dyDescent="0.25">
      <c r="B217" s="82" t="s">
        <v>1169</v>
      </c>
      <c r="C217" s="47" t="s">
        <v>1474</v>
      </c>
      <c r="D217" s="47" t="s">
        <v>1473</v>
      </c>
      <c r="E217" s="81">
        <v>45702</v>
      </c>
      <c r="F217" s="47">
        <v>-500</v>
      </c>
      <c r="G217" s="49"/>
    </row>
    <row r="218" spans="2:7" x14ac:dyDescent="0.25">
      <c r="B218" s="82" t="s">
        <v>1475</v>
      </c>
      <c r="C218" s="47" t="s">
        <v>1477</v>
      </c>
      <c r="D218" s="47" t="s">
        <v>1476</v>
      </c>
      <c r="E218" s="81">
        <v>45350</v>
      </c>
      <c r="F218" s="47">
        <v>2513</v>
      </c>
      <c r="G218" s="49"/>
    </row>
    <row r="219" spans="2:7" x14ac:dyDescent="0.25">
      <c r="B219" s="82" t="s">
        <v>1475</v>
      </c>
      <c r="C219" s="47" t="s">
        <v>1474</v>
      </c>
      <c r="D219" s="47" t="s">
        <v>1473</v>
      </c>
      <c r="E219" s="81">
        <v>45716</v>
      </c>
      <c r="F219" s="47">
        <v>-2513</v>
      </c>
      <c r="G219" s="49"/>
    </row>
    <row r="220" spans="2:7" x14ac:dyDescent="0.25">
      <c r="B220" s="43" t="s">
        <v>185</v>
      </c>
    </row>
  </sheetData>
  <mergeCells count="11">
    <mergeCell ref="E12:E13"/>
    <mergeCell ref="B121:F121"/>
    <mergeCell ref="B119:E119"/>
    <mergeCell ref="B117:C117"/>
    <mergeCell ref="B1:E1"/>
    <mergeCell ref="C3:C7"/>
    <mergeCell ref="D3:D7"/>
    <mergeCell ref="B10:E10"/>
    <mergeCell ref="B11:E11"/>
    <mergeCell ref="C12:C13"/>
    <mergeCell ref="D12:D13"/>
  </mergeCells>
  <hyperlinks>
    <hyperlink ref="A1" location="Index!A1" display="Index" xr:uid="{BBE2C29B-424E-4E39-8DC1-AE802A8C5202}"/>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93FC7-749B-42D2-9847-2FC01D43E960}">
  <dimension ref="A1:CB276"/>
  <sheetViews>
    <sheetView workbookViewId="0"/>
  </sheetViews>
  <sheetFormatPr defaultRowHeight="15" x14ac:dyDescent="0.25"/>
  <cols>
    <col min="1" max="1" width="5.42578125" style="43" bestFit="1" customWidth="1"/>
    <col min="2" max="2" width="104.28515625" style="43" customWidth="1"/>
    <col min="3" max="3" width="30.7109375" style="45" customWidth="1"/>
    <col min="4" max="4" width="30.7109375" style="43" customWidth="1"/>
    <col min="5" max="5" width="34.140625" style="43" bestFit="1" customWidth="1"/>
    <col min="6" max="6" width="29" style="44" bestFit="1" customWidth="1"/>
    <col min="7" max="7" width="18.140625" style="44" bestFit="1" customWidth="1"/>
    <col min="8" max="8" width="9.140625" style="44" bestFit="1"/>
    <col min="9" max="16384" width="9.140625" style="43"/>
  </cols>
  <sheetData>
    <row r="1" spans="1:5" x14ac:dyDescent="0.25">
      <c r="A1" s="15" t="s">
        <v>0</v>
      </c>
      <c r="B1" s="240" t="s">
        <v>1660</v>
      </c>
      <c r="C1" s="240"/>
      <c r="D1" s="240"/>
      <c r="E1" s="240"/>
    </row>
    <row r="3" spans="1:5" x14ac:dyDescent="0.25">
      <c r="B3" s="75" t="s">
        <v>1659</v>
      </c>
      <c r="C3" s="241"/>
      <c r="D3" s="242"/>
    </row>
    <row r="4" spans="1:5" ht="60" x14ac:dyDescent="0.25">
      <c r="B4" s="80" t="s">
        <v>1658</v>
      </c>
      <c r="C4" s="241"/>
      <c r="D4" s="242"/>
    </row>
    <row r="5" spans="1:5" x14ac:dyDescent="0.25">
      <c r="B5" s="80" t="s">
        <v>107</v>
      </c>
      <c r="C5" s="241"/>
      <c r="D5" s="242"/>
    </row>
    <row r="6" spans="1:5" x14ac:dyDescent="0.25">
      <c r="B6" s="80" t="s">
        <v>1657</v>
      </c>
      <c r="C6" s="241"/>
      <c r="D6" s="242"/>
    </row>
    <row r="7" spans="1:5" x14ac:dyDescent="0.25">
      <c r="B7" s="80" t="s">
        <v>1656</v>
      </c>
      <c r="C7" s="241"/>
      <c r="D7" s="242"/>
    </row>
    <row r="8" spans="1:5" x14ac:dyDescent="0.25">
      <c r="B8" s="47" t="s">
        <v>108</v>
      </c>
      <c r="C8" s="78" t="s">
        <v>109</v>
      </c>
      <c r="D8" s="78" t="s">
        <v>110</v>
      </c>
    </row>
    <row r="9" spans="1:5" x14ac:dyDescent="0.25">
      <c r="C9" s="100"/>
      <c r="D9" s="100"/>
    </row>
    <row r="10" spans="1:5" x14ac:dyDescent="0.25">
      <c r="B10" s="245"/>
      <c r="C10" s="245"/>
      <c r="D10" s="245"/>
      <c r="E10" s="245"/>
    </row>
    <row r="11" spans="1:5" x14ac:dyDescent="0.25">
      <c r="B11" s="243" t="s">
        <v>1468</v>
      </c>
      <c r="C11" s="243"/>
      <c r="D11" s="243"/>
      <c r="E11" s="243"/>
    </row>
    <row r="12" spans="1:5" x14ac:dyDescent="0.25">
      <c r="B12" s="71" t="s">
        <v>1467</v>
      </c>
      <c r="C12" s="244" t="s">
        <v>1466</v>
      </c>
      <c r="D12" s="243" t="s">
        <v>1465</v>
      </c>
      <c r="E12" s="243" t="s">
        <v>1464</v>
      </c>
    </row>
    <row r="13" spans="1:5" x14ac:dyDescent="0.25">
      <c r="B13" s="71" t="s">
        <v>1463</v>
      </c>
      <c r="C13" s="244"/>
      <c r="D13" s="243"/>
      <c r="E13" s="243"/>
    </row>
    <row r="14" spans="1:5" x14ac:dyDescent="0.25">
      <c r="B14" s="75" t="s">
        <v>1462</v>
      </c>
      <c r="C14" s="74"/>
      <c r="D14" s="73"/>
      <c r="E14" s="73"/>
    </row>
    <row r="15" spans="1:5" x14ac:dyDescent="0.25">
      <c r="B15" s="75" t="s">
        <v>1460</v>
      </c>
      <c r="C15" s="74"/>
      <c r="D15" s="73" t="s">
        <v>1655</v>
      </c>
      <c r="E15" s="73"/>
    </row>
    <row r="16" spans="1:5" x14ac:dyDescent="0.25">
      <c r="B16" s="75" t="s">
        <v>1459</v>
      </c>
      <c r="C16" s="74"/>
      <c r="D16" s="73"/>
      <c r="E16" s="73"/>
    </row>
    <row r="17" spans="2:8" x14ac:dyDescent="0.25">
      <c r="B17" s="51" t="s">
        <v>1458</v>
      </c>
      <c r="C17" s="72"/>
      <c r="D17" s="71"/>
      <c r="E17" s="71"/>
    </row>
    <row r="20" spans="2:8" x14ac:dyDescent="0.25">
      <c r="B20" s="43" t="s">
        <v>111</v>
      </c>
    </row>
    <row r="22" spans="2:8" x14ac:dyDescent="0.25">
      <c r="B22" s="69" t="s">
        <v>112</v>
      </c>
      <c r="C22" s="70" t="s">
        <v>113</v>
      </c>
      <c r="D22" s="69" t="s">
        <v>114</v>
      </c>
      <c r="E22" s="69" t="s">
        <v>115</v>
      </c>
      <c r="F22" s="68" t="s">
        <v>116</v>
      </c>
      <c r="G22" s="68" t="s">
        <v>117</v>
      </c>
      <c r="H22" s="68" t="s">
        <v>118</v>
      </c>
    </row>
    <row r="23" spans="2:8" x14ac:dyDescent="0.25">
      <c r="B23" s="53" t="s">
        <v>119</v>
      </c>
    </row>
    <row r="24" spans="2:8" x14ac:dyDescent="0.25">
      <c r="B24" s="53" t="s">
        <v>120</v>
      </c>
    </row>
    <row r="25" spans="2:8" x14ac:dyDescent="0.25">
      <c r="B25" s="53" t="s">
        <v>121</v>
      </c>
    </row>
    <row r="26" spans="2:8" x14ac:dyDescent="0.25">
      <c r="B26" s="43" t="s">
        <v>1160</v>
      </c>
      <c r="C26" s="45">
        <v>7.1</v>
      </c>
      <c r="D26" s="43" t="s">
        <v>122</v>
      </c>
      <c r="E26" s="43" t="s">
        <v>1161</v>
      </c>
      <c r="F26" s="44">
        <v>10000000</v>
      </c>
      <c r="G26" s="44">
        <v>9976.6200000000008</v>
      </c>
      <c r="H26" s="44">
        <v>3.79</v>
      </c>
    </row>
    <row r="27" spans="2:8" x14ac:dyDescent="0.25">
      <c r="B27" s="43" t="s">
        <v>1169</v>
      </c>
      <c r="C27" s="45">
        <v>7.42</v>
      </c>
      <c r="D27" s="43" t="s">
        <v>122</v>
      </c>
      <c r="E27" s="43" t="s">
        <v>1170</v>
      </c>
      <c r="F27" s="44">
        <v>5000000</v>
      </c>
      <c r="G27" s="44">
        <v>4955</v>
      </c>
      <c r="H27" s="44">
        <v>1.88</v>
      </c>
    </row>
    <row r="28" spans="2:8" x14ac:dyDescent="0.25">
      <c r="B28" s="43" t="s">
        <v>1654</v>
      </c>
      <c r="C28" s="45">
        <v>7.31</v>
      </c>
      <c r="D28" s="43" t="s">
        <v>122</v>
      </c>
      <c r="E28" s="43" t="s">
        <v>1653</v>
      </c>
      <c r="F28" s="44">
        <v>2500000</v>
      </c>
      <c r="G28" s="44">
        <v>2524.83</v>
      </c>
      <c r="H28" s="44">
        <v>0.96</v>
      </c>
    </row>
    <row r="29" spans="2:8" x14ac:dyDescent="0.25">
      <c r="B29" s="43" t="s">
        <v>1652</v>
      </c>
      <c r="C29" s="45">
        <v>7.31</v>
      </c>
      <c r="D29" s="43" t="s">
        <v>122</v>
      </c>
      <c r="E29" s="43" t="s">
        <v>1651</v>
      </c>
      <c r="F29" s="44">
        <v>1500000</v>
      </c>
      <c r="G29" s="44">
        <v>1517.38</v>
      </c>
      <c r="H29" s="44">
        <v>0.57999999999999996</v>
      </c>
    </row>
    <row r="30" spans="2:8" x14ac:dyDescent="0.25">
      <c r="B30" s="43" t="s">
        <v>1650</v>
      </c>
      <c r="C30" s="45">
        <v>7.43</v>
      </c>
      <c r="D30" s="43" t="s">
        <v>122</v>
      </c>
      <c r="E30" s="43" t="s">
        <v>1649</v>
      </c>
      <c r="F30" s="44">
        <v>1500000</v>
      </c>
      <c r="G30" s="44">
        <v>1510.88</v>
      </c>
      <c r="H30" s="44">
        <v>0.56999999999999995</v>
      </c>
    </row>
    <row r="31" spans="2:8" x14ac:dyDescent="0.25">
      <c r="B31" s="43" t="s">
        <v>1648</v>
      </c>
      <c r="C31" s="45">
        <v>7.01</v>
      </c>
      <c r="D31" s="43" t="s">
        <v>122</v>
      </c>
      <c r="E31" s="43" t="s">
        <v>1647</v>
      </c>
      <c r="F31" s="44">
        <v>1171000</v>
      </c>
      <c r="G31" s="44">
        <v>1171.21</v>
      </c>
      <c r="H31" s="44">
        <v>0.44</v>
      </c>
    </row>
    <row r="32" spans="2:8" x14ac:dyDescent="0.25">
      <c r="B32" s="43" t="s">
        <v>1646</v>
      </c>
      <c r="C32" s="45">
        <v>7.33</v>
      </c>
      <c r="D32" s="43" t="s">
        <v>122</v>
      </c>
      <c r="E32" s="43" t="s">
        <v>1645</v>
      </c>
      <c r="F32" s="44">
        <v>1000000</v>
      </c>
      <c r="G32" s="44">
        <v>1011.93</v>
      </c>
      <c r="H32" s="44">
        <v>0.38</v>
      </c>
    </row>
    <row r="33" spans="2:8" x14ac:dyDescent="0.25">
      <c r="B33" s="43" t="s">
        <v>1644</v>
      </c>
      <c r="C33" s="45">
        <v>7.14</v>
      </c>
      <c r="D33" s="43" t="s">
        <v>122</v>
      </c>
      <c r="E33" s="43" t="s">
        <v>1643</v>
      </c>
      <c r="F33" s="44">
        <v>943000</v>
      </c>
      <c r="G33" s="44">
        <v>945.09</v>
      </c>
      <c r="H33" s="44">
        <v>0.36</v>
      </c>
    </row>
    <row r="34" spans="2:8" x14ac:dyDescent="0.25">
      <c r="B34" s="43" t="s">
        <v>1642</v>
      </c>
      <c r="C34" s="45">
        <v>7.29</v>
      </c>
      <c r="D34" s="43" t="s">
        <v>122</v>
      </c>
      <c r="E34" s="43" t="s">
        <v>1641</v>
      </c>
      <c r="F34" s="44">
        <v>916000</v>
      </c>
      <c r="G34" s="44">
        <v>924.53</v>
      </c>
      <c r="H34" s="44">
        <v>0.35</v>
      </c>
    </row>
    <row r="35" spans="2:8" x14ac:dyDescent="0.25">
      <c r="B35" s="43" t="s">
        <v>1455</v>
      </c>
      <c r="C35" s="45">
        <v>7.15</v>
      </c>
      <c r="D35" s="43" t="s">
        <v>122</v>
      </c>
      <c r="E35" s="43" t="s">
        <v>1454</v>
      </c>
      <c r="F35" s="44">
        <v>890000</v>
      </c>
      <c r="G35" s="44">
        <v>892.9</v>
      </c>
      <c r="H35" s="44">
        <v>0.34</v>
      </c>
    </row>
    <row r="36" spans="2:8" x14ac:dyDescent="0.25">
      <c r="B36" s="43" t="s">
        <v>1640</v>
      </c>
      <c r="C36" s="45">
        <v>7.21</v>
      </c>
      <c r="D36" s="43" t="s">
        <v>122</v>
      </c>
      <c r="E36" s="43" t="s">
        <v>1639</v>
      </c>
      <c r="F36" s="44">
        <v>547000</v>
      </c>
      <c r="G36" s="44">
        <v>550.57000000000005</v>
      </c>
      <c r="H36" s="44">
        <v>0.21</v>
      </c>
    </row>
    <row r="37" spans="2:8" x14ac:dyDescent="0.25">
      <c r="B37" s="43" t="s">
        <v>1638</v>
      </c>
      <c r="C37" s="45">
        <v>7.31</v>
      </c>
      <c r="D37" s="43" t="s">
        <v>122</v>
      </c>
      <c r="E37" s="43" t="s">
        <v>1637</v>
      </c>
      <c r="F37" s="44">
        <v>500000</v>
      </c>
      <c r="G37" s="44">
        <v>505.05</v>
      </c>
      <c r="H37" s="44">
        <v>0.19</v>
      </c>
    </row>
    <row r="38" spans="2:8" x14ac:dyDescent="0.25">
      <c r="B38" s="43" t="s">
        <v>1636</v>
      </c>
      <c r="C38" s="45">
        <v>7.15</v>
      </c>
      <c r="D38" s="43" t="s">
        <v>122</v>
      </c>
      <c r="E38" s="43" t="s">
        <v>1635</v>
      </c>
      <c r="F38" s="44">
        <v>500000</v>
      </c>
      <c r="G38" s="44">
        <v>503.86</v>
      </c>
      <c r="H38" s="44">
        <v>0.19</v>
      </c>
    </row>
    <row r="39" spans="2:8" x14ac:dyDescent="0.25">
      <c r="B39" s="43" t="s">
        <v>1634</v>
      </c>
      <c r="C39" s="45">
        <v>7.18</v>
      </c>
      <c r="D39" s="43" t="s">
        <v>122</v>
      </c>
      <c r="E39" s="43" t="s">
        <v>1633</v>
      </c>
      <c r="F39" s="44">
        <v>420000</v>
      </c>
      <c r="G39" s="44">
        <v>422.89</v>
      </c>
      <c r="H39" s="44">
        <v>0.16</v>
      </c>
    </row>
    <row r="40" spans="2:8" x14ac:dyDescent="0.25">
      <c r="B40" s="43" t="s">
        <v>1632</v>
      </c>
      <c r="C40" s="45">
        <v>7.11</v>
      </c>
      <c r="D40" s="43" t="s">
        <v>122</v>
      </c>
      <c r="E40" s="43" t="s">
        <v>1631</v>
      </c>
      <c r="F40" s="44">
        <v>397000</v>
      </c>
      <c r="G40" s="44">
        <v>399.25</v>
      </c>
      <c r="H40" s="44">
        <v>0.15</v>
      </c>
    </row>
    <row r="41" spans="2:8" x14ac:dyDescent="0.25">
      <c r="B41" s="43" t="s">
        <v>1630</v>
      </c>
      <c r="C41" s="45">
        <v>7.15</v>
      </c>
      <c r="D41" s="43" t="s">
        <v>122</v>
      </c>
      <c r="E41" s="43" t="s">
        <v>1629</v>
      </c>
      <c r="F41" s="44">
        <v>183000</v>
      </c>
      <c r="G41" s="44">
        <v>183.59</v>
      </c>
      <c r="H41" s="44">
        <v>7.0000000000000007E-2</v>
      </c>
    </row>
    <row r="42" spans="2:8" x14ac:dyDescent="0.25">
      <c r="B42" s="43" t="s">
        <v>1628</v>
      </c>
      <c r="C42" s="45">
        <v>7.12</v>
      </c>
      <c r="D42" s="43" t="s">
        <v>122</v>
      </c>
      <c r="E42" s="43" t="s">
        <v>1627</v>
      </c>
      <c r="F42" s="44">
        <v>155000</v>
      </c>
      <c r="G42" s="44">
        <v>155.66</v>
      </c>
      <c r="H42" s="44">
        <v>0.06</v>
      </c>
    </row>
    <row r="43" spans="2:8" x14ac:dyDescent="0.25">
      <c r="B43" s="43" t="s">
        <v>1626</v>
      </c>
      <c r="C43" s="45">
        <v>7.15</v>
      </c>
      <c r="D43" s="43" t="s">
        <v>122</v>
      </c>
      <c r="E43" s="43" t="s">
        <v>1625</v>
      </c>
      <c r="F43" s="44">
        <v>100000</v>
      </c>
      <c r="G43" s="44">
        <v>100.54</v>
      </c>
      <c r="H43" s="44">
        <v>0.04</v>
      </c>
    </row>
    <row r="44" spans="2:8" x14ac:dyDescent="0.25">
      <c r="B44" s="53" t="s">
        <v>125</v>
      </c>
      <c r="C44" s="54"/>
      <c r="D44" s="53"/>
      <c r="E44" s="53"/>
      <c r="F44" s="49"/>
      <c r="G44" s="49">
        <f>SUM(G22:G43)</f>
        <v>28251.780000000002</v>
      </c>
      <c r="H44" s="49">
        <f>SUM(H26:H43)</f>
        <v>10.72</v>
      </c>
    </row>
    <row r="45" spans="2:8" x14ac:dyDescent="0.25">
      <c r="B45" s="53" t="s">
        <v>1179</v>
      </c>
    </row>
    <row r="46" spans="2:8" x14ac:dyDescent="0.25">
      <c r="B46" s="43" t="s">
        <v>3261</v>
      </c>
      <c r="C46" s="45">
        <v>7.73</v>
      </c>
      <c r="D46" s="43" t="s">
        <v>479</v>
      </c>
      <c r="E46" s="43" t="s">
        <v>1624</v>
      </c>
      <c r="F46" s="44">
        <v>950</v>
      </c>
      <c r="G46" s="44">
        <v>9461.44</v>
      </c>
      <c r="H46" s="44">
        <v>3.59</v>
      </c>
    </row>
    <row r="47" spans="2:8" x14ac:dyDescent="0.25">
      <c r="B47" s="43" t="s">
        <v>2786</v>
      </c>
      <c r="C47" s="45">
        <v>8.1199999999999992</v>
      </c>
      <c r="D47" s="43" t="s">
        <v>127</v>
      </c>
      <c r="E47" s="43" t="s">
        <v>1201</v>
      </c>
      <c r="F47" s="44">
        <v>750</v>
      </c>
      <c r="G47" s="44">
        <v>7470.92</v>
      </c>
      <c r="H47" s="44">
        <v>2.84</v>
      </c>
    </row>
    <row r="48" spans="2:8" x14ac:dyDescent="0.25">
      <c r="B48" s="43" t="s">
        <v>3247</v>
      </c>
      <c r="C48" s="45">
        <v>7.55</v>
      </c>
      <c r="D48" s="43" t="s">
        <v>127</v>
      </c>
      <c r="E48" s="43" t="s">
        <v>1539</v>
      </c>
      <c r="F48" s="44">
        <v>750</v>
      </c>
      <c r="G48" s="44">
        <v>7462.85</v>
      </c>
      <c r="H48" s="44">
        <v>2.83</v>
      </c>
    </row>
    <row r="49" spans="2:8" x14ac:dyDescent="0.25">
      <c r="B49" s="43" t="s">
        <v>3262</v>
      </c>
      <c r="C49" s="45">
        <v>8.1199999999999992</v>
      </c>
      <c r="D49" s="43" t="s">
        <v>127</v>
      </c>
      <c r="E49" s="43" t="s">
        <v>1623</v>
      </c>
      <c r="F49" s="44">
        <v>750</v>
      </c>
      <c r="G49" s="44">
        <v>7447.18</v>
      </c>
      <c r="H49" s="44">
        <v>2.83</v>
      </c>
    </row>
    <row r="50" spans="2:8" x14ac:dyDescent="0.25">
      <c r="B50" s="43" t="s">
        <v>3263</v>
      </c>
      <c r="C50" s="45">
        <v>8.2100000000000009</v>
      </c>
      <c r="D50" s="43" t="s">
        <v>127</v>
      </c>
      <c r="E50" s="43" t="s">
        <v>1622</v>
      </c>
      <c r="F50" s="44">
        <v>750</v>
      </c>
      <c r="G50" s="44">
        <v>6798.89</v>
      </c>
      <c r="H50" s="44">
        <v>2.58</v>
      </c>
    </row>
    <row r="51" spans="2:8" x14ac:dyDescent="0.25">
      <c r="B51" s="43" t="s">
        <v>3264</v>
      </c>
      <c r="C51" s="45">
        <v>8.08</v>
      </c>
      <c r="D51" s="43" t="s">
        <v>127</v>
      </c>
      <c r="E51" s="43" t="s">
        <v>1621</v>
      </c>
      <c r="F51" s="44">
        <v>500</v>
      </c>
      <c r="G51" s="44">
        <v>4989.8999999999996</v>
      </c>
      <c r="H51" s="44">
        <v>1.9</v>
      </c>
    </row>
    <row r="52" spans="2:8" x14ac:dyDescent="0.25">
      <c r="B52" s="43" t="s">
        <v>2620</v>
      </c>
      <c r="C52" s="45">
        <v>8.44</v>
      </c>
      <c r="D52" s="43" t="s">
        <v>127</v>
      </c>
      <c r="E52" s="43" t="s">
        <v>750</v>
      </c>
      <c r="F52" s="44">
        <v>500</v>
      </c>
      <c r="G52" s="44">
        <v>4977.63</v>
      </c>
      <c r="H52" s="44">
        <v>1.89</v>
      </c>
    </row>
    <row r="53" spans="2:8" x14ac:dyDescent="0.25">
      <c r="B53" s="43" t="s">
        <v>1620</v>
      </c>
      <c r="C53" s="45">
        <v>7.83</v>
      </c>
      <c r="D53" s="43" t="s">
        <v>127</v>
      </c>
      <c r="E53" s="43" t="s">
        <v>1619</v>
      </c>
      <c r="F53" s="44">
        <v>5000</v>
      </c>
      <c r="G53" s="44">
        <v>4970.6000000000004</v>
      </c>
      <c r="H53" s="44">
        <v>1.89</v>
      </c>
    </row>
    <row r="54" spans="2:8" x14ac:dyDescent="0.25">
      <c r="B54" s="43" t="s">
        <v>1618</v>
      </c>
      <c r="C54" s="45">
        <v>7.86</v>
      </c>
      <c r="D54" s="43" t="s">
        <v>127</v>
      </c>
      <c r="E54" s="43" t="s">
        <v>1617</v>
      </c>
      <c r="F54" s="44">
        <v>500</v>
      </c>
      <c r="G54" s="44">
        <v>4950.67</v>
      </c>
      <c r="H54" s="44">
        <v>1.88</v>
      </c>
    </row>
    <row r="55" spans="2:8" x14ac:dyDescent="0.25">
      <c r="B55" s="43" t="s">
        <v>1616</v>
      </c>
      <c r="C55" s="45">
        <v>7.84</v>
      </c>
      <c r="D55" s="43" t="s">
        <v>127</v>
      </c>
      <c r="E55" s="43" t="s">
        <v>1615</v>
      </c>
      <c r="F55" s="44">
        <v>5000</v>
      </c>
      <c r="G55" s="44">
        <v>4945.5</v>
      </c>
      <c r="H55" s="44">
        <v>1.88</v>
      </c>
    </row>
    <row r="56" spans="2:8" x14ac:dyDescent="0.25">
      <c r="B56" s="43" t="s">
        <v>2802</v>
      </c>
      <c r="C56" s="45">
        <v>7.64</v>
      </c>
      <c r="D56" s="43" t="s">
        <v>127</v>
      </c>
      <c r="E56" s="43" t="s">
        <v>1230</v>
      </c>
      <c r="F56" s="44">
        <v>500</v>
      </c>
      <c r="G56" s="44">
        <v>4944.63</v>
      </c>
      <c r="H56" s="44">
        <v>1.88</v>
      </c>
    </row>
    <row r="57" spans="2:8" x14ac:dyDescent="0.25">
      <c r="B57" s="43" t="s">
        <v>1182</v>
      </c>
      <c r="C57" s="45">
        <v>7.86</v>
      </c>
      <c r="D57" s="43" t="s">
        <v>127</v>
      </c>
      <c r="E57" s="43" t="s">
        <v>1183</v>
      </c>
      <c r="F57" s="44">
        <v>500</v>
      </c>
      <c r="G57" s="44">
        <v>4943.79</v>
      </c>
      <c r="H57" s="44">
        <v>1.88</v>
      </c>
    </row>
    <row r="58" spans="2:8" x14ac:dyDescent="0.25">
      <c r="B58" s="43" t="s">
        <v>1614</v>
      </c>
      <c r="C58" s="45">
        <v>7.86</v>
      </c>
      <c r="D58" s="43" t="s">
        <v>127</v>
      </c>
      <c r="E58" s="43" t="s">
        <v>1613</v>
      </c>
      <c r="F58" s="44">
        <v>350</v>
      </c>
      <c r="G58" s="44">
        <v>3476.62</v>
      </c>
      <c r="H58" s="44">
        <v>1.32</v>
      </c>
    </row>
    <row r="59" spans="2:8" x14ac:dyDescent="0.25">
      <c r="B59" s="43" t="s">
        <v>1188</v>
      </c>
      <c r="C59" s="45">
        <v>7.87</v>
      </c>
      <c r="D59" s="43" t="s">
        <v>127</v>
      </c>
      <c r="E59" s="43" t="s">
        <v>1189</v>
      </c>
      <c r="F59" s="44">
        <v>350</v>
      </c>
      <c r="G59" s="44">
        <v>3463.37</v>
      </c>
      <c r="H59" s="44">
        <v>1.32</v>
      </c>
    </row>
    <row r="60" spans="2:8" x14ac:dyDescent="0.25">
      <c r="B60" s="43" t="s">
        <v>1198</v>
      </c>
      <c r="C60" s="45">
        <v>8.02</v>
      </c>
      <c r="D60" s="43" t="s">
        <v>127</v>
      </c>
      <c r="E60" s="43" t="s">
        <v>1199</v>
      </c>
      <c r="F60" s="44">
        <v>250</v>
      </c>
      <c r="G60" s="44">
        <v>2494.5</v>
      </c>
      <c r="H60" s="44">
        <v>0.95</v>
      </c>
    </row>
    <row r="61" spans="2:8" x14ac:dyDescent="0.25">
      <c r="B61" s="43" t="s">
        <v>2686</v>
      </c>
      <c r="C61" s="45">
        <v>8.16</v>
      </c>
      <c r="D61" s="43" t="s">
        <v>127</v>
      </c>
      <c r="E61" s="43" t="s">
        <v>931</v>
      </c>
      <c r="F61" s="44">
        <v>250</v>
      </c>
      <c r="G61" s="44">
        <v>2491.94</v>
      </c>
      <c r="H61" s="44">
        <v>0.95</v>
      </c>
    </row>
    <row r="62" spans="2:8" x14ac:dyDescent="0.25">
      <c r="B62" s="43" t="s">
        <v>1612</v>
      </c>
      <c r="C62" s="45">
        <v>7.8</v>
      </c>
      <c r="D62" s="43" t="s">
        <v>127</v>
      </c>
      <c r="E62" s="43" t="s">
        <v>1611</v>
      </c>
      <c r="F62" s="44">
        <v>250</v>
      </c>
      <c r="G62" s="44">
        <v>2490.4499999999998</v>
      </c>
      <c r="H62" s="44">
        <v>0.95</v>
      </c>
    </row>
    <row r="63" spans="2:8" x14ac:dyDescent="0.25">
      <c r="B63" s="43" t="s">
        <v>3265</v>
      </c>
      <c r="C63" s="45">
        <v>8.43</v>
      </c>
      <c r="D63" s="43" t="s">
        <v>127</v>
      </c>
      <c r="E63" s="43" t="s">
        <v>1610</v>
      </c>
      <c r="F63" s="44">
        <v>250</v>
      </c>
      <c r="G63" s="44">
        <v>2489.2399999999998</v>
      </c>
      <c r="H63" s="44">
        <v>0.95</v>
      </c>
    </row>
    <row r="64" spans="2:8" x14ac:dyDescent="0.25">
      <c r="B64" s="43" t="s">
        <v>1609</v>
      </c>
      <c r="C64" s="45">
        <v>7.8</v>
      </c>
      <c r="D64" s="43" t="s">
        <v>127</v>
      </c>
      <c r="E64" s="43" t="s">
        <v>1608</v>
      </c>
      <c r="F64" s="44">
        <v>250</v>
      </c>
      <c r="G64" s="44">
        <v>2477.35</v>
      </c>
      <c r="H64" s="44">
        <v>0.94</v>
      </c>
    </row>
    <row r="65" spans="2:8" x14ac:dyDescent="0.25">
      <c r="B65" s="43" t="s">
        <v>2780</v>
      </c>
      <c r="C65" s="45">
        <v>7.95</v>
      </c>
      <c r="D65" s="43" t="s">
        <v>127</v>
      </c>
      <c r="E65" s="43" t="s">
        <v>1187</v>
      </c>
      <c r="F65" s="44">
        <v>250</v>
      </c>
      <c r="G65" s="44">
        <v>2476.7399999999998</v>
      </c>
      <c r="H65" s="44">
        <v>0.94</v>
      </c>
    </row>
    <row r="66" spans="2:8" x14ac:dyDescent="0.25">
      <c r="B66" s="43" t="s">
        <v>3266</v>
      </c>
      <c r="C66" s="45">
        <v>7.77</v>
      </c>
      <c r="D66" s="43" t="s">
        <v>127</v>
      </c>
      <c r="E66" s="43" t="s">
        <v>1607</v>
      </c>
      <c r="F66" s="44">
        <v>250</v>
      </c>
      <c r="G66" s="44">
        <v>2471.44</v>
      </c>
      <c r="H66" s="44">
        <v>0.94</v>
      </c>
    </row>
    <row r="67" spans="2:8" x14ac:dyDescent="0.25">
      <c r="B67" s="43" t="s">
        <v>3267</v>
      </c>
      <c r="C67" s="45">
        <v>7.8</v>
      </c>
      <c r="D67" s="43" t="s">
        <v>127</v>
      </c>
      <c r="E67" s="43" t="s">
        <v>1606</v>
      </c>
      <c r="F67" s="44">
        <v>250</v>
      </c>
      <c r="G67" s="44">
        <v>2410.46</v>
      </c>
      <c r="H67" s="44">
        <v>0.92</v>
      </c>
    </row>
    <row r="68" spans="2:8" x14ac:dyDescent="0.25">
      <c r="B68" s="43" t="s">
        <v>3268</v>
      </c>
      <c r="C68" s="45">
        <v>7.8</v>
      </c>
      <c r="D68" s="43" t="s">
        <v>127</v>
      </c>
      <c r="E68" s="43" t="s">
        <v>1605</v>
      </c>
      <c r="F68" s="44">
        <v>250</v>
      </c>
      <c r="G68" s="44">
        <v>2407.25</v>
      </c>
      <c r="H68" s="44">
        <v>0.91</v>
      </c>
    </row>
    <row r="69" spans="2:8" x14ac:dyDescent="0.25">
      <c r="B69" s="43" t="s">
        <v>2791</v>
      </c>
      <c r="C69" s="45">
        <v>8.1</v>
      </c>
      <c r="D69" s="43" t="s">
        <v>127</v>
      </c>
      <c r="E69" s="43" t="s">
        <v>1214</v>
      </c>
      <c r="F69" s="44">
        <v>200</v>
      </c>
      <c r="G69" s="44">
        <v>1972.12</v>
      </c>
      <c r="H69" s="44">
        <v>0.75</v>
      </c>
    </row>
    <row r="70" spans="2:8" x14ac:dyDescent="0.25">
      <c r="B70" s="43" t="s">
        <v>3269</v>
      </c>
      <c r="C70" s="45">
        <v>7.79</v>
      </c>
      <c r="D70" s="43" t="s">
        <v>127</v>
      </c>
      <c r="E70" s="43" t="s">
        <v>1604</v>
      </c>
      <c r="F70" s="44">
        <v>150</v>
      </c>
      <c r="G70" s="44">
        <v>1507.55</v>
      </c>
      <c r="H70" s="44">
        <v>0.56999999999999995</v>
      </c>
    </row>
    <row r="71" spans="2:8" x14ac:dyDescent="0.25">
      <c r="B71" s="43" t="s">
        <v>2798</v>
      </c>
      <c r="C71" s="45">
        <v>7.69</v>
      </c>
      <c r="D71" s="43" t="s">
        <v>127</v>
      </c>
      <c r="E71" s="43" t="s">
        <v>1226</v>
      </c>
      <c r="F71" s="44">
        <v>100</v>
      </c>
      <c r="G71" s="44">
        <v>1017.44</v>
      </c>
      <c r="H71" s="44">
        <v>0.39</v>
      </c>
    </row>
    <row r="72" spans="2:8" x14ac:dyDescent="0.25">
      <c r="B72" s="43" t="s">
        <v>3270</v>
      </c>
      <c r="C72" s="45">
        <v>8.2899999999999991</v>
      </c>
      <c r="D72" s="43" t="s">
        <v>127</v>
      </c>
      <c r="E72" s="43" t="s">
        <v>1603</v>
      </c>
      <c r="F72" s="44">
        <v>100</v>
      </c>
      <c r="G72" s="44">
        <v>1000.25</v>
      </c>
      <c r="H72" s="44">
        <v>0.38</v>
      </c>
    </row>
    <row r="73" spans="2:8" x14ac:dyDescent="0.25">
      <c r="B73" s="43" t="s">
        <v>3271</v>
      </c>
      <c r="C73" s="45">
        <v>7.53</v>
      </c>
      <c r="D73" s="43" t="s">
        <v>127</v>
      </c>
      <c r="E73" s="43" t="s">
        <v>1602</v>
      </c>
      <c r="F73" s="44">
        <v>40</v>
      </c>
      <c r="G73" s="44">
        <v>504.18</v>
      </c>
      <c r="H73" s="44">
        <v>0.19</v>
      </c>
    </row>
    <row r="74" spans="2:8" x14ac:dyDescent="0.25">
      <c r="B74" s="43" t="s">
        <v>2799</v>
      </c>
      <c r="C74" s="45">
        <v>7.68</v>
      </c>
      <c r="D74" s="43" t="s">
        <v>127</v>
      </c>
      <c r="E74" s="43" t="s">
        <v>1227</v>
      </c>
      <c r="F74" s="44">
        <v>40</v>
      </c>
      <c r="G74" s="44">
        <v>406.7</v>
      </c>
      <c r="H74" s="44">
        <v>0.15</v>
      </c>
    </row>
    <row r="75" spans="2:8" x14ac:dyDescent="0.25">
      <c r="B75" s="53" t="s">
        <v>129</v>
      </c>
      <c r="C75" s="54"/>
      <c r="D75" s="53"/>
      <c r="E75" s="53"/>
      <c r="F75" s="49"/>
      <c r="G75" s="49">
        <f>SUM(G45:G74)</f>
        <v>108921.59999999999</v>
      </c>
      <c r="H75" s="49">
        <f>SUM(H45:H74)</f>
        <v>41.389999999999993</v>
      </c>
    </row>
    <row r="76" spans="2:8" x14ac:dyDescent="0.25">
      <c r="B76" s="53" t="s">
        <v>130</v>
      </c>
    </row>
    <row r="77" spans="2:8" x14ac:dyDescent="0.25">
      <c r="B77" s="43" t="s">
        <v>1601</v>
      </c>
      <c r="C77" s="45">
        <v>7.08</v>
      </c>
      <c r="D77" s="43" t="s">
        <v>132</v>
      </c>
      <c r="E77" s="43" t="s">
        <v>1600</v>
      </c>
      <c r="F77" s="44">
        <v>2000</v>
      </c>
      <c r="G77" s="44">
        <v>9949.82</v>
      </c>
      <c r="H77" s="44">
        <v>3.78</v>
      </c>
    </row>
    <row r="78" spans="2:8" x14ac:dyDescent="0.25">
      <c r="B78" s="43" t="s">
        <v>3255</v>
      </c>
      <c r="C78" s="45">
        <v>7.4</v>
      </c>
      <c r="D78" s="43" t="s">
        <v>132</v>
      </c>
      <c r="E78" s="43" t="s">
        <v>1516</v>
      </c>
      <c r="F78" s="44">
        <v>2000</v>
      </c>
      <c r="G78" s="44">
        <v>9766.35</v>
      </c>
      <c r="H78" s="44">
        <v>3.71</v>
      </c>
    </row>
    <row r="79" spans="2:8" x14ac:dyDescent="0.25">
      <c r="B79" s="43" t="s">
        <v>2015</v>
      </c>
      <c r="C79" s="45">
        <v>7.64</v>
      </c>
      <c r="D79" s="43" t="s">
        <v>132</v>
      </c>
      <c r="E79" s="43" t="s">
        <v>1513</v>
      </c>
      <c r="F79" s="44">
        <v>2000</v>
      </c>
      <c r="G79" s="44">
        <v>9592.42</v>
      </c>
      <c r="H79" s="44">
        <v>3.64</v>
      </c>
    </row>
    <row r="80" spans="2:8" x14ac:dyDescent="0.25">
      <c r="B80" s="43" t="s">
        <v>3257</v>
      </c>
      <c r="C80" s="45">
        <v>7.87</v>
      </c>
      <c r="D80" s="43" t="s">
        <v>132</v>
      </c>
      <c r="E80" s="43" t="s">
        <v>1509</v>
      </c>
      <c r="F80" s="44">
        <v>2000</v>
      </c>
      <c r="G80" s="44">
        <v>9272.27</v>
      </c>
      <c r="H80" s="44">
        <v>3.52</v>
      </c>
    </row>
    <row r="81" spans="2:8" x14ac:dyDescent="0.25">
      <c r="B81" s="43" t="s">
        <v>1599</v>
      </c>
      <c r="C81" s="45">
        <v>7.43</v>
      </c>
      <c r="D81" s="43" t="s">
        <v>132</v>
      </c>
      <c r="E81" s="43" t="s">
        <v>1598</v>
      </c>
      <c r="F81" s="44">
        <v>1500</v>
      </c>
      <c r="G81" s="44">
        <v>7322.74</v>
      </c>
      <c r="H81" s="44">
        <v>2.78</v>
      </c>
    </row>
    <row r="82" spans="2:8" x14ac:dyDescent="0.25">
      <c r="B82" s="43" t="s">
        <v>1597</v>
      </c>
      <c r="C82" s="45">
        <v>7.05</v>
      </c>
      <c r="D82" s="43" t="s">
        <v>132</v>
      </c>
      <c r="E82" s="43" t="s">
        <v>1596</v>
      </c>
      <c r="F82" s="44">
        <v>1000</v>
      </c>
      <c r="G82" s="44">
        <v>4996.1400000000003</v>
      </c>
      <c r="H82" s="44">
        <v>1.9</v>
      </c>
    </row>
    <row r="83" spans="2:8" x14ac:dyDescent="0.25">
      <c r="B83" s="43" t="s">
        <v>1595</v>
      </c>
      <c r="C83" s="45">
        <v>7.14</v>
      </c>
      <c r="D83" s="43" t="s">
        <v>132</v>
      </c>
      <c r="E83" s="43" t="s">
        <v>1594</v>
      </c>
      <c r="F83" s="44">
        <v>1000</v>
      </c>
      <c r="G83" s="44">
        <v>4986.34</v>
      </c>
      <c r="H83" s="44">
        <v>1.89</v>
      </c>
    </row>
    <row r="84" spans="2:8" x14ac:dyDescent="0.25">
      <c r="B84" s="43" t="s">
        <v>1355</v>
      </c>
      <c r="C84" s="45">
        <v>6.9</v>
      </c>
      <c r="D84" s="43" t="s">
        <v>122</v>
      </c>
      <c r="E84" s="43" t="s">
        <v>1354</v>
      </c>
      <c r="F84" s="44">
        <v>5000000</v>
      </c>
      <c r="G84" s="44">
        <v>4929.18</v>
      </c>
      <c r="H84" s="44">
        <v>1.87</v>
      </c>
    </row>
    <row r="85" spans="2:8" x14ac:dyDescent="0.25">
      <c r="B85" s="43" t="s">
        <v>1386</v>
      </c>
      <c r="C85" s="45">
        <v>7.36</v>
      </c>
      <c r="D85" s="43" t="s">
        <v>132</v>
      </c>
      <c r="E85" s="43" t="s">
        <v>1385</v>
      </c>
      <c r="F85" s="44">
        <v>1000</v>
      </c>
      <c r="G85" s="44">
        <v>4925.5600000000004</v>
      </c>
      <c r="H85" s="44">
        <v>1.87</v>
      </c>
    </row>
    <row r="86" spans="2:8" x14ac:dyDescent="0.25">
      <c r="B86" s="43" t="s">
        <v>1593</v>
      </c>
      <c r="C86" s="45">
        <v>6.97</v>
      </c>
      <c r="D86" s="43" t="s">
        <v>122</v>
      </c>
      <c r="E86" s="43" t="s">
        <v>1592</v>
      </c>
      <c r="F86" s="44">
        <v>5000000</v>
      </c>
      <c r="G86" s="44">
        <v>4915.58</v>
      </c>
      <c r="H86" s="44">
        <v>1.87</v>
      </c>
    </row>
    <row r="87" spans="2:8" x14ac:dyDescent="0.25">
      <c r="B87" s="43" t="s">
        <v>2983</v>
      </c>
      <c r="C87" s="45">
        <v>8</v>
      </c>
      <c r="D87" s="43" t="s">
        <v>132</v>
      </c>
      <c r="E87" s="43" t="s">
        <v>1291</v>
      </c>
      <c r="F87" s="44">
        <v>1000</v>
      </c>
      <c r="G87" s="44">
        <v>4902.29</v>
      </c>
      <c r="H87" s="44">
        <v>1.86</v>
      </c>
    </row>
    <row r="88" spans="2:8" x14ac:dyDescent="0.25">
      <c r="B88" s="43" t="s">
        <v>3272</v>
      </c>
      <c r="C88" s="45">
        <v>8.0399999999999991</v>
      </c>
      <c r="D88" s="43" t="s">
        <v>132</v>
      </c>
      <c r="E88" s="43" t="s">
        <v>1591</v>
      </c>
      <c r="F88" s="44">
        <v>1000</v>
      </c>
      <c r="G88" s="44">
        <v>4887.04</v>
      </c>
      <c r="H88" s="44">
        <v>1.86</v>
      </c>
    </row>
    <row r="89" spans="2:8" x14ac:dyDescent="0.25">
      <c r="B89" s="43" t="s">
        <v>1590</v>
      </c>
      <c r="C89" s="45">
        <v>7.11</v>
      </c>
      <c r="D89" s="43" t="s">
        <v>132</v>
      </c>
      <c r="E89" s="43" t="s">
        <v>1589</v>
      </c>
      <c r="F89" s="44">
        <v>500</v>
      </c>
      <c r="G89" s="44">
        <v>2497.5700000000002</v>
      </c>
      <c r="H89" s="44">
        <v>0.95</v>
      </c>
    </row>
    <row r="90" spans="2:8" x14ac:dyDescent="0.25">
      <c r="B90" s="43" t="s">
        <v>1588</v>
      </c>
      <c r="C90" s="45">
        <v>7.32</v>
      </c>
      <c r="D90" s="43" t="s">
        <v>132</v>
      </c>
      <c r="E90" s="43" t="s">
        <v>1587</v>
      </c>
      <c r="F90" s="44">
        <v>500</v>
      </c>
      <c r="G90" s="44">
        <v>2448.96</v>
      </c>
      <c r="H90" s="44">
        <v>0.93</v>
      </c>
    </row>
    <row r="91" spans="2:8" x14ac:dyDescent="0.25">
      <c r="B91" s="43" t="s">
        <v>1586</v>
      </c>
      <c r="C91" s="45">
        <v>7.26</v>
      </c>
      <c r="D91" s="43" t="s">
        <v>131</v>
      </c>
      <c r="E91" s="43" t="s">
        <v>1585</v>
      </c>
      <c r="F91" s="44">
        <v>500</v>
      </c>
      <c r="G91" s="44">
        <v>2448.89</v>
      </c>
      <c r="H91" s="44">
        <v>0.93</v>
      </c>
    </row>
    <row r="92" spans="2:8" x14ac:dyDescent="0.25">
      <c r="B92" s="43" t="s">
        <v>3254</v>
      </c>
      <c r="C92" s="45">
        <v>7.39</v>
      </c>
      <c r="D92" s="43" t="s">
        <v>131</v>
      </c>
      <c r="E92" s="43" t="s">
        <v>1519</v>
      </c>
      <c r="F92" s="44">
        <v>500</v>
      </c>
      <c r="G92" s="44">
        <v>2445.5700000000002</v>
      </c>
      <c r="H92" s="44">
        <v>0.93</v>
      </c>
    </row>
    <row r="93" spans="2:8" x14ac:dyDescent="0.25">
      <c r="B93" s="43" t="s">
        <v>1938</v>
      </c>
      <c r="C93" s="45">
        <v>8.69</v>
      </c>
      <c r="D93" s="43" t="s">
        <v>132</v>
      </c>
      <c r="E93" s="43" t="s">
        <v>1495</v>
      </c>
      <c r="F93" s="44">
        <v>500</v>
      </c>
      <c r="G93" s="44">
        <v>2413.25</v>
      </c>
      <c r="H93" s="44">
        <v>0.92</v>
      </c>
    </row>
    <row r="94" spans="2:8" x14ac:dyDescent="0.25">
      <c r="B94" s="43" t="s">
        <v>3273</v>
      </c>
      <c r="C94" s="45">
        <v>8.5299999999999994</v>
      </c>
      <c r="D94" s="43" t="s">
        <v>132</v>
      </c>
      <c r="E94" s="43" t="s">
        <v>1584</v>
      </c>
      <c r="F94" s="44">
        <v>500</v>
      </c>
      <c r="G94" s="44">
        <v>2396.4499999999998</v>
      </c>
      <c r="H94" s="44">
        <v>0.91</v>
      </c>
    </row>
    <row r="95" spans="2:8" x14ac:dyDescent="0.25">
      <c r="B95" s="43" t="s">
        <v>3274</v>
      </c>
      <c r="C95" s="45">
        <v>8.5299999999999994</v>
      </c>
      <c r="D95" s="43" t="s">
        <v>132</v>
      </c>
      <c r="E95" s="43" t="s">
        <v>1583</v>
      </c>
      <c r="F95" s="44">
        <v>500</v>
      </c>
      <c r="G95" s="44">
        <v>2387.9</v>
      </c>
      <c r="H95" s="44">
        <v>0.91</v>
      </c>
    </row>
    <row r="96" spans="2:8" x14ac:dyDescent="0.25">
      <c r="B96" s="53" t="s">
        <v>134</v>
      </c>
      <c r="C96" s="54"/>
      <c r="D96" s="53"/>
      <c r="E96" s="53"/>
      <c r="F96" s="49"/>
      <c r="G96" s="49">
        <f>SUM(G76:G95)</f>
        <v>97484.32</v>
      </c>
      <c r="H96" s="49">
        <f>SUM(H76:H95)</f>
        <v>37.029999999999994</v>
      </c>
    </row>
    <row r="97" spans="2:8" x14ac:dyDescent="0.25">
      <c r="B97" s="53" t="s">
        <v>1347</v>
      </c>
    </row>
    <row r="98" spans="2:8" x14ac:dyDescent="0.25">
      <c r="B98" s="43" t="s">
        <v>1346</v>
      </c>
      <c r="C98" s="45" t="s">
        <v>135</v>
      </c>
      <c r="E98" s="43" t="s">
        <v>1345</v>
      </c>
      <c r="F98" s="44">
        <v>6755.8620000000001</v>
      </c>
      <c r="G98" s="44">
        <v>678.41</v>
      </c>
      <c r="H98" s="44">
        <v>0.26</v>
      </c>
    </row>
    <row r="99" spans="2:8" x14ac:dyDescent="0.25">
      <c r="B99" s="53" t="s">
        <v>1344</v>
      </c>
      <c r="C99" s="54"/>
      <c r="D99" s="53"/>
      <c r="E99" s="53"/>
      <c r="F99" s="49"/>
      <c r="G99" s="49">
        <f>SUM(G97:G98)</f>
        <v>678.41</v>
      </c>
      <c r="H99" s="49">
        <f>SUM(H97:H98)</f>
        <v>0.26</v>
      </c>
    </row>
    <row r="100" spans="2:8" x14ac:dyDescent="0.25">
      <c r="B100" s="53" t="s">
        <v>136</v>
      </c>
      <c r="C100" s="54"/>
      <c r="D100" s="53"/>
      <c r="E100" s="53"/>
      <c r="F100" s="49"/>
      <c r="G100" s="49">
        <v>18563</v>
      </c>
      <c r="H100" s="49">
        <v>7.05</v>
      </c>
    </row>
    <row r="101" spans="2:8" x14ac:dyDescent="0.25">
      <c r="B101" s="53" t="s">
        <v>137</v>
      </c>
      <c r="C101" s="54"/>
      <c r="D101" s="53"/>
      <c r="E101" s="53"/>
      <c r="F101" s="49"/>
      <c r="G101" s="49">
        <f>G96+G75+G44+G100+G99</f>
        <v>253899.11</v>
      </c>
      <c r="H101" s="49">
        <f>H96+H75+H44+H100+H99</f>
        <v>96.449999999999989</v>
      </c>
    </row>
    <row r="102" spans="2:8" x14ac:dyDescent="0.25">
      <c r="B102" s="53" t="s">
        <v>138</v>
      </c>
      <c r="C102" s="54"/>
      <c r="D102" s="53"/>
      <c r="E102" s="53"/>
      <c r="F102" s="49"/>
      <c r="G102" s="49">
        <f>G103-G101</f>
        <v>9358.1222149599926</v>
      </c>
      <c r="H102" s="49">
        <f>H103-H101</f>
        <v>3.5500000000000114</v>
      </c>
    </row>
    <row r="103" spans="2:8" x14ac:dyDescent="0.25">
      <c r="B103" s="53" t="s">
        <v>139</v>
      </c>
      <c r="C103" s="54"/>
      <c r="D103" s="53"/>
      <c r="E103" s="53"/>
      <c r="F103" s="49"/>
      <c r="G103" s="49">
        <v>263257.23221495998</v>
      </c>
      <c r="H103" s="49">
        <v>100</v>
      </c>
    </row>
    <row r="104" spans="2:8" x14ac:dyDescent="0.25">
      <c r="B104" s="43" t="s">
        <v>140</v>
      </c>
    </row>
    <row r="105" spans="2:8" x14ac:dyDescent="0.25">
      <c r="B105" s="43" t="s">
        <v>141</v>
      </c>
    </row>
    <row r="106" spans="2:8" x14ac:dyDescent="0.25">
      <c r="B106" s="43" t="s">
        <v>142</v>
      </c>
      <c r="C106" s="45" t="s">
        <v>143</v>
      </c>
    </row>
    <row r="107" spans="2:8" x14ac:dyDescent="0.25">
      <c r="B107" s="53"/>
    </row>
    <row r="108" spans="2:8" x14ac:dyDescent="0.25">
      <c r="B108" s="67" t="s">
        <v>1343</v>
      </c>
      <c r="C108" s="45" t="s">
        <v>144</v>
      </c>
    </row>
    <row r="109" spans="2:8" x14ac:dyDescent="0.25">
      <c r="B109" s="53"/>
    </row>
    <row r="110" spans="2:8" x14ac:dyDescent="0.25">
      <c r="B110" s="53" t="s">
        <v>145</v>
      </c>
      <c r="C110" s="45" t="s">
        <v>144</v>
      </c>
    </row>
    <row r="111" spans="2:8" x14ac:dyDescent="0.25">
      <c r="B111" s="53" t="s">
        <v>146</v>
      </c>
      <c r="C111" s="45" t="s">
        <v>147</v>
      </c>
    </row>
    <row r="112" spans="2:8" x14ac:dyDescent="0.25">
      <c r="B112" s="53" t="s">
        <v>1582</v>
      </c>
      <c r="C112" s="54"/>
    </row>
    <row r="113" spans="2:3" x14ac:dyDescent="0.25">
      <c r="B113" s="53" t="s">
        <v>1581</v>
      </c>
      <c r="C113" s="54"/>
    </row>
    <row r="114" spans="2:3" x14ac:dyDescent="0.25">
      <c r="B114" s="53" t="s">
        <v>1580</v>
      </c>
      <c r="C114" s="54"/>
    </row>
    <row r="115" spans="2:3" x14ac:dyDescent="0.25">
      <c r="B115" s="53" t="s">
        <v>1579</v>
      </c>
      <c r="C115" s="54"/>
    </row>
    <row r="116" spans="2:3" x14ac:dyDescent="0.25">
      <c r="B116" s="53" t="s">
        <v>1578</v>
      </c>
      <c r="C116" s="54"/>
    </row>
    <row r="117" spans="2:3" x14ac:dyDescent="0.25">
      <c r="B117" s="53" t="s">
        <v>1577</v>
      </c>
      <c r="C117" s="54"/>
    </row>
    <row r="118" spans="2:3" x14ac:dyDescent="0.25">
      <c r="B118" s="53" t="s">
        <v>1576</v>
      </c>
      <c r="C118" s="54"/>
    </row>
    <row r="119" spans="2:3" x14ac:dyDescent="0.25">
      <c r="B119" s="53" t="s">
        <v>1575</v>
      </c>
      <c r="C119" s="54"/>
    </row>
    <row r="120" spans="2:3" x14ac:dyDescent="0.25">
      <c r="B120" s="53" t="s">
        <v>1574</v>
      </c>
      <c r="C120" s="54"/>
    </row>
    <row r="121" spans="2:3" x14ac:dyDescent="0.25">
      <c r="B121" s="53" t="s">
        <v>1573</v>
      </c>
      <c r="C121" s="54"/>
    </row>
    <row r="122" spans="2:3" x14ac:dyDescent="0.25">
      <c r="B122" s="53" t="s">
        <v>1572</v>
      </c>
      <c r="C122" s="54"/>
    </row>
    <row r="123" spans="2:3" x14ac:dyDescent="0.25">
      <c r="B123" s="53" t="s">
        <v>1571</v>
      </c>
      <c r="C123" s="54"/>
    </row>
    <row r="124" spans="2:3" x14ac:dyDescent="0.25">
      <c r="B124" s="53" t="s">
        <v>1570</v>
      </c>
      <c r="C124" s="54"/>
    </row>
    <row r="125" spans="2:3" x14ac:dyDescent="0.25">
      <c r="B125" s="53" t="s">
        <v>1569</v>
      </c>
      <c r="C125" s="54"/>
    </row>
    <row r="126" spans="2:3" x14ac:dyDescent="0.25">
      <c r="B126" s="53" t="s">
        <v>1568</v>
      </c>
      <c r="C126" s="54"/>
    </row>
    <row r="127" spans="2:3" x14ac:dyDescent="0.25">
      <c r="B127" s="53" t="s">
        <v>1567</v>
      </c>
      <c r="C127" s="54"/>
    </row>
    <row r="128" spans="2:3" x14ac:dyDescent="0.25">
      <c r="B128" s="53" t="s">
        <v>1566</v>
      </c>
      <c r="C128" s="54"/>
    </row>
    <row r="129" spans="2:5" x14ac:dyDescent="0.25">
      <c r="B129" s="66" t="s">
        <v>1333</v>
      </c>
    </row>
    <row r="131" spans="2:5" x14ac:dyDescent="0.25">
      <c r="B131" s="47"/>
      <c r="C131" s="48" t="s">
        <v>1332</v>
      </c>
    </row>
    <row r="132" spans="2:5" ht="30" x14ac:dyDescent="0.25">
      <c r="B132" s="47" t="s">
        <v>1331</v>
      </c>
      <c r="C132" s="64" t="s">
        <v>30</v>
      </c>
    </row>
    <row r="133" spans="2:5" x14ac:dyDescent="0.25">
      <c r="B133" s="47" t="s">
        <v>1330</v>
      </c>
      <c r="C133" s="48"/>
    </row>
    <row r="134" spans="2:5" x14ac:dyDescent="0.25">
      <c r="B134" s="47"/>
      <c r="C134" s="48"/>
    </row>
    <row r="135" spans="2:5" x14ac:dyDescent="0.25">
      <c r="B135" s="47" t="s">
        <v>1329</v>
      </c>
      <c r="C135" s="65">
        <v>7.5899999999999995E-2</v>
      </c>
    </row>
    <row r="136" spans="2:5" x14ac:dyDescent="0.25">
      <c r="B136" s="47"/>
      <c r="C136" s="48"/>
    </row>
    <row r="137" spans="2:5" x14ac:dyDescent="0.25">
      <c r="B137" s="47" t="s">
        <v>1328</v>
      </c>
      <c r="C137" s="48" t="s">
        <v>1565</v>
      </c>
    </row>
    <row r="138" spans="2:5" x14ac:dyDescent="0.25">
      <c r="B138" s="47" t="s">
        <v>1327</v>
      </c>
      <c r="C138" s="48" t="s">
        <v>1564</v>
      </c>
    </row>
    <row r="139" spans="2:5" x14ac:dyDescent="0.25">
      <c r="B139" s="47"/>
      <c r="C139" s="48"/>
    </row>
    <row r="140" spans="2:5" x14ac:dyDescent="0.25">
      <c r="B140" s="47" t="s">
        <v>1325</v>
      </c>
      <c r="C140" s="48" t="s">
        <v>143</v>
      </c>
    </row>
    <row r="141" spans="2:5" x14ac:dyDescent="0.25">
      <c r="B141" s="239" t="s">
        <v>1324</v>
      </c>
      <c r="C141" s="239"/>
    </row>
    <row r="143" spans="2:5" x14ac:dyDescent="0.25">
      <c r="B143" s="238" t="s">
        <v>1563</v>
      </c>
      <c r="C143" s="238"/>
      <c r="D143" s="238"/>
      <c r="E143" s="238"/>
    </row>
    <row r="144" spans="2:5" x14ac:dyDescent="0.25">
      <c r="B144" s="47"/>
      <c r="C144" s="47"/>
    </row>
    <row r="145" spans="2:7" x14ac:dyDescent="0.25">
      <c r="B145" s="238" t="s">
        <v>1562</v>
      </c>
      <c r="C145" s="238"/>
      <c r="D145" s="238"/>
      <c r="E145" s="238"/>
      <c r="F145" s="238"/>
    </row>
    <row r="146" spans="2:7" x14ac:dyDescent="0.25">
      <c r="B146" s="238"/>
      <c r="C146" s="238"/>
      <c r="D146" s="238"/>
      <c r="E146" s="238"/>
      <c r="F146" s="238"/>
    </row>
    <row r="147" spans="2:7" x14ac:dyDescent="0.25">
      <c r="B147" s="238"/>
      <c r="C147" s="238"/>
      <c r="D147" s="238"/>
      <c r="E147" s="238"/>
      <c r="F147" s="238"/>
    </row>
    <row r="148" spans="2:7" x14ac:dyDescent="0.25">
      <c r="B148" s="238"/>
      <c r="C148" s="238"/>
      <c r="D148" s="238"/>
      <c r="E148" s="238"/>
      <c r="F148" s="238"/>
    </row>
    <row r="149" spans="2:7" x14ac:dyDescent="0.25">
      <c r="B149" s="238"/>
      <c r="C149" s="238"/>
      <c r="D149" s="238"/>
      <c r="E149" s="238"/>
      <c r="F149" s="238"/>
    </row>
    <row r="151" spans="2:7" x14ac:dyDescent="0.25">
      <c r="B151" s="47" t="s">
        <v>149</v>
      </c>
      <c r="C151" s="48"/>
      <c r="D151" s="47"/>
    </row>
    <row r="152" spans="2:7" ht="30" x14ac:dyDescent="0.25">
      <c r="B152" s="63" t="s">
        <v>150</v>
      </c>
      <c r="C152" s="64" t="s">
        <v>151</v>
      </c>
      <c r="D152" s="63" t="s">
        <v>152</v>
      </c>
    </row>
    <row r="153" spans="2:7" x14ac:dyDescent="0.25">
      <c r="B153" s="47" t="s">
        <v>1251</v>
      </c>
      <c r="C153" s="99">
        <v>249.13</v>
      </c>
      <c r="D153" s="98">
        <v>3.12</v>
      </c>
    </row>
    <row r="154" spans="2:7" x14ac:dyDescent="0.25">
      <c r="B154" s="47" t="s">
        <v>709</v>
      </c>
      <c r="C154" s="99">
        <v>24.998749977999999</v>
      </c>
      <c r="D154" s="98">
        <v>1.2</v>
      </c>
    </row>
    <row r="156" spans="2:7" x14ac:dyDescent="0.25">
      <c r="B156" s="51" t="s">
        <v>153</v>
      </c>
      <c r="C156" s="62">
        <v>45260</v>
      </c>
      <c r="D156" s="47"/>
      <c r="E156" s="55"/>
      <c r="F156" s="61"/>
    </row>
    <row r="157" spans="2:7" x14ac:dyDescent="0.25">
      <c r="B157" s="51" t="s">
        <v>154</v>
      </c>
      <c r="C157" s="52" t="s">
        <v>155</v>
      </c>
      <c r="D157" s="51" t="s">
        <v>156</v>
      </c>
      <c r="E157" s="56" t="s">
        <v>157</v>
      </c>
      <c r="F157" s="50" t="s">
        <v>158</v>
      </c>
      <c r="G157" s="49"/>
    </row>
    <row r="158" spans="2:7" x14ac:dyDescent="0.25">
      <c r="B158" s="59" t="s">
        <v>144</v>
      </c>
      <c r="C158" s="60" t="s">
        <v>144</v>
      </c>
      <c r="D158" s="59" t="s">
        <v>144</v>
      </c>
      <c r="E158" s="58" t="s">
        <v>144</v>
      </c>
      <c r="F158" s="57" t="s">
        <v>144</v>
      </c>
    </row>
    <row r="161" spans="2:4" x14ac:dyDescent="0.25">
      <c r="B161" s="53" t="s">
        <v>159</v>
      </c>
    </row>
    <row r="162" spans="2:4" x14ac:dyDescent="0.25">
      <c r="B162" s="53"/>
    </row>
    <row r="163" spans="2:4" x14ac:dyDescent="0.25">
      <c r="B163" s="53" t="s">
        <v>160</v>
      </c>
    </row>
    <row r="164" spans="2:4" x14ac:dyDescent="0.25">
      <c r="B164" s="51" t="s">
        <v>161</v>
      </c>
      <c r="C164" s="52" t="s">
        <v>162</v>
      </c>
      <c r="D164" s="53"/>
    </row>
    <row r="165" spans="2:4" x14ac:dyDescent="0.25">
      <c r="B165" s="47" t="s">
        <v>144</v>
      </c>
      <c r="C165" s="48" t="s">
        <v>144</v>
      </c>
    </row>
    <row r="167" spans="2:4" x14ac:dyDescent="0.25">
      <c r="B167" s="51" t="s">
        <v>163</v>
      </c>
      <c r="C167" s="52" t="s">
        <v>162</v>
      </c>
    </row>
    <row r="168" spans="2:4" x14ac:dyDescent="0.25">
      <c r="B168" s="47" t="s">
        <v>144</v>
      </c>
      <c r="C168" s="48" t="s">
        <v>144</v>
      </c>
    </row>
    <row r="170" spans="2:4" x14ac:dyDescent="0.25">
      <c r="B170" s="51" t="s">
        <v>144</v>
      </c>
      <c r="C170" s="52" t="s">
        <v>144</v>
      </c>
    </row>
    <row r="171" spans="2:4" x14ac:dyDescent="0.25">
      <c r="B171" s="47" t="s">
        <v>144</v>
      </c>
      <c r="C171" s="48" t="s">
        <v>144</v>
      </c>
    </row>
    <row r="173" spans="2:4" x14ac:dyDescent="0.25">
      <c r="B173" s="56" t="s">
        <v>164</v>
      </c>
      <c r="C173" s="52" t="s">
        <v>165</v>
      </c>
    </row>
    <row r="174" spans="2:4" x14ac:dyDescent="0.25">
      <c r="B174" s="55" t="s">
        <v>144</v>
      </c>
      <c r="C174" s="48" t="s">
        <v>144</v>
      </c>
    </row>
    <row r="176" spans="2:4" x14ac:dyDescent="0.25">
      <c r="B176" s="51" t="s">
        <v>166</v>
      </c>
      <c r="C176" s="52" t="s">
        <v>144</v>
      </c>
    </row>
    <row r="178" spans="2:7" x14ac:dyDescent="0.25">
      <c r="B178" s="51" t="s">
        <v>167</v>
      </c>
      <c r="C178" s="62">
        <v>45260</v>
      </c>
      <c r="D178" s="47"/>
      <c r="E178" s="55"/>
      <c r="F178" s="61"/>
    </row>
    <row r="179" spans="2:7" x14ac:dyDescent="0.25">
      <c r="B179" s="51" t="s">
        <v>154</v>
      </c>
      <c r="C179" s="52" t="s">
        <v>155</v>
      </c>
      <c r="D179" s="51" t="s">
        <v>156</v>
      </c>
      <c r="E179" s="56" t="s">
        <v>157</v>
      </c>
      <c r="F179" s="50" t="s">
        <v>158</v>
      </c>
      <c r="G179" s="49"/>
    </row>
    <row r="180" spans="2:7" x14ac:dyDescent="0.25">
      <c r="B180" s="59" t="s">
        <v>144</v>
      </c>
      <c r="C180" s="60" t="s">
        <v>144</v>
      </c>
      <c r="D180" s="59" t="s">
        <v>144</v>
      </c>
      <c r="E180" s="58" t="s">
        <v>144</v>
      </c>
      <c r="F180" s="57" t="s">
        <v>144</v>
      </c>
    </row>
    <row r="181" spans="2:7" x14ac:dyDescent="0.25">
      <c r="B181" s="53" t="s">
        <v>159</v>
      </c>
    </row>
    <row r="182" spans="2:7" x14ac:dyDescent="0.25">
      <c r="B182" s="53"/>
    </row>
    <row r="183" spans="2:7" x14ac:dyDescent="0.25">
      <c r="B183" s="53" t="s">
        <v>160</v>
      </c>
    </row>
    <row r="184" spans="2:7" x14ac:dyDescent="0.25">
      <c r="B184" s="51" t="s">
        <v>161</v>
      </c>
      <c r="C184" s="52" t="s">
        <v>162</v>
      </c>
      <c r="D184" s="53"/>
    </row>
    <row r="185" spans="2:7" x14ac:dyDescent="0.25">
      <c r="B185" s="47" t="s">
        <v>144</v>
      </c>
      <c r="C185" s="48" t="s">
        <v>144</v>
      </c>
    </row>
    <row r="187" spans="2:7" x14ac:dyDescent="0.25">
      <c r="B187" s="51" t="s">
        <v>163</v>
      </c>
      <c r="C187" s="52" t="s">
        <v>162</v>
      </c>
    </row>
    <row r="188" spans="2:7" x14ac:dyDescent="0.25">
      <c r="B188" s="47" t="s">
        <v>144</v>
      </c>
      <c r="C188" s="48" t="s">
        <v>144</v>
      </c>
    </row>
    <row r="190" spans="2:7" x14ac:dyDescent="0.25">
      <c r="B190" s="51" t="s">
        <v>144</v>
      </c>
      <c r="C190" s="52" t="s">
        <v>144</v>
      </c>
    </row>
    <row r="191" spans="2:7" x14ac:dyDescent="0.25">
      <c r="B191" s="47" t="s">
        <v>144</v>
      </c>
      <c r="C191" s="48" t="s">
        <v>144</v>
      </c>
    </row>
    <row r="193" spans="2:80" x14ac:dyDescent="0.25">
      <c r="B193" s="56" t="s">
        <v>164</v>
      </c>
      <c r="C193" s="52" t="s">
        <v>165</v>
      </c>
    </row>
    <row r="194" spans="2:80" x14ac:dyDescent="0.25">
      <c r="B194" s="55" t="s">
        <v>144</v>
      </c>
      <c r="C194" s="48" t="s">
        <v>144</v>
      </c>
    </row>
    <row r="196" spans="2:80" x14ac:dyDescent="0.25">
      <c r="B196" s="51" t="s">
        <v>166</v>
      </c>
      <c r="C196" s="52" t="s">
        <v>144</v>
      </c>
    </row>
    <row r="199" spans="2:80" x14ac:dyDescent="0.25">
      <c r="B199" s="53" t="s">
        <v>168</v>
      </c>
    </row>
    <row r="201" spans="2:80" x14ac:dyDescent="0.25">
      <c r="B201" s="51" t="s">
        <v>154</v>
      </c>
      <c r="C201" s="52" t="s">
        <v>169</v>
      </c>
      <c r="D201" s="51" t="s">
        <v>170</v>
      </c>
      <c r="E201" s="51" t="s">
        <v>171</v>
      </c>
      <c r="F201" s="49"/>
    </row>
    <row r="202" spans="2:80" x14ac:dyDescent="0.25">
      <c r="B202" s="47" t="s">
        <v>144</v>
      </c>
      <c r="C202" s="48" t="s">
        <v>144</v>
      </c>
      <c r="D202" s="47" t="s">
        <v>144</v>
      </c>
      <c r="E202" s="47" t="s">
        <v>144</v>
      </c>
    </row>
    <row r="205" spans="2:80" x14ac:dyDescent="0.25">
      <c r="B205" s="53" t="s">
        <v>172</v>
      </c>
      <c r="C205" s="54" t="s">
        <v>144</v>
      </c>
      <c r="D205" s="53"/>
      <c r="E205" s="53"/>
      <c r="F205" s="49"/>
      <c r="G205" s="49"/>
      <c r="H205" s="49"/>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c r="BC205" s="53"/>
      <c r="BD205" s="53"/>
      <c r="BE205" s="53"/>
      <c r="BF205" s="53"/>
      <c r="BG205" s="53"/>
      <c r="BH205" s="53"/>
      <c r="BI205" s="53"/>
      <c r="BJ205" s="53"/>
      <c r="BK205" s="53"/>
      <c r="BL205" s="53"/>
      <c r="BM205" s="53"/>
      <c r="BN205" s="53"/>
      <c r="BO205" s="53"/>
      <c r="BP205" s="53"/>
      <c r="BQ205" s="53"/>
      <c r="BR205" s="53"/>
      <c r="BS205" s="53"/>
      <c r="BT205" s="53"/>
      <c r="BU205" s="53"/>
      <c r="BV205" s="53"/>
      <c r="BW205" s="53"/>
      <c r="BX205" s="53"/>
      <c r="BY205" s="53"/>
      <c r="BZ205" s="53"/>
      <c r="CA205" s="53"/>
      <c r="CB205" s="53"/>
    </row>
    <row r="207" spans="2:80" x14ac:dyDescent="0.25">
      <c r="B207" s="53" t="s">
        <v>173</v>
      </c>
    </row>
    <row r="209" spans="2:7" x14ac:dyDescent="0.25">
      <c r="B209" s="51" t="s">
        <v>174</v>
      </c>
      <c r="C209" s="52" t="s">
        <v>162</v>
      </c>
      <c r="D209" s="53"/>
    </row>
    <row r="210" spans="2:7" x14ac:dyDescent="0.25">
      <c r="B210" s="47" t="s">
        <v>144</v>
      </c>
      <c r="C210" s="48" t="s">
        <v>144</v>
      </c>
    </row>
    <row r="213" spans="2:7" x14ac:dyDescent="0.25">
      <c r="B213" s="51" t="s">
        <v>175</v>
      </c>
      <c r="C213" s="52" t="s">
        <v>176</v>
      </c>
      <c r="D213" s="53"/>
    </row>
    <row r="214" spans="2:7" x14ac:dyDescent="0.25">
      <c r="B214" s="47" t="s">
        <v>144</v>
      </c>
      <c r="C214" s="48" t="s">
        <v>144</v>
      </c>
    </row>
    <row r="217" spans="2:7" x14ac:dyDescent="0.25">
      <c r="B217" s="53" t="s">
        <v>177</v>
      </c>
    </row>
    <row r="220" spans="2:7" x14ac:dyDescent="0.25">
      <c r="B220" s="53" t="s">
        <v>178</v>
      </c>
    </row>
    <row r="222" spans="2:7" x14ac:dyDescent="0.25">
      <c r="B222" s="51" t="s">
        <v>154</v>
      </c>
      <c r="C222" s="52" t="s">
        <v>179</v>
      </c>
      <c r="D222" s="51" t="s">
        <v>169</v>
      </c>
      <c r="E222" s="51" t="s">
        <v>170</v>
      </c>
      <c r="F222" s="50" t="s">
        <v>171</v>
      </c>
      <c r="G222" s="49"/>
    </row>
    <row r="223" spans="2:7" x14ac:dyDescent="0.25">
      <c r="B223" s="47" t="s">
        <v>144</v>
      </c>
      <c r="C223" s="48" t="s">
        <v>144</v>
      </c>
      <c r="D223" s="47" t="s">
        <v>144</v>
      </c>
      <c r="E223" s="47" t="s">
        <v>144</v>
      </c>
      <c r="F223" s="46" t="s">
        <v>144</v>
      </c>
    </row>
    <row r="226" spans="2:80" x14ac:dyDescent="0.25">
      <c r="B226" s="53" t="s">
        <v>172</v>
      </c>
      <c r="C226" s="54" t="s">
        <v>144</v>
      </c>
      <c r="D226" s="53"/>
      <c r="E226" s="53"/>
      <c r="F226" s="49"/>
      <c r="G226" s="49"/>
      <c r="H226" s="49"/>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c r="BC226" s="53"/>
      <c r="BD226" s="53"/>
      <c r="BE226" s="53"/>
      <c r="BF226" s="53"/>
      <c r="BG226" s="53"/>
      <c r="BH226" s="53"/>
      <c r="BI226" s="53"/>
      <c r="BJ226" s="53"/>
      <c r="BK226" s="53"/>
      <c r="BL226" s="53"/>
      <c r="BM226" s="53"/>
      <c r="BN226" s="53"/>
      <c r="BO226" s="53"/>
      <c r="BP226" s="53"/>
      <c r="BQ226" s="53"/>
      <c r="BR226" s="53"/>
      <c r="BS226" s="53"/>
      <c r="BT226" s="53"/>
      <c r="BU226" s="53"/>
      <c r="BV226" s="53"/>
      <c r="BW226" s="53"/>
      <c r="BX226" s="53"/>
      <c r="BY226" s="53"/>
      <c r="BZ226" s="53"/>
      <c r="CA226" s="53"/>
      <c r="CB226" s="53"/>
    </row>
    <row r="228" spans="2:80" x14ac:dyDescent="0.25">
      <c r="B228" s="53" t="s">
        <v>173</v>
      </c>
    </row>
    <row r="230" spans="2:80" x14ac:dyDescent="0.25">
      <c r="B230" s="51" t="s">
        <v>174</v>
      </c>
      <c r="C230" s="52" t="s">
        <v>162</v>
      </c>
      <c r="D230" s="53"/>
    </row>
    <row r="231" spans="2:80" x14ac:dyDescent="0.25">
      <c r="B231" s="47" t="s">
        <v>144</v>
      </c>
      <c r="C231" s="48" t="s">
        <v>144</v>
      </c>
    </row>
    <row r="234" spans="2:80" x14ac:dyDescent="0.25">
      <c r="B234" s="51" t="s">
        <v>175</v>
      </c>
      <c r="C234" s="52" t="s">
        <v>176</v>
      </c>
      <c r="D234" s="53"/>
    </row>
    <row r="235" spans="2:80" x14ac:dyDescent="0.25">
      <c r="B235" s="47" t="s">
        <v>144</v>
      </c>
      <c r="C235" s="48" t="s">
        <v>144</v>
      </c>
    </row>
    <row r="238" spans="2:80" x14ac:dyDescent="0.25">
      <c r="B238" s="53" t="s">
        <v>177</v>
      </c>
    </row>
    <row r="241" spans="2:8" x14ac:dyDescent="0.25">
      <c r="B241" s="53" t="s">
        <v>180</v>
      </c>
    </row>
    <row r="242" spans="2:8" x14ac:dyDescent="0.25">
      <c r="B242" s="51" t="s">
        <v>154</v>
      </c>
      <c r="C242" s="52" t="s">
        <v>181</v>
      </c>
      <c r="D242" s="51" t="s">
        <v>182</v>
      </c>
      <c r="E242" s="51" t="s">
        <v>183</v>
      </c>
      <c r="F242" s="50" t="s">
        <v>184</v>
      </c>
      <c r="G242" s="49"/>
    </row>
    <row r="243" spans="2:8" x14ac:dyDescent="0.25">
      <c r="B243" s="82" t="s">
        <v>3275</v>
      </c>
      <c r="C243" s="47" t="s">
        <v>1477</v>
      </c>
      <c r="D243" s="47" t="s">
        <v>1476</v>
      </c>
      <c r="E243" s="81">
        <v>45415</v>
      </c>
      <c r="F243" s="47">
        <v>5000</v>
      </c>
      <c r="G243" s="49"/>
    </row>
    <row r="244" spans="2:8" x14ac:dyDescent="0.25">
      <c r="B244" s="82" t="s">
        <v>3275</v>
      </c>
      <c r="C244" s="47" t="s">
        <v>1474</v>
      </c>
      <c r="D244" s="47" t="s">
        <v>1473</v>
      </c>
      <c r="E244" s="81">
        <v>45964</v>
      </c>
      <c r="F244" s="47">
        <v>-5000</v>
      </c>
      <c r="G244" s="49"/>
    </row>
    <row r="245" spans="2:8" x14ac:dyDescent="0.25">
      <c r="B245" s="43" t="s">
        <v>185</v>
      </c>
    </row>
    <row r="248" spans="2:8" x14ac:dyDescent="0.25">
      <c r="B248" s="240" t="s">
        <v>1561</v>
      </c>
      <c r="C248" s="240"/>
      <c r="D248" s="240"/>
      <c r="E248" s="240"/>
    </row>
    <row r="252" spans="2:8" x14ac:dyDescent="0.25">
      <c r="B252" s="43" t="s">
        <v>1560</v>
      </c>
    </row>
    <row r="254" spans="2:8" x14ac:dyDescent="0.25">
      <c r="B254" s="69" t="s">
        <v>112</v>
      </c>
      <c r="C254" s="70" t="s">
        <v>113</v>
      </c>
      <c r="D254" s="69" t="s">
        <v>114</v>
      </c>
      <c r="E254" s="69" t="s">
        <v>115</v>
      </c>
      <c r="F254" s="68" t="s">
        <v>116</v>
      </c>
      <c r="G254" s="68" t="s">
        <v>117</v>
      </c>
      <c r="H254" s="68" t="s">
        <v>118</v>
      </c>
    </row>
    <row r="255" spans="2:8" x14ac:dyDescent="0.25">
      <c r="B255" s="53"/>
      <c r="C255" s="54"/>
      <c r="D255" s="53"/>
      <c r="E255" s="53"/>
      <c r="F255" s="49"/>
      <c r="G255" s="49"/>
      <c r="H255" s="49"/>
    </row>
    <row r="256" spans="2:8" x14ac:dyDescent="0.25">
      <c r="B256" s="66" t="s">
        <v>1559</v>
      </c>
      <c r="C256" s="54"/>
      <c r="D256" s="53"/>
      <c r="E256" s="53"/>
      <c r="F256" s="49"/>
      <c r="G256" s="49"/>
      <c r="H256" s="49"/>
    </row>
    <row r="257" spans="2:10" x14ac:dyDescent="0.25">
      <c r="B257" s="53"/>
      <c r="C257" s="54"/>
      <c r="D257" s="53"/>
      <c r="E257" s="53"/>
      <c r="F257" s="49"/>
      <c r="G257" s="49"/>
      <c r="H257" s="49"/>
    </row>
    <row r="258" spans="2:10" x14ac:dyDescent="0.25">
      <c r="B258" s="53" t="s">
        <v>1558</v>
      </c>
      <c r="C258" s="97"/>
      <c r="D258" s="89"/>
      <c r="E258" s="89"/>
      <c r="F258" s="90"/>
      <c r="G258" s="90"/>
      <c r="H258" s="90"/>
      <c r="I258" s="89"/>
      <c r="J258" s="89"/>
    </row>
    <row r="259" spans="2:10" x14ac:dyDescent="0.25">
      <c r="C259" s="97"/>
      <c r="D259" s="89"/>
      <c r="E259" s="89"/>
      <c r="F259" s="90"/>
      <c r="G259" s="90"/>
      <c r="H259" s="90"/>
      <c r="I259" s="89"/>
      <c r="J259" s="89"/>
    </row>
    <row r="260" spans="2:10" x14ac:dyDescent="0.25">
      <c r="B260" s="43" t="s">
        <v>1557</v>
      </c>
      <c r="C260" s="95">
        <v>788527303.70000005</v>
      </c>
      <c r="D260" s="89"/>
      <c r="E260" s="89"/>
      <c r="F260" s="90"/>
      <c r="G260" s="93"/>
      <c r="H260" s="90"/>
      <c r="I260" s="89"/>
      <c r="J260" s="89"/>
    </row>
    <row r="261" spans="2:10" x14ac:dyDescent="0.25">
      <c r="C261" s="95"/>
      <c r="D261" s="89"/>
      <c r="E261" s="89"/>
      <c r="F261" s="90"/>
      <c r="G261" s="93"/>
      <c r="H261" s="90"/>
      <c r="I261" s="89"/>
      <c r="J261" s="89"/>
    </row>
    <row r="262" spans="2:10" x14ac:dyDescent="0.25">
      <c r="B262" s="43" t="s">
        <v>1556</v>
      </c>
      <c r="C262" s="95">
        <v>669327303.70000005</v>
      </c>
      <c r="D262" s="89"/>
      <c r="E262" s="89"/>
      <c r="F262" s="90"/>
      <c r="G262" s="93"/>
      <c r="H262" s="90"/>
      <c r="I262" s="89"/>
      <c r="J262" s="89"/>
    </row>
    <row r="263" spans="2:10" x14ac:dyDescent="0.25">
      <c r="C263" s="95"/>
      <c r="D263" s="89"/>
      <c r="E263" s="89"/>
      <c r="F263" s="90"/>
      <c r="G263" s="93"/>
      <c r="H263" s="90"/>
      <c r="I263" s="89"/>
      <c r="J263" s="89"/>
    </row>
    <row r="264" spans="2:10" x14ac:dyDescent="0.25">
      <c r="B264" s="43" t="s">
        <v>1555</v>
      </c>
      <c r="C264" s="95">
        <v>119200000</v>
      </c>
      <c r="D264" s="89"/>
      <c r="E264" s="89"/>
      <c r="F264" s="90"/>
      <c r="G264" s="93"/>
      <c r="H264" s="90"/>
      <c r="I264" s="89"/>
      <c r="J264" s="89"/>
    </row>
    <row r="265" spans="2:10" x14ac:dyDescent="0.25">
      <c r="C265" s="95"/>
      <c r="D265" s="89"/>
      <c r="E265" s="89"/>
      <c r="F265" s="90"/>
      <c r="G265" s="93"/>
      <c r="H265" s="90"/>
      <c r="I265" s="89"/>
      <c r="J265" s="89"/>
    </row>
    <row r="266" spans="2:10" x14ac:dyDescent="0.25">
      <c r="B266" s="53" t="s">
        <v>1554</v>
      </c>
      <c r="C266" s="94">
        <v>320030263</v>
      </c>
      <c r="D266" s="89"/>
      <c r="E266" s="89"/>
      <c r="F266" s="90"/>
      <c r="G266" s="93"/>
      <c r="H266" s="90"/>
      <c r="I266" s="89"/>
      <c r="J266" s="89"/>
    </row>
    <row r="267" spans="2:10" x14ac:dyDescent="0.25">
      <c r="C267" s="95"/>
      <c r="D267" s="89"/>
      <c r="E267" s="89"/>
      <c r="F267" s="90"/>
      <c r="G267" s="93"/>
      <c r="H267" s="90"/>
      <c r="I267" s="89"/>
      <c r="J267" s="89"/>
    </row>
    <row r="268" spans="2:10" x14ac:dyDescent="0.25">
      <c r="B268" s="43" t="s">
        <v>1553</v>
      </c>
      <c r="C268" s="95">
        <v>145374263</v>
      </c>
      <c r="D268" s="89"/>
      <c r="E268" s="89"/>
      <c r="F268" s="90"/>
      <c r="G268" s="93"/>
      <c r="H268" s="90"/>
      <c r="I268" s="89"/>
      <c r="J268" s="89"/>
    </row>
    <row r="269" spans="2:10" x14ac:dyDescent="0.25">
      <c r="C269" s="95"/>
      <c r="D269" s="89"/>
      <c r="E269" s="89"/>
      <c r="F269" s="90"/>
      <c r="G269" s="93"/>
      <c r="H269" s="90"/>
      <c r="I269" s="89"/>
      <c r="J269" s="89"/>
    </row>
    <row r="270" spans="2:10" x14ac:dyDescent="0.25">
      <c r="B270" s="96" t="s">
        <v>1552</v>
      </c>
      <c r="C270" s="95">
        <v>174656000</v>
      </c>
      <c r="D270" s="89"/>
      <c r="E270" s="89"/>
      <c r="F270" s="90"/>
      <c r="G270" s="93"/>
      <c r="H270" s="90"/>
      <c r="I270" s="89"/>
      <c r="J270" s="89"/>
    </row>
    <row r="271" spans="2:10" x14ac:dyDescent="0.25">
      <c r="C271" s="95"/>
      <c r="D271" s="89"/>
      <c r="E271" s="89"/>
      <c r="F271" s="90"/>
      <c r="G271" s="93"/>
      <c r="H271" s="90"/>
      <c r="I271" s="89"/>
      <c r="J271" s="89"/>
    </row>
    <row r="272" spans="2:10" ht="30" x14ac:dyDescent="0.25">
      <c r="B272" s="96" t="s">
        <v>1551</v>
      </c>
      <c r="C272" s="91">
        <v>149989127.66999999</v>
      </c>
      <c r="D272" s="89"/>
      <c r="E272" s="89"/>
      <c r="F272" s="90"/>
      <c r="G272" s="93"/>
      <c r="H272" s="90"/>
      <c r="I272" s="89"/>
      <c r="J272" s="89"/>
    </row>
    <row r="273" spans="2:10" x14ac:dyDescent="0.25">
      <c r="C273" s="95"/>
      <c r="D273" s="89"/>
      <c r="E273" s="89"/>
      <c r="F273" s="90"/>
      <c r="G273" s="93"/>
      <c r="H273" s="90"/>
      <c r="I273" s="89"/>
      <c r="J273" s="89"/>
    </row>
    <row r="274" spans="2:10" x14ac:dyDescent="0.25">
      <c r="B274" s="53" t="s">
        <v>1550</v>
      </c>
      <c r="C274" s="94">
        <v>295363390.66999996</v>
      </c>
      <c r="D274" s="89"/>
      <c r="E274" s="89"/>
      <c r="F274" s="90"/>
      <c r="G274" s="93"/>
      <c r="H274" s="90"/>
      <c r="I274" s="89"/>
      <c r="J274" s="89"/>
    </row>
    <row r="275" spans="2:10" x14ac:dyDescent="0.25">
      <c r="B275" s="92"/>
      <c r="C275" s="77"/>
      <c r="D275" s="89"/>
      <c r="E275" s="89"/>
      <c r="F275" s="90"/>
      <c r="G275" s="90"/>
      <c r="H275" s="90"/>
      <c r="I275" s="89"/>
      <c r="J275" s="89"/>
    </row>
    <row r="276" spans="2:10" x14ac:dyDescent="0.25">
      <c r="B276" s="43" t="s">
        <v>1549</v>
      </c>
      <c r="C276" s="91"/>
      <c r="D276" s="89"/>
      <c r="E276" s="89"/>
      <c r="F276" s="90"/>
      <c r="G276" s="90"/>
      <c r="H276" s="89"/>
      <c r="I276" s="89"/>
      <c r="J276" s="89"/>
    </row>
  </sheetData>
  <mergeCells count="12">
    <mergeCell ref="B1:E1"/>
    <mergeCell ref="C3:C7"/>
    <mergeCell ref="D3:D7"/>
    <mergeCell ref="B10:E10"/>
    <mergeCell ref="B11:E11"/>
    <mergeCell ref="D12:D13"/>
    <mergeCell ref="E12:E13"/>
    <mergeCell ref="B145:F149"/>
    <mergeCell ref="B143:E143"/>
    <mergeCell ref="B248:E248"/>
    <mergeCell ref="B141:C141"/>
    <mergeCell ref="C12:C13"/>
  </mergeCells>
  <hyperlinks>
    <hyperlink ref="A1" location="Index!A1" display="Index" xr:uid="{AC2C23A6-855D-4D7D-9F6D-9B45E0E28E77}"/>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425B1-362A-44C0-B435-ABE052C70913}">
  <dimension ref="A1:CB283"/>
  <sheetViews>
    <sheetView workbookViewId="0"/>
  </sheetViews>
  <sheetFormatPr defaultRowHeight="15" x14ac:dyDescent="0.25"/>
  <cols>
    <col min="1" max="1" width="5.42578125" style="43" bestFit="1" customWidth="1"/>
    <col min="2" max="2" width="104.28515625" style="43" customWidth="1"/>
    <col min="3" max="3" width="30.7109375" style="45" customWidth="1"/>
    <col min="4" max="4" width="30.7109375" style="43" customWidth="1"/>
    <col min="5" max="5" width="34.140625" style="43" bestFit="1" customWidth="1"/>
    <col min="6" max="6" width="29" style="44" bestFit="1" customWidth="1"/>
    <col min="7" max="7" width="18.140625" style="44" bestFit="1" customWidth="1"/>
    <col min="8" max="8" width="9.140625" style="44" bestFit="1"/>
    <col min="9" max="16384" width="9.140625" style="43"/>
  </cols>
  <sheetData>
    <row r="1" spans="1:5" x14ac:dyDescent="0.25">
      <c r="A1" s="15" t="s">
        <v>0</v>
      </c>
      <c r="B1" s="240" t="s">
        <v>1747</v>
      </c>
      <c r="C1" s="240"/>
      <c r="D1" s="240"/>
      <c r="E1" s="240"/>
    </row>
    <row r="3" spans="1:5" x14ac:dyDescent="0.25">
      <c r="B3" s="75" t="s">
        <v>1746</v>
      </c>
      <c r="C3" s="241"/>
      <c r="D3" s="246"/>
    </row>
    <row r="4" spans="1:5" ht="30" x14ac:dyDescent="0.25">
      <c r="B4" s="80" t="s">
        <v>1745</v>
      </c>
      <c r="C4" s="241"/>
      <c r="D4" s="246"/>
    </row>
    <row r="5" spans="1:5" x14ac:dyDescent="0.25">
      <c r="B5" s="80" t="s">
        <v>107</v>
      </c>
      <c r="C5" s="241"/>
      <c r="D5" s="246"/>
    </row>
    <row r="6" spans="1:5" x14ac:dyDescent="0.25">
      <c r="B6" s="80" t="s">
        <v>1744</v>
      </c>
      <c r="C6" s="241"/>
      <c r="D6" s="246"/>
    </row>
    <row r="7" spans="1:5" x14ac:dyDescent="0.25">
      <c r="B7" s="80" t="s">
        <v>1743</v>
      </c>
      <c r="C7" s="241"/>
      <c r="D7" s="246"/>
    </row>
    <row r="8" spans="1:5" x14ac:dyDescent="0.25">
      <c r="B8" s="47" t="s">
        <v>108</v>
      </c>
      <c r="C8" s="78" t="s">
        <v>109</v>
      </c>
      <c r="D8" s="78" t="s">
        <v>110</v>
      </c>
    </row>
    <row r="9" spans="1:5" x14ac:dyDescent="0.25">
      <c r="C9" s="77"/>
    </row>
    <row r="10" spans="1:5" x14ac:dyDescent="0.25">
      <c r="B10" s="247"/>
      <c r="C10" s="248"/>
      <c r="D10" s="248"/>
      <c r="E10" s="249"/>
    </row>
    <row r="11" spans="1:5" x14ac:dyDescent="0.25">
      <c r="B11" s="250" t="s">
        <v>1468</v>
      </c>
      <c r="C11" s="251"/>
      <c r="D11" s="251"/>
      <c r="E11" s="252"/>
    </row>
    <row r="12" spans="1:5" x14ac:dyDescent="0.25">
      <c r="B12" s="71" t="s">
        <v>1467</v>
      </c>
      <c r="C12" s="254" t="s">
        <v>1466</v>
      </c>
      <c r="D12" s="257" t="s">
        <v>1465</v>
      </c>
      <c r="E12" s="257" t="s">
        <v>1464</v>
      </c>
    </row>
    <row r="13" spans="1:5" x14ac:dyDescent="0.25">
      <c r="B13" s="71" t="s">
        <v>1742</v>
      </c>
      <c r="C13" s="255"/>
      <c r="D13" s="258"/>
      <c r="E13" s="258"/>
    </row>
    <row r="14" spans="1:5" x14ac:dyDescent="0.25">
      <c r="B14" s="71" t="s">
        <v>1741</v>
      </c>
      <c r="C14" s="256"/>
      <c r="D14" s="259"/>
      <c r="E14" s="259"/>
    </row>
    <row r="15" spans="1:5" x14ac:dyDescent="0.25">
      <c r="B15" s="75" t="s">
        <v>1462</v>
      </c>
      <c r="C15" s="74"/>
      <c r="D15" s="73"/>
      <c r="E15" s="73"/>
    </row>
    <row r="16" spans="1:5" x14ac:dyDescent="0.25">
      <c r="B16" s="75" t="s">
        <v>1460</v>
      </c>
      <c r="C16" s="74"/>
      <c r="D16" s="73"/>
      <c r="E16" s="73"/>
    </row>
    <row r="17" spans="2:8" x14ac:dyDescent="0.25">
      <c r="B17" s="75" t="s">
        <v>1459</v>
      </c>
      <c r="C17" s="74"/>
      <c r="D17" s="73" t="s">
        <v>1740</v>
      </c>
      <c r="E17" s="73"/>
    </row>
    <row r="18" spans="2:8" x14ac:dyDescent="0.25">
      <c r="B18" s="51" t="s">
        <v>1458</v>
      </c>
      <c r="C18" s="72"/>
      <c r="D18" s="71"/>
      <c r="E18" s="71"/>
    </row>
    <row r="20" spans="2:8" x14ac:dyDescent="0.25">
      <c r="B20" s="43" t="s">
        <v>111</v>
      </c>
    </row>
    <row r="22" spans="2:8" x14ac:dyDescent="0.25">
      <c r="B22" s="69" t="s">
        <v>112</v>
      </c>
      <c r="C22" s="70" t="s">
        <v>113</v>
      </c>
      <c r="D22" s="69" t="s">
        <v>114</v>
      </c>
      <c r="E22" s="69" t="s">
        <v>115</v>
      </c>
      <c r="F22" s="68" t="s">
        <v>116</v>
      </c>
      <c r="G22" s="68" t="s">
        <v>117</v>
      </c>
      <c r="H22" s="68" t="s">
        <v>118</v>
      </c>
    </row>
    <row r="23" spans="2:8" x14ac:dyDescent="0.25">
      <c r="B23" s="53" t="s">
        <v>634</v>
      </c>
    </row>
    <row r="24" spans="2:8" x14ac:dyDescent="0.25">
      <c r="B24" s="43" t="s">
        <v>22</v>
      </c>
      <c r="C24" s="45" t="s">
        <v>135</v>
      </c>
      <c r="D24" s="43" t="s">
        <v>635</v>
      </c>
      <c r="E24" s="43" t="s">
        <v>1739</v>
      </c>
      <c r="F24" s="44">
        <v>4962038.5190000003</v>
      </c>
      <c r="G24" s="44">
        <v>540.54</v>
      </c>
      <c r="H24" s="44">
        <v>0.24</v>
      </c>
    </row>
    <row r="25" spans="2:8" x14ac:dyDescent="0.25">
      <c r="B25" s="53" t="s">
        <v>271</v>
      </c>
      <c r="C25" s="54"/>
      <c r="D25" s="53"/>
      <c r="E25" s="53"/>
      <c r="F25" s="49"/>
      <c r="G25" s="49">
        <f>SUM(G23:G24)</f>
        <v>540.54</v>
      </c>
      <c r="H25" s="49">
        <f>SUM(H23:H24)</f>
        <v>0.24</v>
      </c>
    </row>
    <row r="26" spans="2:8" x14ac:dyDescent="0.25">
      <c r="B26" s="53" t="s">
        <v>119</v>
      </c>
    </row>
    <row r="27" spans="2:8" x14ac:dyDescent="0.25">
      <c r="B27" s="53" t="s">
        <v>120</v>
      </c>
    </row>
    <row r="28" spans="2:8" x14ac:dyDescent="0.25">
      <c r="B28" s="53" t="s">
        <v>121</v>
      </c>
    </row>
    <row r="29" spans="2:8" x14ac:dyDescent="0.25">
      <c r="B29" s="43" t="s">
        <v>744</v>
      </c>
      <c r="C29" s="45">
        <v>7.26</v>
      </c>
      <c r="D29" s="43" t="s">
        <v>122</v>
      </c>
      <c r="E29" s="43" t="s">
        <v>745</v>
      </c>
      <c r="F29" s="44">
        <v>20500000</v>
      </c>
      <c r="G29" s="44">
        <v>19783.009999999998</v>
      </c>
      <c r="H29" s="44">
        <v>8.82</v>
      </c>
    </row>
    <row r="30" spans="2:8" x14ac:dyDescent="0.25">
      <c r="B30" s="43" t="s">
        <v>454</v>
      </c>
      <c r="C30" s="45">
        <v>7.26</v>
      </c>
      <c r="D30" s="43" t="s">
        <v>122</v>
      </c>
      <c r="E30" s="43" t="s">
        <v>455</v>
      </c>
      <c r="F30" s="44">
        <v>12874720</v>
      </c>
      <c r="G30" s="44">
        <v>12919.79</v>
      </c>
      <c r="H30" s="44">
        <v>5.76</v>
      </c>
    </row>
    <row r="31" spans="2:8" x14ac:dyDescent="0.25">
      <c r="B31" s="43" t="s">
        <v>1030</v>
      </c>
      <c r="C31" s="45">
        <v>7.25</v>
      </c>
      <c r="D31" s="43" t="s">
        <v>122</v>
      </c>
      <c r="E31" s="43" t="s">
        <v>1031</v>
      </c>
      <c r="F31" s="44">
        <v>8000000</v>
      </c>
      <c r="G31" s="44">
        <v>7682.55</v>
      </c>
      <c r="H31" s="44">
        <v>3.42</v>
      </c>
    </row>
    <row r="32" spans="2:8" x14ac:dyDescent="0.25">
      <c r="B32" s="43" t="s">
        <v>904</v>
      </c>
      <c r="C32" s="45">
        <v>7.28</v>
      </c>
      <c r="D32" s="43" t="s">
        <v>122</v>
      </c>
      <c r="E32" s="43" t="s">
        <v>905</v>
      </c>
      <c r="F32" s="44">
        <v>7500000</v>
      </c>
      <c r="G32" s="44">
        <v>7447.76</v>
      </c>
      <c r="H32" s="44">
        <v>3.32</v>
      </c>
    </row>
    <row r="33" spans="2:8" x14ac:dyDescent="0.25">
      <c r="B33" s="43" t="s">
        <v>740</v>
      </c>
      <c r="C33" s="45">
        <v>7.4</v>
      </c>
      <c r="D33" s="43" t="s">
        <v>122</v>
      </c>
      <c r="E33" s="43" t="s">
        <v>741</v>
      </c>
      <c r="F33" s="44">
        <v>7500000</v>
      </c>
      <c r="G33" s="44">
        <v>7357.78</v>
      </c>
      <c r="H33" s="44">
        <v>3.28</v>
      </c>
    </row>
    <row r="34" spans="2:8" x14ac:dyDescent="0.25">
      <c r="B34" s="43" t="s">
        <v>902</v>
      </c>
      <c r="C34" s="45">
        <v>7.29</v>
      </c>
      <c r="D34" s="43" t="s">
        <v>122</v>
      </c>
      <c r="E34" s="43" t="s">
        <v>903</v>
      </c>
      <c r="F34" s="44">
        <v>6500000</v>
      </c>
      <c r="G34" s="44">
        <v>6461.34</v>
      </c>
      <c r="H34" s="44">
        <v>2.88</v>
      </c>
    </row>
    <row r="35" spans="2:8" x14ac:dyDescent="0.25">
      <c r="B35" s="43" t="s">
        <v>906</v>
      </c>
      <c r="C35" s="45">
        <v>7.26</v>
      </c>
      <c r="D35" s="43" t="s">
        <v>122</v>
      </c>
      <c r="E35" s="43" t="s">
        <v>907</v>
      </c>
      <c r="F35" s="44">
        <v>5000000</v>
      </c>
      <c r="G35" s="44">
        <v>4962.53</v>
      </c>
      <c r="H35" s="44">
        <v>2.21</v>
      </c>
    </row>
    <row r="36" spans="2:8" x14ac:dyDescent="0.25">
      <c r="B36" s="43" t="s">
        <v>900</v>
      </c>
      <c r="C36" s="45">
        <v>7.72</v>
      </c>
      <c r="D36" s="43" t="s">
        <v>122</v>
      </c>
      <c r="E36" s="43" t="s">
        <v>901</v>
      </c>
      <c r="F36" s="44">
        <v>4200000</v>
      </c>
      <c r="G36" s="44">
        <v>4194.05</v>
      </c>
      <c r="H36" s="44">
        <v>1.87</v>
      </c>
    </row>
    <row r="37" spans="2:8" x14ac:dyDescent="0.25">
      <c r="B37" s="43" t="s">
        <v>1738</v>
      </c>
      <c r="C37" s="45">
        <v>7.29</v>
      </c>
      <c r="D37" s="43" t="s">
        <v>122</v>
      </c>
      <c r="E37" s="43" t="s">
        <v>1737</v>
      </c>
      <c r="F37" s="44">
        <v>3500000</v>
      </c>
      <c r="G37" s="44">
        <v>3470.57</v>
      </c>
      <c r="H37" s="44">
        <v>1.55</v>
      </c>
    </row>
    <row r="38" spans="2:8" x14ac:dyDescent="0.25">
      <c r="B38" s="43" t="s">
        <v>742</v>
      </c>
      <c r="C38" s="45">
        <v>7.32</v>
      </c>
      <c r="D38" s="43" t="s">
        <v>122</v>
      </c>
      <c r="E38" s="43" t="s">
        <v>743</v>
      </c>
      <c r="F38" s="44">
        <v>1755880</v>
      </c>
      <c r="G38" s="44">
        <v>1748.09</v>
      </c>
      <c r="H38" s="44">
        <v>0.78</v>
      </c>
    </row>
    <row r="39" spans="2:8" x14ac:dyDescent="0.25">
      <c r="B39" s="43" t="s">
        <v>1736</v>
      </c>
      <c r="C39" s="45">
        <v>7.57</v>
      </c>
      <c r="D39" s="43" t="s">
        <v>122</v>
      </c>
      <c r="E39" s="43" t="s">
        <v>1735</v>
      </c>
      <c r="F39" s="44">
        <v>1000000</v>
      </c>
      <c r="G39" s="44">
        <v>989.27</v>
      </c>
      <c r="H39" s="44">
        <v>0.44</v>
      </c>
    </row>
    <row r="40" spans="2:8" x14ac:dyDescent="0.25">
      <c r="B40" s="43" t="s">
        <v>456</v>
      </c>
      <c r="C40" s="45">
        <v>7.26</v>
      </c>
      <c r="D40" s="43" t="s">
        <v>122</v>
      </c>
      <c r="E40" s="43" t="s">
        <v>457</v>
      </c>
      <c r="F40" s="44">
        <v>480500</v>
      </c>
      <c r="G40" s="44">
        <v>480.53</v>
      </c>
      <c r="H40" s="44">
        <v>0.21</v>
      </c>
    </row>
    <row r="41" spans="2:8" x14ac:dyDescent="0.25">
      <c r="B41" s="43" t="s">
        <v>1734</v>
      </c>
      <c r="C41" s="45">
        <v>7.28</v>
      </c>
      <c r="D41" s="43" t="s">
        <v>122</v>
      </c>
      <c r="E41" s="43" t="s">
        <v>1733</v>
      </c>
      <c r="F41" s="44">
        <v>205500</v>
      </c>
      <c r="G41" s="44">
        <v>189.95</v>
      </c>
      <c r="H41" s="44">
        <v>0.08</v>
      </c>
    </row>
    <row r="42" spans="2:8" x14ac:dyDescent="0.25">
      <c r="B42" s="43" t="s">
        <v>123</v>
      </c>
      <c r="C42" s="45">
        <v>6.98</v>
      </c>
      <c r="D42" s="43" t="s">
        <v>122</v>
      </c>
      <c r="E42" s="43" t="s">
        <v>124</v>
      </c>
      <c r="F42" s="44">
        <v>68400</v>
      </c>
      <c r="G42" s="44">
        <v>68.41</v>
      </c>
      <c r="H42" s="44">
        <v>0.03</v>
      </c>
    </row>
    <row r="43" spans="2:8" x14ac:dyDescent="0.25">
      <c r="B43" s="43" t="s">
        <v>746</v>
      </c>
      <c r="C43" s="45">
        <v>6.89</v>
      </c>
      <c r="D43" s="43" t="s">
        <v>122</v>
      </c>
      <c r="E43" s="43" t="s">
        <v>747</v>
      </c>
      <c r="F43" s="44">
        <v>58200</v>
      </c>
      <c r="G43" s="44">
        <v>58.22</v>
      </c>
      <c r="H43" s="44">
        <v>0.03</v>
      </c>
    </row>
    <row r="44" spans="2:8" x14ac:dyDescent="0.25">
      <c r="B44" s="43" t="s">
        <v>748</v>
      </c>
      <c r="C44" s="45">
        <v>7.28</v>
      </c>
      <c r="D44" s="43" t="s">
        <v>122</v>
      </c>
      <c r="E44" s="43" t="s">
        <v>749</v>
      </c>
      <c r="F44" s="44">
        <v>60900</v>
      </c>
      <c r="G44" s="44">
        <v>56.1</v>
      </c>
      <c r="H44" s="44">
        <v>0.03</v>
      </c>
    </row>
    <row r="45" spans="2:8" x14ac:dyDescent="0.25">
      <c r="B45" s="43" t="s">
        <v>920</v>
      </c>
      <c r="C45" s="45">
        <v>7.4</v>
      </c>
      <c r="D45" s="43" t="s">
        <v>122</v>
      </c>
      <c r="E45" s="43" t="s">
        <v>921</v>
      </c>
      <c r="F45" s="44">
        <v>38500</v>
      </c>
      <c r="G45" s="44">
        <v>35.08</v>
      </c>
      <c r="H45" s="44">
        <v>0.02</v>
      </c>
    </row>
    <row r="46" spans="2:8" x14ac:dyDescent="0.25">
      <c r="B46" s="43" t="s">
        <v>464</v>
      </c>
      <c r="C46" s="45">
        <v>7.3</v>
      </c>
      <c r="D46" s="43" t="s">
        <v>122</v>
      </c>
      <c r="E46" s="43" t="s">
        <v>465</v>
      </c>
      <c r="F46" s="44">
        <v>25500</v>
      </c>
      <c r="G46" s="44">
        <v>25.46</v>
      </c>
      <c r="H46" s="44">
        <v>0.01</v>
      </c>
    </row>
    <row r="47" spans="2:8" x14ac:dyDescent="0.25">
      <c r="B47" s="43" t="s">
        <v>1732</v>
      </c>
      <c r="C47" s="45">
        <v>7.34</v>
      </c>
      <c r="D47" s="43" t="s">
        <v>122</v>
      </c>
      <c r="E47" s="43" t="s">
        <v>1731</v>
      </c>
      <c r="F47" s="44">
        <v>19000</v>
      </c>
      <c r="G47" s="44">
        <v>18.079999999999998</v>
      </c>
      <c r="H47" s="44">
        <v>0.01</v>
      </c>
    </row>
    <row r="48" spans="2:8" x14ac:dyDescent="0.25">
      <c r="B48" s="43" t="s">
        <v>1730</v>
      </c>
      <c r="C48" s="45">
        <v>7.63</v>
      </c>
      <c r="D48" s="43" t="s">
        <v>122</v>
      </c>
      <c r="E48" s="43" t="s">
        <v>1729</v>
      </c>
      <c r="F48" s="44">
        <v>400</v>
      </c>
      <c r="G48" s="44">
        <v>0.41</v>
      </c>
      <c r="H48" s="44">
        <v>0</v>
      </c>
    </row>
    <row r="49" spans="2:8" x14ac:dyDescent="0.25">
      <c r="B49" s="53" t="s">
        <v>125</v>
      </c>
      <c r="C49" s="54"/>
      <c r="D49" s="53"/>
      <c r="E49" s="53"/>
      <c r="F49" s="49"/>
      <c r="G49" s="49">
        <f>SUM(G29:G48)</f>
        <v>77948.980000000025</v>
      </c>
      <c r="H49" s="49">
        <f>SUM(H29:H48)</f>
        <v>34.75</v>
      </c>
    </row>
    <row r="50" spans="2:8" x14ac:dyDescent="0.25">
      <c r="B50" s="53" t="s">
        <v>126</v>
      </c>
    </row>
    <row r="51" spans="2:8" x14ac:dyDescent="0.25">
      <c r="B51" s="43" t="s">
        <v>2687</v>
      </c>
      <c r="C51" s="45">
        <v>8.1</v>
      </c>
      <c r="D51" s="43" t="s">
        <v>127</v>
      </c>
      <c r="E51" s="43" t="s">
        <v>932</v>
      </c>
      <c r="F51" s="44">
        <v>750</v>
      </c>
      <c r="G51" s="44">
        <v>7472.93</v>
      </c>
      <c r="H51" s="44">
        <v>3.33</v>
      </c>
    </row>
    <row r="52" spans="2:8" x14ac:dyDescent="0.25">
      <c r="B52" s="43" t="s">
        <v>1620</v>
      </c>
      <c r="C52" s="45">
        <v>7.83</v>
      </c>
      <c r="D52" s="43" t="s">
        <v>127</v>
      </c>
      <c r="E52" s="43" t="s">
        <v>1619</v>
      </c>
      <c r="F52" s="44">
        <v>7500</v>
      </c>
      <c r="G52" s="44">
        <v>7455.89</v>
      </c>
      <c r="H52" s="44">
        <v>3.32</v>
      </c>
    </row>
    <row r="53" spans="2:8" x14ac:dyDescent="0.25">
      <c r="B53" s="43" t="s">
        <v>1728</v>
      </c>
      <c r="C53" s="45">
        <v>7.87</v>
      </c>
      <c r="D53" s="43" t="s">
        <v>127</v>
      </c>
      <c r="E53" s="43" t="s">
        <v>1727</v>
      </c>
      <c r="F53" s="44">
        <v>750</v>
      </c>
      <c r="G53" s="44">
        <v>7425.24</v>
      </c>
      <c r="H53" s="44">
        <v>3.31</v>
      </c>
    </row>
    <row r="54" spans="2:8" x14ac:dyDescent="0.25">
      <c r="B54" s="43" t="s">
        <v>2477</v>
      </c>
      <c r="C54" s="45">
        <v>8.02</v>
      </c>
      <c r="D54" s="43" t="s">
        <v>127</v>
      </c>
      <c r="E54" s="43" t="s">
        <v>470</v>
      </c>
      <c r="F54" s="44">
        <v>750</v>
      </c>
      <c r="G54" s="44">
        <v>7200.45</v>
      </c>
      <c r="H54" s="44">
        <v>3.21</v>
      </c>
    </row>
    <row r="55" spans="2:8" x14ac:dyDescent="0.25">
      <c r="B55" s="43" t="s">
        <v>3276</v>
      </c>
      <c r="C55" s="45">
        <v>7.95</v>
      </c>
      <c r="D55" s="43" t="s">
        <v>127</v>
      </c>
      <c r="E55" s="43" t="s">
        <v>1726</v>
      </c>
      <c r="F55" s="44">
        <v>500</v>
      </c>
      <c r="G55" s="44">
        <v>4988.7700000000004</v>
      </c>
      <c r="H55" s="44">
        <v>2.2200000000000002</v>
      </c>
    </row>
    <row r="56" spans="2:8" x14ac:dyDescent="0.25">
      <c r="B56" s="43" t="s">
        <v>3277</v>
      </c>
      <c r="C56" s="45">
        <v>7.85</v>
      </c>
      <c r="D56" s="43" t="s">
        <v>127</v>
      </c>
      <c r="E56" s="43" t="s">
        <v>1725</v>
      </c>
      <c r="F56" s="44">
        <v>500</v>
      </c>
      <c r="G56" s="44">
        <v>4981</v>
      </c>
      <c r="H56" s="44">
        <v>2.2200000000000002</v>
      </c>
    </row>
    <row r="57" spans="2:8" x14ac:dyDescent="0.25">
      <c r="B57" s="43" t="s">
        <v>2788</v>
      </c>
      <c r="C57" s="45">
        <v>7.95</v>
      </c>
      <c r="D57" s="43" t="s">
        <v>127</v>
      </c>
      <c r="E57" s="43" t="s">
        <v>1205</v>
      </c>
      <c r="F57" s="44">
        <v>500</v>
      </c>
      <c r="G57" s="44">
        <v>4971.6099999999997</v>
      </c>
      <c r="H57" s="44">
        <v>2.2200000000000002</v>
      </c>
    </row>
    <row r="58" spans="2:8" x14ac:dyDescent="0.25">
      <c r="B58" s="43" t="s">
        <v>1724</v>
      </c>
      <c r="C58" s="45">
        <v>7.87</v>
      </c>
      <c r="D58" s="43" t="s">
        <v>127</v>
      </c>
      <c r="E58" s="43" t="s">
        <v>1723</v>
      </c>
      <c r="F58" s="44">
        <v>5000</v>
      </c>
      <c r="G58" s="44">
        <v>4969.8599999999997</v>
      </c>
      <c r="H58" s="44">
        <v>2.21</v>
      </c>
    </row>
    <row r="59" spans="2:8" x14ac:dyDescent="0.25">
      <c r="B59" s="43" t="s">
        <v>1722</v>
      </c>
      <c r="C59" s="45">
        <v>7.84</v>
      </c>
      <c r="D59" s="43" t="s">
        <v>127</v>
      </c>
      <c r="E59" s="43" t="s">
        <v>1721</v>
      </c>
      <c r="F59" s="44">
        <v>5000</v>
      </c>
      <c r="G59" s="44">
        <v>4966.62</v>
      </c>
      <c r="H59" s="44">
        <v>2.21</v>
      </c>
    </row>
    <row r="60" spans="2:8" x14ac:dyDescent="0.25">
      <c r="B60" s="43" t="s">
        <v>936</v>
      </c>
      <c r="C60" s="45">
        <v>7.87</v>
      </c>
      <c r="D60" s="43" t="s">
        <v>127</v>
      </c>
      <c r="E60" s="43" t="s">
        <v>937</v>
      </c>
      <c r="F60" s="44">
        <v>5000</v>
      </c>
      <c r="G60" s="44">
        <v>4962.09</v>
      </c>
      <c r="H60" s="44">
        <v>2.21</v>
      </c>
    </row>
    <row r="61" spans="2:8" x14ac:dyDescent="0.25">
      <c r="B61" s="43" t="s">
        <v>753</v>
      </c>
      <c r="C61" s="45">
        <v>8.4700000000000006</v>
      </c>
      <c r="D61" s="43" t="s">
        <v>479</v>
      </c>
      <c r="E61" s="43" t="s">
        <v>754</v>
      </c>
      <c r="F61" s="44">
        <v>5000</v>
      </c>
      <c r="G61" s="44">
        <v>4924.6499999999996</v>
      </c>
      <c r="H61" s="44">
        <v>2.19</v>
      </c>
    </row>
    <row r="62" spans="2:8" x14ac:dyDescent="0.25">
      <c r="B62" s="43" t="s">
        <v>3278</v>
      </c>
      <c r="C62" s="45">
        <v>8.18</v>
      </c>
      <c r="D62" s="43" t="s">
        <v>127</v>
      </c>
      <c r="E62" s="43" t="s">
        <v>1720</v>
      </c>
      <c r="F62" s="44">
        <v>500</v>
      </c>
      <c r="G62" s="44">
        <v>4886.42</v>
      </c>
      <c r="H62" s="44">
        <v>2.1800000000000002</v>
      </c>
    </row>
    <row r="63" spans="2:8" x14ac:dyDescent="0.25">
      <c r="B63" s="43" t="s">
        <v>3279</v>
      </c>
      <c r="C63" s="45">
        <v>8.1</v>
      </c>
      <c r="D63" s="43" t="s">
        <v>127</v>
      </c>
      <c r="E63" s="43" t="s">
        <v>1719</v>
      </c>
      <c r="F63" s="44">
        <v>450</v>
      </c>
      <c r="G63" s="44">
        <v>4448.6899999999996</v>
      </c>
      <c r="H63" s="44">
        <v>1.98</v>
      </c>
    </row>
    <row r="64" spans="2:8" x14ac:dyDescent="0.25">
      <c r="B64" s="43" t="s">
        <v>2479</v>
      </c>
      <c r="C64" s="45">
        <v>8.24</v>
      </c>
      <c r="D64" s="43" t="s">
        <v>127</v>
      </c>
      <c r="E64" s="43" t="s">
        <v>472</v>
      </c>
      <c r="F64" s="44">
        <v>500</v>
      </c>
      <c r="G64" s="44">
        <v>4412.24</v>
      </c>
      <c r="H64" s="44">
        <v>1.97</v>
      </c>
    </row>
    <row r="65" spans="2:8" x14ac:dyDescent="0.25">
      <c r="B65" s="43" t="s">
        <v>1718</v>
      </c>
      <c r="C65" s="45">
        <v>7.86</v>
      </c>
      <c r="D65" s="43" t="s">
        <v>127</v>
      </c>
      <c r="E65" s="43" t="s">
        <v>1717</v>
      </c>
      <c r="F65" s="44">
        <v>4000</v>
      </c>
      <c r="G65" s="44">
        <v>3956.81</v>
      </c>
      <c r="H65" s="44">
        <v>1.76</v>
      </c>
    </row>
    <row r="66" spans="2:8" x14ac:dyDescent="0.25">
      <c r="B66" s="43" t="s">
        <v>3280</v>
      </c>
      <c r="C66" s="45">
        <v>7.81</v>
      </c>
      <c r="D66" s="43" t="s">
        <v>127</v>
      </c>
      <c r="E66" s="43" t="s">
        <v>1716</v>
      </c>
      <c r="F66" s="44">
        <v>300</v>
      </c>
      <c r="G66" s="44">
        <v>2988.22</v>
      </c>
      <c r="H66" s="44">
        <v>1.33</v>
      </c>
    </row>
    <row r="67" spans="2:8" x14ac:dyDescent="0.25">
      <c r="B67" s="43" t="s">
        <v>3281</v>
      </c>
      <c r="C67" s="45">
        <v>7.32</v>
      </c>
      <c r="D67" s="43" t="s">
        <v>127</v>
      </c>
      <c r="E67" s="43" t="s">
        <v>1715</v>
      </c>
      <c r="F67" s="44">
        <v>250</v>
      </c>
      <c r="G67" s="44">
        <v>2505.11</v>
      </c>
      <c r="H67" s="44">
        <v>1.1200000000000001</v>
      </c>
    </row>
    <row r="68" spans="2:8" x14ac:dyDescent="0.25">
      <c r="B68" s="43" t="s">
        <v>3282</v>
      </c>
      <c r="C68" s="45">
        <v>8.17</v>
      </c>
      <c r="D68" s="43" t="s">
        <v>127</v>
      </c>
      <c r="E68" s="43" t="s">
        <v>1714</v>
      </c>
      <c r="F68" s="44">
        <v>2500</v>
      </c>
      <c r="G68" s="44">
        <v>2504.92</v>
      </c>
      <c r="H68" s="44">
        <v>1.1200000000000001</v>
      </c>
    </row>
    <row r="69" spans="2:8" x14ac:dyDescent="0.25">
      <c r="B69" s="43" t="s">
        <v>2685</v>
      </c>
      <c r="C69" s="45">
        <v>8.2100000000000009</v>
      </c>
      <c r="D69" s="43" t="s">
        <v>127</v>
      </c>
      <c r="E69" s="43" t="s">
        <v>930</v>
      </c>
      <c r="F69" s="44">
        <v>2500</v>
      </c>
      <c r="G69" s="44">
        <v>2492.66</v>
      </c>
      <c r="H69" s="44">
        <v>1.1100000000000001</v>
      </c>
    </row>
    <row r="70" spans="2:8" x14ac:dyDescent="0.25">
      <c r="B70" s="43" t="s">
        <v>2686</v>
      </c>
      <c r="C70" s="45">
        <v>8.16</v>
      </c>
      <c r="D70" s="43" t="s">
        <v>127</v>
      </c>
      <c r="E70" s="43" t="s">
        <v>931</v>
      </c>
      <c r="F70" s="44">
        <v>250</v>
      </c>
      <c r="G70" s="44">
        <v>2491.94</v>
      </c>
      <c r="H70" s="44">
        <v>1.1100000000000001</v>
      </c>
    </row>
    <row r="71" spans="2:8" x14ac:dyDescent="0.25">
      <c r="B71" s="43" t="s">
        <v>2620</v>
      </c>
      <c r="C71" s="45">
        <v>8.44</v>
      </c>
      <c r="D71" s="43" t="s">
        <v>127</v>
      </c>
      <c r="E71" s="43" t="s">
        <v>750</v>
      </c>
      <c r="F71" s="44">
        <v>250</v>
      </c>
      <c r="G71" s="44">
        <v>2488.8200000000002</v>
      </c>
      <c r="H71" s="44">
        <v>1.1100000000000001</v>
      </c>
    </row>
    <row r="72" spans="2:8" x14ac:dyDescent="0.25">
      <c r="B72" s="43" t="s">
        <v>2688</v>
      </c>
      <c r="C72" s="45">
        <v>7.94</v>
      </c>
      <c r="D72" s="43" t="s">
        <v>127</v>
      </c>
      <c r="E72" s="43" t="s">
        <v>933</v>
      </c>
      <c r="F72" s="44">
        <v>250</v>
      </c>
      <c r="G72" s="44">
        <v>2488.1</v>
      </c>
      <c r="H72" s="44">
        <v>1.1100000000000001</v>
      </c>
    </row>
    <row r="73" spans="2:8" x14ac:dyDescent="0.25">
      <c r="B73" s="43" t="s">
        <v>1180</v>
      </c>
      <c r="C73" s="45">
        <v>7.73</v>
      </c>
      <c r="D73" s="43" t="s">
        <v>127</v>
      </c>
      <c r="E73" s="43" t="s">
        <v>1181</v>
      </c>
      <c r="F73" s="44">
        <v>250</v>
      </c>
      <c r="G73" s="44">
        <v>2488.0300000000002</v>
      </c>
      <c r="H73" s="44">
        <v>1.1100000000000001</v>
      </c>
    </row>
    <row r="74" spans="2:8" x14ac:dyDescent="0.25">
      <c r="B74" s="43" t="s">
        <v>1713</v>
      </c>
      <c r="C74" s="45">
        <v>7.85</v>
      </c>
      <c r="D74" s="43" t="s">
        <v>127</v>
      </c>
      <c r="E74" s="43" t="s">
        <v>1712</v>
      </c>
      <c r="F74" s="44">
        <v>250</v>
      </c>
      <c r="G74" s="44">
        <v>2486</v>
      </c>
      <c r="H74" s="44">
        <v>1.1100000000000001</v>
      </c>
    </row>
    <row r="75" spans="2:8" x14ac:dyDescent="0.25">
      <c r="B75" s="43" t="s">
        <v>934</v>
      </c>
      <c r="C75" s="45">
        <v>7.87</v>
      </c>
      <c r="D75" s="43" t="s">
        <v>127</v>
      </c>
      <c r="E75" s="43" t="s">
        <v>935</v>
      </c>
      <c r="F75" s="44">
        <v>250</v>
      </c>
      <c r="G75" s="44">
        <v>2482.14</v>
      </c>
      <c r="H75" s="44">
        <v>1.1100000000000001</v>
      </c>
    </row>
    <row r="76" spans="2:8" x14ac:dyDescent="0.25">
      <c r="B76" s="43" t="s">
        <v>3283</v>
      </c>
      <c r="C76" s="45">
        <v>7.8</v>
      </c>
      <c r="D76" s="43" t="s">
        <v>127</v>
      </c>
      <c r="E76" s="43" t="s">
        <v>1711</v>
      </c>
      <c r="F76" s="44">
        <v>250</v>
      </c>
      <c r="G76" s="44">
        <v>2476.1799999999998</v>
      </c>
      <c r="H76" s="44">
        <v>1.1000000000000001</v>
      </c>
    </row>
    <row r="77" spans="2:8" x14ac:dyDescent="0.25">
      <c r="B77" s="43" t="s">
        <v>1710</v>
      </c>
      <c r="C77" s="45">
        <v>7.87</v>
      </c>
      <c r="D77" s="43" t="s">
        <v>127</v>
      </c>
      <c r="E77" s="43" t="s">
        <v>1709</v>
      </c>
      <c r="F77" s="44">
        <v>250</v>
      </c>
      <c r="G77" s="44">
        <v>2471.71</v>
      </c>
      <c r="H77" s="44">
        <v>1.1000000000000001</v>
      </c>
    </row>
    <row r="78" spans="2:8" x14ac:dyDescent="0.25">
      <c r="B78" s="43" t="s">
        <v>1708</v>
      </c>
      <c r="C78" s="45">
        <v>7.71</v>
      </c>
      <c r="D78" s="43" t="s">
        <v>127</v>
      </c>
      <c r="E78" s="43" t="s">
        <v>1707</v>
      </c>
      <c r="F78" s="44">
        <v>250</v>
      </c>
      <c r="G78" s="44">
        <v>2460.46</v>
      </c>
      <c r="H78" s="44">
        <v>1.1000000000000001</v>
      </c>
    </row>
    <row r="79" spans="2:8" x14ac:dyDescent="0.25">
      <c r="B79" s="43" t="s">
        <v>3284</v>
      </c>
      <c r="C79" s="45">
        <v>8.24</v>
      </c>
      <c r="D79" s="43" t="s">
        <v>127</v>
      </c>
      <c r="E79" s="43" t="s">
        <v>1706</v>
      </c>
      <c r="F79" s="44">
        <v>250</v>
      </c>
      <c r="G79" s="44">
        <v>2204.61</v>
      </c>
      <c r="H79" s="44">
        <v>0.98</v>
      </c>
    </row>
    <row r="80" spans="2:8" x14ac:dyDescent="0.25">
      <c r="B80" s="43" t="s">
        <v>1203</v>
      </c>
      <c r="C80" s="45">
        <v>7.82</v>
      </c>
      <c r="D80" s="43" t="s">
        <v>127</v>
      </c>
      <c r="E80" s="43" t="s">
        <v>1204</v>
      </c>
      <c r="F80" s="44">
        <v>2000</v>
      </c>
      <c r="G80" s="44">
        <v>1988.66</v>
      </c>
      <c r="H80" s="44">
        <v>0.89</v>
      </c>
    </row>
    <row r="81" spans="2:8" x14ac:dyDescent="0.25">
      <c r="B81" s="43" t="s">
        <v>3285</v>
      </c>
      <c r="C81" s="45">
        <v>8.0399999999999991</v>
      </c>
      <c r="D81" s="43" t="s">
        <v>127</v>
      </c>
      <c r="E81" s="43" t="s">
        <v>1705</v>
      </c>
      <c r="F81" s="44">
        <v>200</v>
      </c>
      <c r="G81" s="44">
        <v>1984.07</v>
      </c>
      <c r="H81" s="44">
        <v>0.88</v>
      </c>
    </row>
    <row r="82" spans="2:8" x14ac:dyDescent="0.25">
      <c r="B82" s="43" t="s">
        <v>3286</v>
      </c>
      <c r="C82" s="45">
        <v>7.43</v>
      </c>
      <c r="D82" s="43" t="s">
        <v>479</v>
      </c>
      <c r="E82" s="43" t="s">
        <v>1704</v>
      </c>
      <c r="F82" s="44">
        <v>100</v>
      </c>
      <c r="G82" s="44">
        <v>993.02</v>
      </c>
      <c r="H82" s="44">
        <v>0.44</v>
      </c>
    </row>
    <row r="83" spans="2:8" x14ac:dyDescent="0.25">
      <c r="B83" s="43" t="s">
        <v>1703</v>
      </c>
      <c r="C83" s="45">
        <v>7.57</v>
      </c>
      <c r="D83" s="43" t="s">
        <v>127</v>
      </c>
      <c r="E83" s="43" t="s">
        <v>1702</v>
      </c>
      <c r="F83" s="44">
        <v>3</v>
      </c>
      <c r="G83" s="44">
        <v>30.87</v>
      </c>
      <c r="H83" s="44">
        <v>0.01</v>
      </c>
    </row>
    <row r="84" spans="2:8" x14ac:dyDescent="0.25">
      <c r="B84" s="53" t="s">
        <v>129</v>
      </c>
      <c r="C84" s="54"/>
      <c r="D84" s="53"/>
      <c r="E84" s="53"/>
      <c r="F84" s="49"/>
      <c r="G84" s="49">
        <f>SUM(G50:G83)</f>
        <v>122048.79000000005</v>
      </c>
      <c r="H84" s="49">
        <f>SUM(H50:H83)</f>
        <v>54.379999999999988</v>
      </c>
    </row>
    <row r="85" spans="2:8" x14ac:dyDescent="0.25">
      <c r="B85" s="53" t="s">
        <v>130</v>
      </c>
    </row>
    <row r="86" spans="2:8" x14ac:dyDescent="0.25">
      <c r="B86" s="43" t="s">
        <v>2051</v>
      </c>
      <c r="C86" s="45">
        <v>7.63</v>
      </c>
      <c r="D86" s="43" t="s">
        <v>131</v>
      </c>
      <c r="E86" s="43" t="s">
        <v>1701</v>
      </c>
      <c r="F86" s="44">
        <v>2000</v>
      </c>
      <c r="G86" s="44">
        <v>9606.66</v>
      </c>
      <c r="H86" s="44">
        <v>4.28</v>
      </c>
    </row>
    <row r="87" spans="2:8" x14ac:dyDescent="0.25">
      <c r="B87" s="43" t="s">
        <v>3274</v>
      </c>
      <c r="C87" s="45">
        <v>8.5299999999999994</v>
      </c>
      <c r="D87" s="43" t="s">
        <v>132</v>
      </c>
      <c r="E87" s="43" t="s">
        <v>1583</v>
      </c>
      <c r="F87" s="44">
        <v>1000</v>
      </c>
      <c r="G87" s="44">
        <v>4775.8</v>
      </c>
      <c r="H87" s="44">
        <v>2.13</v>
      </c>
    </row>
    <row r="88" spans="2:8" x14ac:dyDescent="0.25">
      <c r="B88" s="53" t="s">
        <v>134</v>
      </c>
      <c r="C88" s="54"/>
      <c r="D88" s="53"/>
      <c r="E88" s="53"/>
      <c r="F88" s="49"/>
      <c r="G88" s="49">
        <f>SUM(G85:G87)</f>
        <v>14382.46</v>
      </c>
      <c r="H88" s="49">
        <f>SUM(H85:H87)</f>
        <v>6.41</v>
      </c>
    </row>
    <row r="89" spans="2:8" x14ac:dyDescent="0.25">
      <c r="B89" s="53" t="s">
        <v>1347</v>
      </c>
    </row>
    <row r="90" spans="2:8" x14ac:dyDescent="0.25">
      <c r="B90" s="43" t="s">
        <v>1346</v>
      </c>
      <c r="C90" s="45" t="s">
        <v>135</v>
      </c>
      <c r="E90" s="43" t="s">
        <v>1345</v>
      </c>
      <c r="F90" s="44">
        <v>5587.0209999999997</v>
      </c>
      <c r="G90" s="44">
        <v>561.04</v>
      </c>
      <c r="H90" s="44">
        <v>0.25</v>
      </c>
    </row>
    <row r="91" spans="2:8" x14ac:dyDescent="0.25">
      <c r="B91" s="53" t="s">
        <v>1344</v>
      </c>
      <c r="C91" s="54"/>
      <c r="D91" s="53"/>
      <c r="E91" s="53"/>
      <c r="F91" s="49"/>
      <c r="G91" s="49">
        <f>SUM(G89:G90)</f>
        <v>561.04</v>
      </c>
      <c r="H91" s="49">
        <f>SUM(H89:H90)</f>
        <v>0.25</v>
      </c>
    </row>
    <row r="92" spans="2:8" x14ac:dyDescent="0.25">
      <c r="B92" s="53" t="s">
        <v>136</v>
      </c>
      <c r="C92" s="54"/>
      <c r="D92" s="53"/>
      <c r="E92" s="53"/>
      <c r="F92" s="49"/>
      <c r="G92" s="49">
        <v>4517</v>
      </c>
      <c r="H92" s="49">
        <v>2.0099999999999998</v>
      </c>
    </row>
    <row r="93" spans="2:8" x14ac:dyDescent="0.25">
      <c r="B93" s="53" t="s">
        <v>137</v>
      </c>
      <c r="C93" s="54"/>
      <c r="D93" s="53"/>
      <c r="E93" s="53"/>
      <c r="F93" s="49"/>
      <c r="G93" s="49">
        <f>G92+G91+G88+G84+G49+G25</f>
        <v>219998.81000000008</v>
      </c>
      <c r="H93" s="49">
        <f>H92+H91+H88+H84+H49+H25</f>
        <v>98.039999999999978</v>
      </c>
    </row>
    <row r="94" spans="2:8" x14ac:dyDescent="0.25">
      <c r="B94" s="53" t="s">
        <v>138</v>
      </c>
      <c r="C94" s="54"/>
      <c r="D94" s="53"/>
      <c r="E94" s="53"/>
      <c r="F94" s="49"/>
      <c r="G94" s="49">
        <f>G95-G93</f>
        <v>4391.9556670299207</v>
      </c>
      <c r="H94" s="49">
        <f>H95-H93</f>
        <v>1.9600000000000222</v>
      </c>
    </row>
    <row r="95" spans="2:8" x14ac:dyDescent="0.25">
      <c r="B95" s="53" t="s">
        <v>139</v>
      </c>
      <c r="C95" s="54"/>
      <c r="D95" s="53"/>
      <c r="E95" s="53"/>
      <c r="F95" s="49"/>
      <c r="G95" s="49">
        <v>224390.76566703001</v>
      </c>
      <c r="H95" s="49">
        <v>100</v>
      </c>
    </row>
    <row r="96" spans="2:8" x14ac:dyDescent="0.25">
      <c r="B96" s="43" t="s">
        <v>140</v>
      </c>
    </row>
    <row r="97" spans="2:3" x14ac:dyDescent="0.25">
      <c r="B97" s="43" t="s">
        <v>141</v>
      </c>
    </row>
    <row r="98" spans="2:3" x14ac:dyDescent="0.25">
      <c r="B98" s="43" t="s">
        <v>142</v>
      </c>
      <c r="C98" s="45" t="s">
        <v>143</v>
      </c>
    </row>
    <row r="99" spans="2:3" x14ac:dyDescent="0.25">
      <c r="B99" s="53"/>
    </row>
    <row r="100" spans="2:3" x14ac:dyDescent="0.25">
      <c r="B100" s="67" t="s">
        <v>1343</v>
      </c>
      <c r="C100" s="45" t="s">
        <v>144</v>
      </c>
    </row>
    <row r="101" spans="2:3" x14ac:dyDescent="0.25">
      <c r="B101" s="53"/>
    </row>
    <row r="102" spans="2:3" x14ac:dyDescent="0.25">
      <c r="B102" s="53" t="s">
        <v>145</v>
      </c>
      <c r="C102" s="45" t="s">
        <v>144</v>
      </c>
    </row>
    <row r="103" spans="2:3" x14ac:dyDescent="0.25">
      <c r="B103" s="53" t="s">
        <v>146</v>
      </c>
      <c r="C103" s="45" t="s">
        <v>147</v>
      </c>
    </row>
    <row r="104" spans="2:3" x14ac:dyDescent="0.25">
      <c r="B104" s="53" t="s">
        <v>1700</v>
      </c>
      <c r="C104" s="54"/>
    </row>
    <row r="105" spans="2:3" x14ac:dyDescent="0.25">
      <c r="B105" s="53" t="s">
        <v>1699</v>
      </c>
      <c r="C105" s="54"/>
    </row>
    <row r="106" spans="2:3" x14ac:dyDescent="0.25">
      <c r="B106" s="53" t="s">
        <v>1698</v>
      </c>
      <c r="C106" s="54"/>
    </row>
    <row r="107" spans="2:3" x14ac:dyDescent="0.25">
      <c r="B107" s="53" t="s">
        <v>1697</v>
      </c>
      <c r="C107" s="54"/>
    </row>
    <row r="108" spans="2:3" x14ac:dyDescent="0.25">
      <c r="B108" s="53" t="s">
        <v>1696</v>
      </c>
      <c r="C108" s="54"/>
    </row>
    <row r="109" spans="2:3" x14ac:dyDescent="0.25">
      <c r="B109" s="53" t="s">
        <v>1695</v>
      </c>
      <c r="C109" s="54"/>
    </row>
    <row r="110" spans="2:3" x14ac:dyDescent="0.25">
      <c r="B110" s="53" t="s">
        <v>1694</v>
      </c>
      <c r="C110" s="54"/>
    </row>
    <row r="111" spans="2:3" x14ac:dyDescent="0.25">
      <c r="B111" s="53" t="s">
        <v>1693</v>
      </c>
      <c r="C111" s="54"/>
    </row>
    <row r="112" spans="2:3" x14ac:dyDescent="0.25">
      <c r="B112" s="53" t="s">
        <v>1692</v>
      </c>
      <c r="C112" s="54"/>
    </row>
    <row r="113" spans="2:3" x14ac:dyDescent="0.25">
      <c r="B113" s="53" t="s">
        <v>1691</v>
      </c>
      <c r="C113" s="54"/>
    </row>
    <row r="114" spans="2:3" x14ac:dyDescent="0.25">
      <c r="B114" s="53" t="s">
        <v>1690</v>
      </c>
      <c r="C114" s="54"/>
    </row>
    <row r="115" spans="2:3" x14ac:dyDescent="0.25">
      <c r="B115" s="53" t="s">
        <v>1689</v>
      </c>
      <c r="C115" s="54"/>
    </row>
    <row r="116" spans="2:3" x14ac:dyDescent="0.25">
      <c r="B116" s="53" t="s">
        <v>1688</v>
      </c>
      <c r="C116" s="54"/>
    </row>
    <row r="117" spans="2:3" x14ac:dyDescent="0.25">
      <c r="B117" s="43" t="s">
        <v>148</v>
      </c>
    </row>
    <row r="119" spans="2:3" x14ac:dyDescent="0.25">
      <c r="B119" s="47"/>
      <c r="C119" s="48" t="s">
        <v>1332</v>
      </c>
    </row>
    <row r="120" spans="2:3" x14ac:dyDescent="0.25">
      <c r="B120" s="47" t="s">
        <v>1331</v>
      </c>
      <c r="C120" s="64" t="s">
        <v>28</v>
      </c>
    </row>
    <row r="121" spans="2:3" x14ac:dyDescent="0.25">
      <c r="B121" s="47" t="s">
        <v>1330</v>
      </c>
      <c r="C121" s="48"/>
    </row>
    <row r="122" spans="2:3" x14ac:dyDescent="0.25">
      <c r="B122" s="47"/>
      <c r="C122" s="48"/>
    </row>
    <row r="123" spans="2:3" x14ac:dyDescent="0.25">
      <c r="B123" s="47" t="s">
        <v>1329</v>
      </c>
      <c r="C123" s="65">
        <v>7.7499999999999999E-2</v>
      </c>
    </row>
    <row r="124" spans="2:3" x14ac:dyDescent="0.25">
      <c r="B124" s="47"/>
      <c r="C124" s="48"/>
    </row>
    <row r="125" spans="2:3" x14ac:dyDescent="0.25">
      <c r="B125" s="47" t="s">
        <v>1328</v>
      </c>
      <c r="C125" s="48" t="s">
        <v>1687</v>
      </c>
    </row>
    <row r="126" spans="2:3" x14ac:dyDescent="0.25">
      <c r="B126" s="47" t="s">
        <v>1327</v>
      </c>
      <c r="C126" s="48" t="s">
        <v>1686</v>
      </c>
    </row>
    <row r="127" spans="2:3" x14ac:dyDescent="0.25">
      <c r="B127" s="47"/>
      <c r="C127" s="48"/>
    </row>
    <row r="128" spans="2:3" x14ac:dyDescent="0.25">
      <c r="B128" s="47" t="s">
        <v>1325</v>
      </c>
      <c r="C128" s="48" t="s">
        <v>143</v>
      </c>
    </row>
    <row r="129" spans="2:8" x14ac:dyDescent="0.25">
      <c r="B129" s="239" t="s">
        <v>1324</v>
      </c>
      <c r="C129" s="239"/>
    </row>
    <row r="131" spans="2:8" x14ac:dyDescent="0.25">
      <c r="B131" s="238" t="s">
        <v>1685</v>
      </c>
      <c r="C131" s="238"/>
      <c r="D131" s="238"/>
      <c r="E131" s="238"/>
    </row>
    <row r="132" spans="2:8" x14ac:dyDescent="0.25">
      <c r="B132" s="47"/>
      <c r="C132" s="47"/>
    </row>
    <row r="133" spans="2:8" s="47" customFormat="1" x14ac:dyDescent="0.25">
      <c r="B133" s="237" t="s">
        <v>1322</v>
      </c>
      <c r="C133" s="237"/>
      <c r="D133" s="237"/>
      <c r="E133" s="237"/>
      <c r="F133" s="237"/>
      <c r="G133" s="46"/>
      <c r="H133" s="46"/>
    </row>
    <row r="134" spans="2:8" x14ac:dyDescent="0.25">
      <c r="C134" s="43"/>
    </row>
    <row r="135" spans="2:8" x14ac:dyDescent="0.25">
      <c r="B135" s="238" t="s">
        <v>1562</v>
      </c>
      <c r="C135" s="238"/>
      <c r="D135" s="238"/>
      <c r="E135" s="238"/>
      <c r="F135" s="238"/>
    </row>
    <row r="136" spans="2:8" x14ac:dyDescent="0.25">
      <c r="B136" s="238"/>
      <c r="C136" s="238"/>
      <c r="D136" s="238"/>
      <c r="E136" s="238"/>
      <c r="F136" s="238"/>
    </row>
    <row r="137" spans="2:8" x14ac:dyDescent="0.25">
      <c r="B137" s="238"/>
      <c r="C137" s="238"/>
      <c r="D137" s="238"/>
      <c r="E137" s="238"/>
      <c r="F137" s="238"/>
    </row>
    <row r="138" spans="2:8" x14ac:dyDescent="0.25">
      <c r="B138" s="238"/>
      <c r="C138" s="238"/>
      <c r="D138" s="238"/>
      <c r="E138" s="238"/>
      <c r="F138" s="238"/>
    </row>
    <row r="139" spans="2:8" x14ac:dyDescent="0.25">
      <c r="B139" s="238"/>
      <c r="C139" s="238"/>
      <c r="D139" s="238"/>
      <c r="E139" s="238"/>
      <c r="F139" s="238"/>
    </row>
    <row r="141" spans="2:8" x14ac:dyDescent="0.25">
      <c r="B141" s="47" t="s">
        <v>149</v>
      </c>
      <c r="C141" s="48"/>
      <c r="D141" s="47"/>
    </row>
    <row r="142" spans="2:8" ht="30" x14ac:dyDescent="0.25">
      <c r="B142" s="63" t="s">
        <v>150</v>
      </c>
      <c r="C142" s="64" t="s">
        <v>151</v>
      </c>
      <c r="D142" s="63" t="s">
        <v>152</v>
      </c>
    </row>
    <row r="143" spans="2:8" x14ac:dyDescent="0.25">
      <c r="B143" s="47" t="s">
        <v>144</v>
      </c>
      <c r="C143" s="48" t="s">
        <v>144</v>
      </c>
      <c r="D143" s="47" t="s">
        <v>144</v>
      </c>
    </row>
    <row r="145" spans="2:7" x14ac:dyDescent="0.25">
      <c r="B145" s="51" t="s">
        <v>153</v>
      </c>
      <c r="C145" s="62">
        <v>45260</v>
      </c>
      <c r="D145" s="47"/>
      <c r="E145" s="55"/>
      <c r="F145" s="61"/>
    </row>
    <row r="146" spans="2:7" x14ac:dyDescent="0.25">
      <c r="B146" s="51" t="s">
        <v>154</v>
      </c>
      <c r="C146" s="52" t="s">
        <v>155</v>
      </c>
      <c r="D146" s="51" t="s">
        <v>156</v>
      </c>
      <c r="E146" s="56" t="s">
        <v>157</v>
      </c>
      <c r="F146" s="50" t="s">
        <v>158</v>
      </c>
      <c r="G146" s="49"/>
    </row>
    <row r="147" spans="2:7" x14ac:dyDescent="0.25">
      <c r="B147" s="59" t="s">
        <v>144</v>
      </c>
      <c r="C147" s="60" t="s">
        <v>144</v>
      </c>
      <c r="D147" s="59" t="s">
        <v>144</v>
      </c>
      <c r="E147" s="58" t="s">
        <v>144</v>
      </c>
      <c r="F147" s="57" t="s">
        <v>144</v>
      </c>
    </row>
    <row r="150" spans="2:7" x14ac:dyDescent="0.25">
      <c r="B150" s="53" t="s">
        <v>159</v>
      </c>
    </row>
    <row r="151" spans="2:7" x14ac:dyDescent="0.25">
      <c r="B151" s="53"/>
    </row>
    <row r="152" spans="2:7" x14ac:dyDescent="0.25">
      <c r="B152" s="53" t="s">
        <v>160</v>
      </c>
    </row>
    <row r="153" spans="2:7" x14ac:dyDescent="0.25">
      <c r="B153" s="51" t="s">
        <v>161</v>
      </c>
      <c r="C153" s="52" t="s">
        <v>162</v>
      </c>
      <c r="D153" s="53"/>
    </row>
    <row r="154" spans="2:7" x14ac:dyDescent="0.25">
      <c r="B154" s="47" t="s">
        <v>144</v>
      </c>
      <c r="C154" s="48" t="s">
        <v>144</v>
      </c>
    </row>
    <row r="156" spans="2:7" x14ac:dyDescent="0.25">
      <c r="B156" s="51" t="s">
        <v>163</v>
      </c>
      <c r="C156" s="52" t="s">
        <v>162</v>
      </c>
    </row>
    <row r="157" spans="2:7" x14ac:dyDescent="0.25">
      <c r="B157" s="47" t="s">
        <v>144</v>
      </c>
      <c r="C157" s="48" t="s">
        <v>144</v>
      </c>
    </row>
    <row r="159" spans="2:7" x14ac:dyDescent="0.25">
      <c r="B159" s="51" t="s">
        <v>144</v>
      </c>
      <c r="C159" s="52" t="s">
        <v>144</v>
      </c>
    </row>
    <row r="160" spans="2:7" x14ac:dyDescent="0.25">
      <c r="B160" s="47" t="s">
        <v>144</v>
      </c>
      <c r="C160" s="48" t="s">
        <v>144</v>
      </c>
    </row>
    <row r="162" spans="2:7" x14ac:dyDescent="0.25">
      <c r="B162" s="56" t="s">
        <v>164</v>
      </c>
      <c r="C162" s="52" t="s">
        <v>165</v>
      </c>
    </row>
    <row r="163" spans="2:7" x14ac:dyDescent="0.25">
      <c r="B163" s="55" t="s">
        <v>144</v>
      </c>
      <c r="C163" s="48" t="s">
        <v>144</v>
      </c>
    </row>
    <row r="165" spans="2:7" x14ac:dyDescent="0.25">
      <c r="B165" s="51" t="s">
        <v>166</v>
      </c>
      <c r="C165" s="52" t="s">
        <v>144</v>
      </c>
    </row>
    <row r="167" spans="2:7" x14ac:dyDescent="0.25">
      <c r="B167" s="51" t="s">
        <v>167</v>
      </c>
      <c r="C167" s="62">
        <v>45260</v>
      </c>
      <c r="D167" s="47"/>
      <c r="E167" s="55"/>
      <c r="F167" s="61"/>
    </row>
    <row r="168" spans="2:7" x14ac:dyDescent="0.25">
      <c r="B168" s="51" t="s">
        <v>154</v>
      </c>
      <c r="C168" s="52" t="s">
        <v>155</v>
      </c>
      <c r="D168" s="51" t="s">
        <v>156</v>
      </c>
      <c r="E168" s="56" t="s">
        <v>157</v>
      </c>
      <c r="F168" s="50" t="s">
        <v>158</v>
      </c>
      <c r="G168" s="49"/>
    </row>
    <row r="169" spans="2:7" x14ac:dyDescent="0.25">
      <c r="B169" s="59" t="s">
        <v>144</v>
      </c>
      <c r="C169" s="60" t="s">
        <v>144</v>
      </c>
      <c r="D169" s="59" t="s">
        <v>144</v>
      </c>
      <c r="E169" s="58" t="s">
        <v>144</v>
      </c>
      <c r="F169" s="57" t="s">
        <v>144</v>
      </c>
    </row>
    <row r="170" spans="2:7" x14ac:dyDescent="0.25">
      <c r="B170" s="53" t="s">
        <v>159</v>
      </c>
    </row>
    <row r="171" spans="2:7" x14ac:dyDescent="0.25">
      <c r="B171" s="53"/>
    </row>
    <row r="172" spans="2:7" x14ac:dyDescent="0.25">
      <c r="B172" s="53" t="s">
        <v>160</v>
      </c>
    </row>
    <row r="173" spans="2:7" x14ac:dyDescent="0.25">
      <c r="B173" s="51" t="s">
        <v>161</v>
      </c>
      <c r="C173" s="52" t="s">
        <v>162</v>
      </c>
      <c r="D173" s="53"/>
    </row>
    <row r="174" spans="2:7" x14ac:dyDescent="0.25">
      <c r="B174" s="47" t="s">
        <v>144</v>
      </c>
      <c r="C174" s="48" t="s">
        <v>144</v>
      </c>
    </row>
    <row r="176" spans="2:7" x14ac:dyDescent="0.25">
      <c r="B176" s="51" t="s">
        <v>163</v>
      </c>
      <c r="C176" s="52" t="s">
        <v>162</v>
      </c>
    </row>
    <row r="177" spans="2:6" x14ac:dyDescent="0.25">
      <c r="B177" s="47" t="s">
        <v>144</v>
      </c>
      <c r="C177" s="48" t="s">
        <v>144</v>
      </c>
    </row>
    <row r="179" spans="2:6" x14ac:dyDescent="0.25">
      <c r="B179" s="51" t="s">
        <v>144</v>
      </c>
      <c r="C179" s="52" t="s">
        <v>144</v>
      </c>
    </row>
    <row r="180" spans="2:6" x14ac:dyDescent="0.25">
      <c r="B180" s="47" t="s">
        <v>144</v>
      </c>
      <c r="C180" s="48" t="s">
        <v>144</v>
      </c>
    </row>
    <row r="182" spans="2:6" x14ac:dyDescent="0.25">
      <c r="B182" s="56" t="s">
        <v>164</v>
      </c>
      <c r="C182" s="52" t="s">
        <v>165</v>
      </c>
    </row>
    <row r="183" spans="2:6" x14ac:dyDescent="0.25">
      <c r="B183" s="55" t="s">
        <v>144</v>
      </c>
      <c r="C183" s="48" t="s">
        <v>144</v>
      </c>
    </row>
    <row r="185" spans="2:6" x14ac:dyDescent="0.25">
      <c r="B185" s="51" t="s">
        <v>166</v>
      </c>
      <c r="C185" s="52" t="s">
        <v>144</v>
      </c>
    </row>
    <row r="188" spans="2:6" x14ac:dyDescent="0.25">
      <c r="B188" s="53" t="s">
        <v>168</v>
      </c>
    </row>
    <row r="190" spans="2:6" x14ac:dyDescent="0.25">
      <c r="B190" s="51" t="s">
        <v>154</v>
      </c>
      <c r="C190" s="52" t="s">
        <v>169</v>
      </c>
      <c r="D190" s="51" t="s">
        <v>170</v>
      </c>
      <c r="E190" s="51" t="s">
        <v>171</v>
      </c>
      <c r="F190" s="49"/>
    </row>
    <row r="191" spans="2:6" x14ac:dyDescent="0.25">
      <c r="B191" s="47" t="s">
        <v>144</v>
      </c>
      <c r="C191" s="48" t="s">
        <v>144</v>
      </c>
      <c r="D191" s="47" t="s">
        <v>144</v>
      </c>
      <c r="E191" s="47" t="s">
        <v>144</v>
      </c>
    </row>
    <row r="194" spans="2:80" x14ac:dyDescent="0.25">
      <c r="B194" s="53" t="s">
        <v>172</v>
      </c>
      <c r="C194" s="54" t="s">
        <v>144</v>
      </c>
      <c r="D194" s="53"/>
      <c r="E194" s="53"/>
      <c r="F194" s="49"/>
      <c r="G194" s="49"/>
      <c r="H194" s="49"/>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c r="BC194" s="53"/>
      <c r="BD194" s="53"/>
      <c r="BE194" s="53"/>
      <c r="BF194" s="53"/>
      <c r="BG194" s="53"/>
      <c r="BH194" s="53"/>
      <c r="BI194" s="53"/>
      <c r="BJ194" s="53"/>
      <c r="BK194" s="53"/>
      <c r="BL194" s="53"/>
      <c r="BM194" s="53"/>
      <c r="BN194" s="53"/>
      <c r="BO194" s="53"/>
      <c r="BP194" s="53"/>
      <c r="BQ194" s="53"/>
      <c r="BR194" s="53"/>
      <c r="BS194" s="53"/>
      <c r="BT194" s="53"/>
      <c r="BU194" s="53"/>
      <c r="BV194" s="53"/>
      <c r="BW194" s="53"/>
      <c r="BX194" s="53"/>
      <c r="BY194" s="53"/>
      <c r="BZ194" s="53"/>
      <c r="CA194" s="53"/>
      <c r="CB194" s="53"/>
    </row>
    <row r="196" spans="2:80" x14ac:dyDescent="0.25">
      <c r="B196" s="53" t="s">
        <v>173</v>
      </c>
    </row>
    <row r="198" spans="2:80" x14ac:dyDescent="0.25">
      <c r="B198" s="51" t="s">
        <v>174</v>
      </c>
      <c r="C198" s="52" t="s">
        <v>162</v>
      </c>
      <c r="D198" s="53"/>
    </row>
    <row r="199" spans="2:80" x14ac:dyDescent="0.25">
      <c r="B199" s="47" t="s">
        <v>144</v>
      </c>
      <c r="C199" s="48" t="s">
        <v>144</v>
      </c>
    </row>
    <row r="202" spans="2:80" x14ac:dyDescent="0.25">
      <c r="B202" s="51" t="s">
        <v>175</v>
      </c>
      <c r="C202" s="52" t="s">
        <v>176</v>
      </c>
      <c r="D202" s="53"/>
    </row>
    <row r="203" spans="2:80" x14ac:dyDescent="0.25">
      <c r="B203" s="47" t="s">
        <v>144</v>
      </c>
      <c r="C203" s="48" t="s">
        <v>144</v>
      </c>
    </row>
    <row r="206" spans="2:80" x14ac:dyDescent="0.25">
      <c r="B206" s="53" t="s">
        <v>177</v>
      </c>
    </row>
    <row r="209" spans="2:80" x14ac:dyDescent="0.25">
      <c r="B209" s="53" t="s">
        <v>178</v>
      </c>
    </row>
    <row r="211" spans="2:80" x14ac:dyDescent="0.25">
      <c r="B211" s="51" t="s">
        <v>154</v>
      </c>
      <c r="C211" s="52" t="s">
        <v>179</v>
      </c>
      <c r="D211" s="51" t="s">
        <v>169</v>
      </c>
      <c r="E211" s="51" t="s">
        <v>170</v>
      </c>
      <c r="F211" s="50" t="s">
        <v>171</v>
      </c>
      <c r="G211" s="49"/>
    </row>
    <row r="212" spans="2:80" x14ac:dyDescent="0.25">
      <c r="B212" s="47" t="s">
        <v>144</v>
      </c>
      <c r="C212" s="48" t="s">
        <v>144</v>
      </c>
      <c r="D212" s="47" t="s">
        <v>144</v>
      </c>
      <c r="E212" s="47" t="s">
        <v>144</v>
      </c>
      <c r="F212" s="46" t="s">
        <v>144</v>
      </c>
    </row>
    <row r="215" spans="2:80" x14ac:dyDescent="0.25">
      <c r="B215" s="53" t="s">
        <v>172</v>
      </c>
      <c r="C215" s="54" t="s">
        <v>144</v>
      </c>
      <c r="D215" s="53"/>
      <c r="E215" s="53"/>
      <c r="F215" s="49"/>
      <c r="G215" s="49"/>
      <c r="H215" s="49"/>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c r="BC215" s="53"/>
      <c r="BD215" s="53"/>
      <c r="BE215" s="53"/>
      <c r="BF215" s="53"/>
      <c r="BG215" s="53"/>
      <c r="BH215" s="53"/>
      <c r="BI215" s="53"/>
      <c r="BJ215" s="53"/>
      <c r="BK215" s="53"/>
      <c r="BL215" s="53"/>
      <c r="BM215" s="53"/>
      <c r="BN215" s="53"/>
      <c r="BO215" s="53"/>
      <c r="BP215" s="53"/>
      <c r="BQ215" s="53"/>
      <c r="BR215" s="53"/>
      <c r="BS215" s="53"/>
      <c r="BT215" s="53"/>
      <c r="BU215" s="53"/>
      <c r="BV215" s="53"/>
      <c r="BW215" s="53"/>
      <c r="BX215" s="53"/>
      <c r="BY215" s="53"/>
      <c r="BZ215" s="53"/>
      <c r="CA215" s="53"/>
      <c r="CB215" s="53"/>
    </row>
    <row r="217" spans="2:80" x14ac:dyDescent="0.25">
      <c r="B217" s="53" t="s">
        <v>173</v>
      </c>
    </row>
    <row r="219" spans="2:80" x14ac:dyDescent="0.25">
      <c r="B219" s="51" t="s">
        <v>174</v>
      </c>
      <c r="C219" s="52" t="s">
        <v>162</v>
      </c>
      <c r="D219" s="53"/>
    </row>
    <row r="220" spans="2:80" x14ac:dyDescent="0.25">
      <c r="B220" s="47" t="s">
        <v>144</v>
      </c>
      <c r="C220" s="48" t="s">
        <v>144</v>
      </c>
    </row>
    <row r="223" spans="2:80" x14ac:dyDescent="0.25">
      <c r="B223" s="51" t="s">
        <v>175</v>
      </c>
      <c r="C223" s="52" t="s">
        <v>176</v>
      </c>
      <c r="D223" s="53"/>
    </row>
    <row r="224" spans="2:80" x14ac:dyDescent="0.25">
      <c r="B224" s="47" t="s">
        <v>144</v>
      </c>
      <c r="C224" s="48" t="s">
        <v>144</v>
      </c>
    </row>
    <row r="227" spans="2:8" x14ac:dyDescent="0.25">
      <c r="B227" s="53" t="s">
        <v>177</v>
      </c>
    </row>
    <row r="230" spans="2:8" x14ac:dyDescent="0.25">
      <c r="B230" s="53" t="s">
        <v>180</v>
      </c>
    </row>
    <row r="231" spans="2:8" x14ac:dyDescent="0.25">
      <c r="B231" s="51" t="s">
        <v>154</v>
      </c>
      <c r="C231" s="52" t="s">
        <v>181</v>
      </c>
      <c r="D231" s="51" t="s">
        <v>182</v>
      </c>
      <c r="E231" s="51" t="s">
        <v>183</v>
      </c>
      <c r="F231" s="50" t="s">
        <v>184</v>
      </c>
      <c r="G231" s="49"/>
    </row>
    <row r="232" spans="2:8" x14ac:dyDescent="0.25">
      <c r="B232" s="47" t="s">
        <v>144</v>
      </c>
      <c r="C232" s="48" t="s">
        <v>144</v>
      </c>
      <c r="D232" s="47" t="s">
        <v>144</v>
      </c>
      <c r="E232" s="47" t="s">
        <v>144</v>
      </c>
      <c r="F232" s="46" t="s">
        <v>144</v>
      </c>
    </row>
    <row r="233" spans="2:8" x14ac:dyDescent="0.25">
      <c r="B233" s="43" t="s">
        <v>185</v>
      </c>
    </row>
    <row r="236" spans="2:8" x14ac:dyDescent="0.25">
      <c r="B236" s="66" t="s">
        <v>1684</v>
      </c>
      <c r="C236" s="91"/>
      <c r="D236" s="105"/>
      <c r="E236" s="105"/>
      <c r="F236" s="104"/>
      <c r="G236" s="104"/>
    </row>
    <row r="237" spans="2:8" ht="60" x14ac:dyDescent="0.25">
      <c r="B237" s="71" t="s">
        <v>1683</v>
      </c>
      <c r="C237" s="110" t="s">
        <v>1682</v>
      </c>
      <c r="D237" s="71" t="s">
        <v>1681</v>
      </c>
      <c r="E237" s="71" t="s">
        <v>1680</v>
      </c>
      <c r="F237" s="72" t="s">
        <v>1679</v>
      </c>
      <c r="G237" s="104"/>
    </row>
    <row r="238" spans="2:8" x14ac:dyDescent="0.25">
      <c r="B238" s="108" t="s">
        <v>1678</v>
      </c>
      <c r="C238" s="107" t="s">
        <v>1677</v>
      </c>
      <c r="D238" s="82" t="s">
        <v>1670</v>
      </c>
      <c r="E238" s="82" t="s">
        <v>1669</v>
      </c>
      <c r="F238" s="109">
        <v>2500</v>
      </c>
      <c r="G238" s="104" t="s">
        <v>1676</v>
      </c>
    </row>
    <row r="239" spans="2:8" x14ac:dyDescent="0.25">
      <c r="B239" s="108" t="s">
        <v>1675</v>
      </c>
      <c r="C239" s="107" t="s">
        <v>1674</v>
      </c>
      <c r="D239" s="82" t="s">
        <v>1670</v>
      </c>
      <c r="E239" s="82" t="s">
        <v>1669</v>
      </c>
      <c r="F239" s="106">
        <v>14500</v>
      </c>
      <c r="G239" s="104" t="s">
        <v>1673</v>
      </c>
    </row>
    <row r="240" spans="2:8" x14ac:dyDescent="0.25">
      <c r="B240" s="108" t="s">
        <v>1672</v>
      </c>
      <c r="C240" s="107" t="s">
        <v>1671</v>
      </c>
      <c r="D240" s="82" t="s">
        <v>1670</v>
      </c>
      <c r="E240" s="82" t="s">
        <v>1669</v>
      </c>
      <c r="F240" s="106">
        <v>2766.5839900000001</v>
      </c>
      <c r="G240" s="104" t="s">
        <v>1668</v>
      </c>
      <c r="H240" s="49" t="s">
        <v>1667</v>
      </c>
    </row>
    <row r="241" spans="2:7" x14ac:dyDescent="0.25">
      <c r="B241" s="105"/>
      <c r="C241" s="91"/>
      <c r="D241" s="105"/>
      <c r="E241" s="105"/>
      <c r="F241" s="104"/>
      <c r="G241" s="104"/>
    </row>
    <row r="242" spans="2:7" x14ac:dyDescent="0.25">
      <c r="B242" s="105"/>
      <c r="C242" s="91"/>
      <c r="D242" s="105"/>
      <c r="E242" s="105"/>
      <c r="F242" s="104"/>
      <c r="G242" s="104"/>
    </row>
    <row r="243" spans="2:7" x14ac:dyDescent="0.25">
      <c r="B243" s="105" t="s">
        <v>1666</v>
      </c>
      <c r="C243" s="91"/>
      <c r="D243" s="105"/>
      <c r="E243" s="105"/>
      <c r="F243" s="104"/>
      <c r="G243" s="104"/>
    </row>
    <row r="244" spans="2:7" x14ac:dyDescent="0.25">
      <c r="B244" s="105" t="s">
        <v>1665</v>
      </c>
      <c r="C244" s="91"/>
      <c r="D244" s="105"/>
      <c r="E244" s="105"/>
      <c r="F244" s="104"/>
      <c r="G244" s="104"/>
    </row>
    <row r="245" spans="2:7" x14ac:dyDescent="0.25">
      <c r="B245" s="105" t="s">
        <v>1664</v>
      </c>
      <c r="C245" s="91"/>
      <c r="D245" s="105"/>
      <c r="E245" s="105"/>
      <c r="F245" s="104"/>
      <c r="G245" s="104"/>
    </row>
    <row r="246" spans="2:7" x14ac:dyDescent="0.25">
      <c r="B246" s="105"/>
      <c r="C246" s="91"/>
      <c r="D246" s="105"/>
      <c r="E246" s="105"/>
      <c r="F246" s="104"/>
      <c r="G246" s="104"/>
    </row>
    <row r="247" spans="2:7" x14ac:dyDescent="0.25">
      <c r="B247" s="253" t="s">
        <v>1663</v>
      </c>
      <c r="C247" s="253"/>
      <c r="D247" s="253"/>
      <c r="E247" s="253"/>
    </row>
    <row r="248" spans="2:7" x14ac:dyDescent="0.25">
      <c r="B248" s="253"/>
      <c r="C248" s="253"/>
      <c r="D248" s="253"/>
      <c r="E248" s="253"/>
    </row>
    <row r="249" spans="2:7" x14ac:dyDescent="0.25">
      <c r="B249" s="253"/>
      <c r="C249" s="253"/>
      <c r="D249" s="253"/>
      <c r="E249" s="253"/>
    </row>
    <row r="251" spans="2:7" x14ac:dyDescent="0.25">
      <c r="B251" s="240" t="s">
        <v>1662</v>
      </c>
      <c r="C251" s="240"/>
      <c r="D251" s="240"/>
      <c r="E251" s="240"/>
    </row>
    <row r="255" spans="2:7" x14ac:dyDescent="0.25">
      <c r="B255" s="43" t="s">
        <v>1560</v>
      </c>
    </row>
    <row r="257" spans="2:8" x14ac:dyDescent="0.25">
      <c r="B257" s="69" t="s">
        <v>112</v>
      </c>
      <c r="C257" s="70" t="s">
        <v>113</v>
      </c>
      <c r="D257" s="69" t="s">
        <v>114</v>
      </c>
      <c r="E257" s="69" t="s">
        <v>115</v>
      </c>
      <c r="F257" s="68" t="s">
        <v>116</v>
      </c>
      <c r="G257" s="68" t="s">
        <v>117</v>
      </c>
      <c r="H257" s="68" t="s">
        <v>118</v>
      </c>
    </row>
    <row r="258" spans="2:8" x14ac:dyDescent="0.25">
      <c r="B258" s="53"/>
      <c r="C258" s="54"/>
      <c r="D258" s="53"/>
      <c r="E258" s="53"/>
      <c r="F258" s="49"/>
      <c r="G258" s="49"/>
      <c r="H258" s="49"/>
    </row>
    <row r="259" spans="2:8" x14ac:dyDescent="0.25">
      <c r="B259" s="66" t="s">
        <v>1559</v>
      </c>
      <c r="C259" s="54"/>
      <c r="D259" s="53"/>
      <c r="E259" s="53"/>
      <c r="F259" s="49"/>
      <c r="G259" s="49"/>
      <c r="H259" s="49"/>
    </row>
    <row r="260" spans="2:8" x14ac:dyDescent="0.25">
      <c r="B260" s="89"/>
      <c r="C260" s="103"/>
      <c r="D260" s="89"/>
      <c r="E260" s="89"/>
      <c r="F260" s="90"/>
      <c r="G260" s="90"/>
      <c r="H260" s="90"/>
    </row>
    <row r="261" spans="2:8" x14ac:dyDescent="0.25">
      <c r="B261" s="53" t="s">
        <v>1558</v>
      </c>
      <c r="C261" s="97"/>
      <c r="D261" s="89"/>
      <c r="E261" s="89"/>
      <c r="F261" s="90"/>
      <c r="G261" s="90"/>
      <c r="H261" s="90"/>
    </row>
    <row r="262" spans="2:8" x14ac:dyDescent="0.25">
      <c r="C262" s="97"/>
      <c r="D262" s="89"/>
      <c r="E262" s="89"/>
      <c r="F262" s="90"/>
      <c r="G262" s="90"/>
      <c r="H262" s="90"/>
    </row>
    <row r="263" spans="2:8" x14ac:dyDescent="0.25">
      <c r="C263" s="97"/>
      <c r="D263" s="89"/>
      <c r="E263" s="89"/>
      <c r="F263" s="90"/>
      <c r="G263" s="90"/>
      <c r="H263" s="90"/>
    </row>
    <row r="264" spans="2:8" x14ac:dyDescent="0.25">
      <c r="B264" s="43" t="s">
        <v>1557</v>
      </c>
      <c r="C264" s="91">
        <v>577958246.57000005</v>
      </c>
      <c r="D264" s="89"/>
      <c r="E264" s="89"/>
      <c r="F264" s="90"/>
      <c r="G264" s="93"/>
      <c r="H264" s="90"/>
    </row>
    <row r="265" spans="2:8" x14ac:dyDescent="0.25">
      <c r="C265" s="102"/>
      <c r="D265" s="89"/>
      <c r="E265" s="89"/>
      <c r="F265" s="90"/>
      <c r="G265" s="93"/>
      <c r="H265" s="90"/>
    </row>
    <row r="266" spans="2:8" x14ac:dyDescent="0.25">
      <c r="B266" s="43" t="s">
        <v>1556</v>
      </c>
      <c r="C266" s="91">
        <v>465538246.57000005</v>
      </c>
      <c r="D266" s="89"/>
      <c r="E266" s="89"/>
      <c r="F266" s="90"/>
      <c r="G266" s="93"/>
      <c r="H266" s="90"/>
    </row>
    <row r="267" spans="2:8" x14ac:dyDescent="0.25">
      <c r="C267" s="102"/>
      <c r="D267" s="89"/>
      <c r="E267" s="89"/>
      <c r="F267" s="90"/>
      <c r="G267" s="93"/>
      <c r="H267" s="90"/>
    </row>
    <row r="268" spans="2:8" x14ac:dyDescent="0.25">
      <c r="B268" s="43" t="s">
        <v>1555</v>
      </c>
      <c r="C268" s="102">
        <v>112420000</v>
      </c>
      <c r="D268" s="89"/>
      <c r="E268" s="89"/>
      <c r="F268" s="90"/>
      <c r="G268" s="93"/>
      <c r="H268" s="90"/>
    </row>
    <row r="269" spans="2:8" x14ac:dyDescent="0.25">
      <c r="C269" s="102"/>
      <c r="D269" s="89"/>
      <c r="E269" s="89"/>
      <c r="F269" s="90"/>
      <c r="G269" s="93"/>
      <c r="H269" s="90"/>
    </row>
    <row r="270" spans="2:8" x14ac:dyDescent="0.25">
      <c r="B270" s="53" t="s">
        <v>1554</v>
      </c>
      <c r="C270" s="101">
        <v>256691020</v>
      </c>
      <c r="D270" s="89"/>
      <c r="E270" s="89"/>
      <c r="F270" s="90"/>
      <c r="G270" s="93"/>
      <c r="H270" s="90"/>
    </row>
    <row r="271" spans="2:8" x14ac:dyDescent="0.25">
      <c r="C271" s="102"/>
      <c r="D271" s="89"/>
      <c r="E271" s="89"/>
      <c r="F271" s="90"/>
      <c r="G271" s="93"/>
      <c r="H271" s="90"/>
    </row>
    <row r="272" spans="2:8" x14ac:dyDescent="0.25">
      <c r="B272" s="43" t="s">
        <v>1553</v>
      </c>
      <c r="C272" s="91">
        <v>116603020</v>
      </c>
      <c r="D272" s="89"/>
      <c r="E272" s="89"/>
      <c r="F272" s="90"/>
      <c r="G272" s="93"/>
      <c r="H272" s="90"/>
    </row>
    <row r="273" spans="2:8" x14ac:dyDescent="0.25">
      <c r="C273" s="102"/>
      <c r="D273" s="89"/>
      <c r="E273" s="89"/>
      <c r="F273" s="90"/>
      <c r="G273" s="93"/>
      <c r="H273" s="90"/>
    </row>
    <row r="274" spans="2:8" x14ac:dyDescent="0.25">
      <c r="B274" s="96" t="s">
        <v>1552</v>
      </c>
      <c r="C274" s="91">
        <v>140088000</v>
      </c>
      <c r="D274" s="89"/>
      <c r="E274" s="89"/>
      <c r="F274" s="90"/>
      <c r="G274" s="93"/>
      <c r="H274" s="90"/>
    </row>
    <row r="275" spans="2:8" x14ac:dyDescent="0.25">
      <c r="C275" s="102"/>
      <c r="D275" s="89"/>
      <c r="E275" s="89"/>
      <c r="F275" s="90"/>
      <c r="G275" s="93"/>
      <c r="H275" s="90"/>
    </row>
    <row r="276" spans="2:8" ht="30" x14ac:dyDescent="0.25">
      <c r="B276" s="96" t="s">
        <v>1551</v>
      </c>
      <c r="C276" s="91">
        <v>120303511.78</v>
      </c>
      <c r="D276" s="89"/>
      <c r="E276" s="89"/>
      <c r="F276" s="90"/>
      <c r="G276" s="93"/>
      <c r="H276" s="90"/>
    </row>
    <row r="277" spans="2:8" x14ac:dyDescent="0.25">
      <c r="C277" s="102"/>
      <c r="D277" s="89"/>
      <c r="E277" s="89"/>
      <c r="F277" s="90"/>
      <c r="G277" s="93"/>
      <c r="H277" s="90"/>
    </row>
    <row r="278" spans="2:8" x14ac:dyDescent="0.25">
      <c r="B278" s="53" t="s">
        <v>1550</v>
      </c>
      <c r="C278" s="101">
        <v>236906531.78</v>
      </c>
      <c r="D278" s="89"/>
      <c r="E278" s="89"/>
      <c r="F278" s="90"/>
      <c r="G278" s="93"/>
      <c r="H278" s="90"/>
    </row>
    <row r="279" spans="2:8" x14ac:dyDescent="0.25">
      <c r="B279" s="92"/>
      <c r="C279" s="77"/>
      <c r="D279" s="89"/>
      <c r="E279" s="89"/>
      <c r="F279" s="90"/>
      <c r="G279" s="90"/>
      <c r="H279" s="90"/>
    </row>
    <row r="280" spans="2:8" x14ac:dyDescent="0.25">
      <c r="B280" s="43" t="s">
        <v>1549</v>
      </c>
      <c r="C280" s="91"/>
      <c r="D280" s="89"/>
      <c r="E280" s="89"/>
      <c r="F280" s="90"/>
      <c r="G280" s="90"/>
      <c r="H280" s="89"/>
    </row>
    <row r="281" spans="2:8" x14ac:dyDescent="0.25">
      <c r="B281" s="53"/>
      <c r="C281" s="77"/>
      <c r="D281" s="89"/>
      <c r="E281" s="89"/>
      <c r="F281" s="90"/>
      <c r="G281" s="90"/>
      <c r="H281" s="90"/>
    </row>
    <row r="282" spans="2:8" x14ac:dyDescent="0.25">
      <c r="B282" s="53"/>
      <c r="C282" s="77"/>
      <c r="D282" s="89"/>
      <c r="E282" s="89"/>
      <c r="F282" s="90"/>
      <c r="G282" s="90"/>
      <c r="H282" s="90"/>
    </row>
    <row r="283" spans="2:8" ht="30" x14ac:dyDescent="0.25">
      <c r="B283" s="67" t="s">
        <v>1661</v>
      </c>
      <c r="D283" s="89"/>
      <c r="E283" s="89"/>
      <c r="F283" s="90"/>
      <c r="G283" s="90"/>
      <c r="H283" s="90"/>
    </row>
  </sheetData>
  <mergeCells count="14">
    <mergeCell ref="B247:E249"/>
    <mergeCell ref="B251:E251"/>
    <mergeCell ref="B129:C129"/>
    <mergeCell ref="C12:C14"/>
    <mergeCell ref="D12:D14"/>
    <mergeCell ref="E12:E14"/>
    <mergeCell ref="B135:F139"/>
    <mergeCell ref="B133:F133"/>
    <mergeCell ref="B131:E131"/>
    <mergeCell ref="B1:E1"/>
    <mergeCell ref="C3:C7"/>
    <mergeCell ref="D3:D7"/>
    <mergeCell ref="B10:E10"/>
    <mergeCell ref="B11:E11"/>
  </mergeCells>
  <hyperlinks>
    <hyperlink ref="A1" location="Index!A1" display="Index" xr:uid="{FA7F196E-CC7E-41C7-AA1F-B2B6D9B3206A}"/>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DFD37-FE38-4339-9309-F31C5CF583FC}">
  <dimension ref="A1:CB207"/>
  <sheetViews>
    <sheetView workbookViewId="0"/>
  </sheetViews>
  <sheetFormatPr defaultRowHeight="15" x14ac:dyDescent="0.25"/>
  <cols>
    <col min="1" max="1" width="5.42578125" style="43" bestFit="1" customWidth="1"/>
    <col min="2" max="2" width="104.28515625" style="43" customWidth="1"/>
    <col min="3" max="3" width="30.7109375" style="45" customWidth="1"/>
    <col min="4" max="4" width="30.7109375" style="43" customWidth="1"/>
    <col min="5" max="5" width="34.140625" style="43" bestFit="1" customWidth="1"/>
    <col min="6" max="6" width="29" style="44" bestFit="1" customWidth="1"/>
    <col min="7" max="7" width="18.140625" style="44" bestFit="1" customWidth="1"/>
    <col min="8" max="8" width="9.140625" style="44" bestFit="1"/>
    <col min="9" max="16384" width="9.140625" style="43"/>
  </cols>
  <sheetData>
    <row r="1" spans="1:9" x14ac:dyDescent="0.25">
      <c r="A1" s="15" t="s">
        <v>0</v>
      </c>
      <c r="B1" s="240" t="s">
        <v>26</v>
      </c>
      <c r="C1" s="240"/>
      <c r="D1" s="240"/>
      <c r="E1" s="240"/>
    </row>
    <row r="3" spans="1:9" x14ac:dyDescent="0.25">
      <c r="B3" s="51" t="s">
        <v>26</v>
      </c>
      <c r="C3" s="260"/>
      <c r="D3" s="242"/>
    </row>
    <row r="4" spans="1:9" ht="30" x14ac:dyDescent="0.25">
      <c r="B4" s="80" t="s">
        <v>407</v>
      </c>
      <c r="C4" s="260"/>
      <c r="D4" s="242"/>
    </row>
    <row r="5" spans="1:9" x14ac:dyDescent="0.25">
      <c r="B5" s="80" t="s">
        <v>107</v>
      </c>
      <c r="C5" s="260"/>
      <c r="D5" s="242"/>
    </row>
    <row r="6" spans="1:9" ht="30" x14ac:dyDescent="0.25">
      <c r="B6" s="80" t="s">
        <v>1761</v>
      </c>
      <c r="C6" s="260"/>
      <c r="D6" s="242"/>
    </row>
    <row r="7" spans="1:9" x14ac:dyDescent="0.25">
      <c r="B7" s="47" t="s">
        <v>108</v>
      </c>
      <c r="C7" s="78" t="s">
        <v>109</v>
      </c>
      <c r="D7" s="111" t="s">
        <v>110</v>
      </c>
    </row>
    <row r="10" spans="1:9" x14ac:dyDescent="0.25">
      <c r="B10" s="43" t="s">
        <v>111</v>
      </c>
    </row>
    <row r="12" spans="1:9" x14ac:dyDescent="0.25">
      <c r="B12" s="69" t="s">
        <v>112</v>
      </c>
      <c r="C12" s="70" t="s">
        <v>113</v>
      </c>
      <c r="D12" s="69" t="s">
        <v>189</v>
      </c>
      <c r="E12" s="69" t="s">
        <v>115</v>
      </c>
      <c r="F12" s="68" t="s">
        <v>116</v>
      </c>
      <c r="G12" s="68" t="s">
        <v>117</v>
      </c>
      <c r="H12" s="68" t="s">
        <v>118</v>
      </c>
      <c r="I12" s="53" t="s">
        <v>190</v>
      </c>
    </row>
    <row r="13" spans="1:9" x14ac:dyDescent="0.25">
      <c r="B13" s="53" t="s">
        <v>191</v>
      </c>
    </row>
    <row r="14" spans="1:9" x14ac:dyDescent="0.25">
      <c r="B14" s="53" t="s">
        <v>120</v>
      </c>
    </row>
    <row r="15" spans="1:9" x14ac:dyDescent="0.25">
      <c r="B15" s="43" t="s">
        <v>2332</v>
      </c>
      <c r="C15" s="45" t="s">
        <v>135</v>
      </c>
      <c r="D15" s="43" t="s">
        <v>194</v>
      </c>
      <c r="E15" s="43" t="s">
        <v>195</v>
      </c>
      <c r="F15" s="44">
        <v>13500</v>
      </c>
      <c r="G15" s="44">
        <v>320.95999999999998</v>
      </c>
      <c r="H15" s="44">
        <v>1.92</v>
      </c>
    </row>
    <row r="16" spans="1:9" x14ac:dyDescent="0.25">
      <c r="B16" s="43" t="s">
        <v>2331</v>
      </c>
      <c r="C16" s="45" t="s">
        <v>135</v>
      </c>
      <c r="D16" s="43" t="s">
        <v>192</v>
      </c>
      <c r="E16" s="43" t="s">
        <v>193</v>
      </c>
      <c r="F16" s="44">
        <v>17450</v>
      </c>
      <c r="G16" s="44">
        <v>272.01</v>
      </c>
      <c r="H16" s="44">
        <v>1.63</v>
      </c>
    </row>
    <row r="17" spans="2:8" x14ac:dyDescent="0.25">
      <c r="B17" s="43" t="s">
        <v>2337</v>
      </c>
      <c r="C17" s="45" t="s">
        <v>135</v>
      </c>
      <c r="D17" s="43" t="s">
        <v>202</v>
      </c>
      <c r="E17" s="43" t="s">
        <v>203</v>
      </c>
      <c r="F17" s="44">
        <v>55000</v>
      </c>
      <c r="G17" s="44">
        <v>239.69</v>
      </c>
      <c r="H17" s="44">
        <v>1.43</v>
      </c>
    </row>
    <row r="18" spans="2:8" x14ac:dyDescent="0.25">
      <c r="B18" s="43" t="s">
        <v>2335</v>
      </c>
      <c r="C18" s="45" t="s">
        <v>135</v>
      </c>
      <c r="D18" s="43" t="s">
        <v>197</v>
      </c>
      <c r="E18" s="43" t="s">
        <v>199</v>
      </c>
      <c r="F18" s="44">
        <v>5200</v>
      </c>
      <c r="G18" s="44">
        <v>181.36</v>
      </c>
      <c r="H18" s="44">
        <v>1.0900000000000001</v>
      </c>
    </row>
    <row r="19" spans="2:8" x14ac:dyDescent="0.25">
      <c r="B19" s="43" t="s">
        <v>2447</v>
      </c>
      <c r="C19" s="45" t="s">
        <v>135</v>
      </c>
      <c r="D19" s="43" t="s">
        <v>224</v>
      </c>
      <c r="E19" s="43" t="s">
        <v>412</v>
      </c>
      <c r="F19" s="44">
        <v>10000</v>
      </c>
      <c r="G19" s="44">
        <v>168.77</v>
      </c>
      <c r="H19" s="44">
        <v>1.01</v>
      </c>
    </row>
    <row r="20" spans="2:8" x14ac:dyDescent="0.25">
      <c r="B20" s="43" t="s">
        <v>2445</v>
      </c>
      <c r="C20" s="45" t="s">
        <v>135</v>
      </c>
      <c r="D20" s="43" t="s">
        <v>409</v>
      </c>
      <c r="E20" s="43" t="s">
        <v>410</v>
      </c>
      <c r="F20" s="44">
        <v>19800</v>
      </c>
      <c r="G20" s="44">
        <v>164.94</v>
      </c>
      <c r="H20" s="44">
        <v>0.99</v>
      </c>
    </row>
    <row r="21" spans="2:8" x14ac:dyDescent="0.25">
      <c r="B21" s="43" t="s">
        <v>2446</v>
      </c>
      <c r="C21" s="45" t="s">
        <v>135</v>
      </c>
      <c r="D21" s="43" t="s">
        <v>227</v>
      </c>
      <c r="E21" s="43" t="s">
        <v>411</v>
      </c>
      <c r="F21" s="44">
        <v>2300</v>
      </c>
      <c r="G21" s="44">
        <v>144.63999999999999</v>
      </c>
      <c r="H21" s="44">
        <v>0.87</v>
      </c>
    </row>
    <row r="22" spans="2:8" x14ac:dyDescent="0.25">
      <c r="B22" s="43" t="s">
        <v>2355</v>
      </c>
      <c r="C22" s="45" t="s">
        <v>135</v>
      </c>
      <c r="D22" s="43" t="s">
        <v>231</v>
      </c>
      <c r="E22" s="43" t="s">
        <v>232</v>
      </c>
      <c r="F22" s="44">
        <v>15000</v>
      </c>
      <c r="G22" s="44">
        <v>141.11000000000001</v>
      </c>
      <c r="H22" s="44">
        <v>0.84</v>
      </c>
    </row>
    <row r="23" spans="2:8" x14ac:dyDescent="0.25">
      <c r="B23" s="43" t="s">
        <v>2449</v>
      </c>
      <c r="C23" s="45" t="s">
        <v>135</v>
      </c>
      <c r="D23" s="43" t="s">
        <v>254</v>
      </c>
      <c r="E23" s="43" t="s">
        <v>415</v>
      </c>
      <c r="F23" s="44">
        <v>9000</v>
      </c>
      <c r="G23" s="44">
        <v>126.08</v>
      </c>
      <c r="H23" s="44">
        <v>0.75</v>
      </c>
    </row>
    <row r="24" spans="2:8" x14ac:dyDescent="0.25">
      <c r="B24" s="43" t="s">
        <v>2338</v>
      </c>
      <c r="C24" s="45" t="s">
        <v>135</v>
      </c>
      <c r="D24" s="43" t="s">
        <v>192</v>
      </c>
      <c r="E24" s="43" t="s">
        <v>204</v>
      </c>
      <c r="F24" s="44">
        <v>81000</v>
      </c>
      <c r="G24" s="44">
        <v>125.27</v>
      </c>
      <c r="H24" s="44">
        <v>0.75</v>
      </c>
    </row>
    <row r="25" spans="2:8" x14ac:dyDescent="0.25">
      <c r="B25" s="43" t="s">
        <v>2368</v>
      </c>
      <c r="C25" s="45" t="s">
        <v>135</v>
      </c>
      <c r="D25" s="43" t="s">
        <v>252</v>
      </c>
      <c r="E25" s="43" t="s">
        <v>253</v>
      </c>
      <c r="F25" s="44">
        <v>400</v>
      </c>
      <c r="G25" s="44">
        <v>124.15</v>
      </c>
      <c r="H25" s="44">
        <v>0.74</v>
      </c>
    </row>
    <row r="26" spans="2:8" x14ac:dyDescent="0.25">
      <c r="B26" s="43" t="s">
        <v>2347</v>
      </c>
      <c r="C26" s="45" t="s">
        <v>135</v>
      </c>
      <c r="D26" s="43" t="s">
        <v>200</v>
      </c>
      <c r="E26" s="43" t="s">
        <v>217</v>
      </c>
      <c r="F26" s="44">
        <v>8911</v>
      </c>
      <c r="G26" s="44">
        <v>122.09</v>
      </c>
      <c r="H26" s="44">
        <v>0.73</v>
      </c>
    </row>
    <row r="27" spans="2:8" x14ac:dyDescent="0.25">
      <c r="B27" s="43" t="s">
        <v>2442</v>
      </c>
      <c r="C27" s="45" t="s">
        <v>135</v>
      </c>
      <c r="D27" s="43" t="s">
        <v>396</v>
      </c>
      <c r="E27" s="43" t="s">
        <v>397</v>
      </c>
      <c r="F27" s="44">
        <v>500</v>
      </c>
      <c r="G27" s="44">
        <v>121.18</v>
      </c>
      <c r="H27" s="44">
        <v>0.73</v>
      </c>
    </row>
    <row r="28" spans="2:8" x14ac:dyDescent="0.25">
      <c r="B28" s="43" t="s">
        <v>2382</v>
      </c>
      <c r="C28" s="45" t="s">
        <v>135</v>
      </c>
      <c r="D28" s="43" t="s">
        <v>220</v>
      </c>
      <c r="E28" s="43" t="s">
        <v>296</v>
      </c>
      <c r="F28" s="44">
        <v>8000</v>
      </c>
      <c r="G28" s="44">
        <v>120.5</v>
      </c>
      <c r="H28" s="44">
        <v>0.72</v>
      </c>
    </row>
    <row r="29" spans="2:8" x14ac:dyDescent="0.25">
      <c r="B29" s="43" t="s">
        <v>2448</v>
      </c>
      <c r="C29" s="45" t="s">
        <v>135</v>
      </c>
      <c r="D29" s="43" t="s">
        <v>413</v>
      </c>
      <c r="E29" s="43" t="s">
        <v>414</v>
      </c>
      <c r="F29" s="44">
        <v>34247</v>
      </c>
      <c r="G29" s="44">
        <v>119.13</v>
      </c>
      <c r="H29" s="44">
        <v>0.71</v>
      </c>
    </row>
    <row r="30" spans="2:8" x14ac:dyDescent="0.25">
      <c r="B30" s="43" t="s">
        <v>2453</v>
      </c>
      <c r="C30" s="45" t="s">
        <v>135</v>
      </c>
      <c r="D30" s="43" t="s">
        <v>248</v>
      </c>
      <c r="E30" s="43" t="s">
        <v>421</v>
      </c>
      <c r="F30" s="44">
        <v>21000</v>
      </c>
      <c r="G30" s="44">
        <v>117.78</v>
      </c>
      <c r="H30" s="44">
        <v>0.7</v>
      </c>
    </row>
    <row r="31" spans="2:8" x14ac:dyDescent="0.25">
      <c r="B31" s="43" t="s">
        <v>2374</v>
      </c>
      <c r="C31" s="45" t="s">
        <v>135</v>
      </c>
      <c r="D31" s="43" t="s">
        <v>222</v>
      </c>
      <c r="E31" s="43" t="s">
        <v>260</v>
      </c>
      <c r="F31" s="44">
        <v>5900</v>
      </c>
      <c r="G31" s="44">
        <v>110.66</v>
      </c>
      <c r="H31" s="44">
        <v>0.66</v>
      </c>
    </row>
    <row r="32" spans="2:8" x14ac:dyDescent="0.25">
      <c r="B32" s="43" t="s">
        <v>2450</v>
      </c>
      <c r="C32" s="45" t="s">
        <v>135</v>
      </c>
      <c r="D32" s="43" t="s">
        <v>416</v>
      </c>
      <c r="E32" s="43" t="s">
        <v>417</v>
      </c>
      <c r="F32" s="44">
        <v>43000</v>
      </c>
      <c r="G32" s="44">
        <v>108.83</v>
      </c>
      <c r="H32" s="44">
        <v>0.65</v>
      </c>
    </row>
    <row r="33" spans="2:8" x14ac:dyDescent="0.25">
      <c r="B33" s="43" t="s">
        <v>2451</v>
      </c>
      <c r="C33" s="45" t="s">
        <v>135</v>
      </c>
      <c r="D33" s="43" t="s">
        <v>266</v>
      </c>
      <c r="E33" s="43" t="s">
        <v>418</v>
      </c>
      <c r="F33" s="44">
        <v>1460</v>
      </c>
      <c r="G33" s="44">
        <v>103.66</v>
      </c>
      <c r="H33" s="44">
        <v>0.62</v>
      </c>
    </row>
    <row r="34" spans="2:8" x14ac:dyDescent="0.25">
      <c r="B34" s="43" t="s">
        <v>2452</v>
      </c>
      <c r="C34" s="45" t="s">
        <v>135</v>
      </c>
      <c r="D34" s="43" t="s">
        <v>419</v>
      </c>
      <c r="E34" s="43" t="s">
        <v>420</v>
      </c>
      <c r="F34" s="44">
        <v>70000</v>
      </c>
      <c r="G34" s="44">
        <v>102.13</v>
      </c>
      <c r="H34" s="44">
        <v>0.61</v>
      </c>
    </row>
    <row r="35" spans="2:8" x14ac:dyDescent="0.25">
      <c r="B35" s="43" t="s">
        <v>873</v>
      </c>
      <c r="C35" s="45" t="s">
        <v>135</v>
      </c>
      <c r="D35" s="43" t="s">
        <v>396</v>
      </c>
      <c r="E35" s="43" t="s">
        <v>874</v>
      </c>
      <c r="F35" s="44">
        <v>18000</v>
      </c>
      <c r="G35" s="44">
        <v>100.44</v>
      </c>
      <c r="H35" s="44">
        <v>0.6</v>
      </c>
    </row>
    <row r="36" spans="2:8" x14ac:dyDescent="0.25">
      <c r="B36" s="43" t="s">
        <v>2364</v>
      </c>
      <c r="C36" s="45" t="s">
        <v>135</v>
      </c>
      <c r="D36" s="43" t="s">
        <v>246</v>
      </c>
      <c r="E36" s="43" t="s">
        <v>247</v>
      </c>
      <c r="F36" s="44">
        <v>2500</v>
      </c>
      <c r="G36" s="44">
        <v>98.74</v>
      </c>
      <c r="H36" s="44">
        <v>0.59</v>
      </c>
    </row>
    <row r="37" spans="2:8" x14ac:dyDescent="0.25">
      <c r="B37" s="43" t="s">
        <v>2433</v>
      </c>
      <c r="C37" s="45" t="s">
        <v>135</v>
      </c>
      <c r="D37" s="43" t="s">
        <v>384</v>
      </c>
      <c r="E37" s="43" t="s">
        <v>387</v>
      </c>
      <c r="F37" s="44">
        <v>900</v>
      </c>
      <c r="G37" s="44">
        <v>95.48</v>
      </c>
      <c r="H37" s="44">
        <v>0.56999999999999995</v>
      </c>
    </row>
    <row r="38" spans="2:8" x14ac:dyDescent="0.25">
      <c r="B38" s="43" t="s">
        <v>2456</v>
      </c>
      <c r="C38" s="45" t="s">
        <v>135</v>
      </c>
      <c r="D38" s="43" t="s">
        <v>215</v>
      </c>
      <c r="E38" s="43" t="s">
        <v>424</v>
      </c>
      <c r="F38" s="44">
        <v>9000</v>
      </c>
      <c r="G38" s="44">
        <v>93.74</v>
      </c>
      <c r="H38" s="44">
        <v>0.56000000000000005</v>
      </c>
    </row>
    <row r="39" spans="2:8" x14ac:dyDescent="0.25">
      <c r="B39" s="43" t="s">
        <v>2455</v>
      </c>
      <c r="C39" s="45" t="s">
        <v>135</v>
      </c>
      <c r="D39" s="43" t="s">
        <v>197</v>
      </c>
      <c r="E39" s="43" t="s">
        <v>423</v>
      </c>
      <c r="F39" s="44">
        <v>6400</v>
      </c>
      <c r="G39" s="44">
        <v>93.16</v>
      </c>
      <c r="H39" s="44">
        <v>0.56000000000000005</v>
      </c>
    </row>
    <row r="40" spans="2:8" x14ac:dyDescent="0.25">
      <c r="B40" s="43" t="s">
        <v>2454</v>
      </c>
      <c r="C40" s="45" t="s">
        <v>135</v>
      </c>
      <c r="D40" s="43" t="s">
        <v>224</v>
      </c>
      <c r="E40" s="43" t="s">
        <v>422</v>
      </c>
      <c r="F40" s="44">
        <v>1650</v>
      </c>
      <c r="G40" s="44">
        <v>86.92</v>
      </c>
      <c r="H40" s="44">
        <v>0.52</v>
      </c>
    </row>
    <row r="41" spans="2:8" x14ac:dyDescent="0.25">
      <c r="B41" s="43" t="s">
        <v>2437</v>
      </c>
      <c r="C41" s="45" t="s">
        <v>135</v>
      </c>
      <c r="D41" s="43" t="s">
        <v>365</v>
      </c>
      <c r="E41" s="43" t="s">
        <v>391</v>
      </c>
      <c r="F41" s="44">
        <v>30000</v>
      </c>
      <c r="G41" s="44">
        <v>78.39</v>
      </c>
      <c r="H41" s="44">
        <v>0.47</v>
      </c>
    </row>
    <row r="42" spans="2:8" x14ac:dyDescent="0.25">
      <c r="B42" s="43" t="s">
        <v>2336</v>
      </c>
      <c r="C42" s="45" t="s">
        <v>135</v>
      </c>
      <c r="D42" s="43" t="s">
        <v>200</v>
      </c>
      <c r="E42" s="43" t="s">
        <v>201</v>
      </c>
      <c r="F42" s="44">
        <v>2200</v>
      </c>
      <c r="G42" s="44">
        <v>76.790000000000006</v>
      </c>
      <c r="H42" s="44">
        <v>0.46</v>
      </c>
    </row>
    <row r="43" spans="2:8" x14ac:dyDescent="0.25">
      <c r="B43" s="43" t="s">
        <v>2333</v>
      </c>
      <c r="C43" s="45" t="s">
        <v>135</v>
      </c>
      <c r="D43" s="43" t="s">
        <v>192</v>
      </c>
      <c r="E43" s="43" t="s">
        <v>196</v>
      </c>
      <c r="F43" s="44">
        <v>8000</v>
      </c>
      <c r="G43" s="44">
        <v>74.8</v>
      </c>
      <c r="H43" s="44">
        <v>0.45</v>
      </c>
    </row>
    <row r="44" spans="2:8" x14ac:dyDescent="0.25">
      <c r="B44" s="43" t="s">
        <v>430</v>
      </c>
      <c r="C44" s="45" t="s">
        <v>135</v>
      </c>
      <c r="D44" s="43" t="s">
        <v>311</v>
      </c>
      <c r="E44" s="43" t="s">
        <v>431</v>
      </c>
      <c r="F44" s="44">
        <v>3000</v>
      </c>
      <c r="G44" s="44">
        <v>74</v>
      </c>
      <c r="H44" s="44">
        <v>0.44</v>
      </c>
    </row>
    <row r="45" spans="2:8" x14ac:dyDescent="0.25">
      <c r="B45" s="43" t="s">
        <v>2457</v>
      </c>
      <c r="C45" s="45" t="s">
        <v>135</v>
      </c>
      <c r="D45" s="43" t="s">
        <v>200</v>
      </c>
      <c r="E45" s="43" t="s">
        <v>425</v>
      </c>
      <c r="F45" s="44">
        <v>2200</v>
      </c>
      <c r="G45" s="44">
        <v>67.069999999999993</v>
      </c>
      <c r="H45" s="44">
        <v>0.4</v>
      </c>
    </row>
    <row r="46" spans="2:8" x14ac:dyDescent="0.25">
      <c r="B46" s="43" t="s">
        <v>2371</v>
      </c>
      <c r="C46" s="45" t="s">
        <v>135</v>
      </c>
      <c r="D46" s="43" t="s">
        <v>200</v>
      </c>
      <c r="E46" s="43" t="s">
        <v>257</v>
      </c>
      <c r="F46" s="44">
        <v>770</v>
      </c>
      <c r="G46" s="44">
        <v>66.12</v>
      </c>
      <c r="H46" s="44">
        <v>0.4</v>
      </c>
    </row>
    <row r="47" spans="2:8" x14ac:dyDescent="0.25">
      <c r="B47" s="43" t="s">
        <v>2459</v>
      </c>
      <c r="C47" s="45" t="s">
        <v>135</v>
      </c>
      <c r="D47" s="43" t="s">
        <v>427</v>
      </c>
      <c r="E47" s="43" t="s">
        <v>428</v>
      </c>
      <c r="F47" s="44">
        <v>3400</v>
      </c>
      <c r="G47" s="44">
        <v>65.8</v>
      </c>
      <c r="H47" s="44">
        <v>0.39</v>
      </c>
    </row>
    <row r="48" spans="2:8" x14ac:dyDescent="0.25">
      <c r="B48" s="43" t="s">
        <v>2468</v>
      </c>
      <c r="C48" s="45" t="s">
        <v>135</v>
      </c>
      <c r="D48" s="43" t="s">
        <v>215</v>
      </c>
      <c r="E48" s="43" t="s">
        <v>439</v>
      </c>
      <c r="F48" s="44">
        <v>1220</v>
      </c>
      <c r="G48" s="44">
        <v>62.57</v>
      </c>
      <c r="H48" s="44">
        <v>0.37</v>
      </c>
    </row>
    <row r="49" spans="2:8" x14ac:dyDescent="0.25">
      <c r="B49" s="43" t="s">
        <v>2462</v>
      </c>
      <c r="C49" s="45" t="s">
        <v>135</v>
      </c>
      <c r="D49" s="43" t="s">
        <v>218</v>
      </c>
      <c r="E49" s="43" t="s">
        <v>433</v>
      </c>
      <c r="F49" s="44">
        <v>36000</v>
      </c>
      <c r="G49" s="44">
        <v>61.36</v>
      </c>
      <c r="H49" s="44">
        <v>0.37</v>
      </c>
    </row>
    <row r="50" spans="2:8" x14ac:dyDescent="0.25">
      <c r="B50" s="43" t="s">
        <v>2470</v>
      </c>
      <c r="C50" s="45" t="s">
        <v>135</v>
      </c>
      <c r="D50" s="43" t="s">
        <v>224</v>
      </c>
      <c r="E50" s="43" t="s">
        <v>441</v>
      </c>
      <c r="F50" s="44">
        <v>8000</v>
      </c>
      <c r="G50" s="44">
        <v>61.24</v>
      </c>
      <c r="H50" s="44">
        <v>0.37</v>
      </c>
    </row>
    <row r="51" spans="2:8" x14ac:dyDescent="0.25">
      <c r="B51" s="43" t="s">
        <v>2458</v>
      </c>
      <c r="C51" s="45" t="s">
        <v>135</v>
      </c>
      <c r="D51" s="43" t="s">
        <v>384</v>
      </c>
      <c r="E51" s="43" t="s">
        <v>426</v>
      </c>
      <c r="F51" s="44">
        <v>1600</v>
      </c>
      <c r="G51" s="44">
        <v>61.1</v>
      </c>
      <c r="H51" s="44">
        <v>0.37</v>
      </c>
    </row>
    <row r="52" spans="2:8" x14ac:dyDescent="0.25">
      <c r="B52" s="43" t="s">
        <v>2349</v>
      </c>
      <c r="C52" s="45" t="s">
        <v>135</v>
      </c>
      <c r="D52" s="43" t="s">
        <v>220</v>
      </c>
      <c r="E52" s="43" t="s">
        <v>221</v>
      </c>
      <c r="F52" s="44">
        <v>5800</v>
      </c>
      <c r="G52" s="44">
        <v>60.83</v>
      </c>
      <c r="H52" s="44">
        <v>0.36</v>
      </c>
    </row>
    <row r="53" spans="2:8" x14ac:dyDescent="0.25">
      <c r="B53" s="43" t="s">
        <v>2471</v>
      </c>
      <c r="C53" s="45" t="s">
        <v>135</v>
      </c>
      <c r="D53" s="43" t="s">
        <v>356</v>
      </c>
      <c r="E53" s="43" t="s">
        <v>444</v>
      </c>
      <c r="F53" s="44">
        <v>12000</v>
      </c>
      <c r="G53" s="44">
        <v>60.74</v>
      </c>
      <c r="H53" s="44">
        <v>0.36</v>
      </c>
    </row>
    <row r="54" spans="2:8" x14ac:dyDescent="0.25">
      <c r="B54" s="43" t="s">
        <v>2365</v>
      </c>
      <c r="C54" s="45" t="s">
        <v>135</v>
      </c>
      <c r="D54" s="43" t="s">
        <v>248</v>
      </c>
      <c r="E54" s="43" t="s">
        <v>249</v>
      </c>
      <c r="F54" s="44">
        <v>6500</v>
      </c>
      <c r="G54" s="44">
        <v>58.49</v>
      </c>
      <c r="H54" s="44">
        <v>0.35</v>
      </c>
    </row>
    <row r="55" spans="2:8" x14ac:dyDescent="0.25">
      <c r="B55" s="43" t="s">
        <v>2465</v>
      </c>
      <c r="C55" s="45" t="s">
        <v>135</v>
      </c>
      <c r="D55" s="43" t="s">
        <v>197</v>
      </c>
      <c r="E55" s="43" t="s">
        <v>436</v>
      </c>
      <c r="F55" s="44">
        <v>1052</v>
      </c>
      <c r="G55" s="44">
        <v>58.25</v>
      </c>
      <c r="H55" s="44">
        <v>0.35</v>
      </c>
    </row>
    <row r="56" spans="2:8" x14ac:dyDescent="0.25">
      <c r="B56" s="43" t="s">
        <v>2359</v>
      </c>
      <c r="C56" s="45" t="s">
        <v>135</v>
      </c>
      <c r="D56" s="43" t="s">
        <v>209</v>
      </c>
      <c r="E56" s="43" t="s">
        <v>237</v>
      </c>
      <c r="F56" s="44">
        <v>20000</v>
      </c>
      <c r="G56" s="44">
        <v>56.95</v>
      </c>
      <c r="H56" s="44">
        <v>0.34</v>
      </c>
    </row>
    <row r="57" spans="2:8" x14ac:dyDescent="0.25">
      <c r="B57" s="43" t="s">
        <v>2464</v>
      </c>
      <c r="C57" s="45" t="s">
        <v>135</v>
      </c>
      <c r="D57" s="43" t="s">
        <v>200</v>
      </c>
      <c r="E57" s="43" t="s">
        <v>435</v>
      </c>
      <c r="F57" s="44">
        <v>1000</v>
      </c>
      <c r="G57" s="44">
        <v>55.11</v>
      </c>
      <c r="H57" s="44">
        <v>0.33</v>
      </c>
    </row>
    <row r="58" spans="2:8" x14ac:dyDescent="0.25">
      <c r="B58" s="43" t="s">
        <v>2472</v>
      </c>
      <c r="C58" s="45" t="s">
        <v>135</v>
      </c>
      <c r="D58" s="43" t="s">
        <v>246</v>
      </c>
      <c r="E58" s="43" t="s">
        <v>445</v>
      </c>
      <c r="F58" s="44">
        <v>9659</v>
      </c>
      <c r="G58" s="44">
        <v>51.98</v>
      </c>
      <c r="H58" s="44">
        <v>0.31</v>
      </c>
    </row>
    <row r="59" spans="2:8" x14ac:dyDescent="0.25">
      <c r="B59" s="43" t="s">
        <v>2466</v>
      </c>
      <c r="C59" s="45" t="s">
        <v>135</v>
      </c>
      <c r="D59" s="43" t="s">
        <v>222</v>
      </c>
      <c r="E59" s="43" t="s">
        <v>437</v>
      </c>
      <c r="F59" s="44">
        <v>13000</v>
      </c>
      <c r="G59" s="44">
        <v>47.43</v>
      </c>
      <c r="H59" s="44">
        <v>0.28000000000000003</v>
      </c>
    </row>
    <row r="60" spans="2:8" x14ac:dyDescent="0.25">
      <c r="B60" s="43" t="s">
        <v>2469</v>
      </c>
      <c r="C60" s="45" t="s">
        <v>135</v>
      </c>
      <c r="D60" s="43" t="s">
        <v>227</v>
      </c>
      <c r="E60" s="43" t="s">
        <v>440</v>
      </c>
      <c r="F60" s="44">
        <v>1800</v>
      </c>
      <c r="G60" s="44">
        <v>45.94</v>
      </c>
      <c r="H60" s="44">
        <v>0.27</v>
      </c>
    </row>
    <row r="61" spans="2:8" x14ac:dyDescent="0.25">
      <c r="B61" s="43" t="s">
        <v>2360</v>
      </c>
      <c r="C61" s="45" t="s">
        <v>135</v>
      </c>
      <c r="D61" s="43" t="s">
        <v>238</v>
      </c>
      <c r="E61" s="43" t="s">
        <v>239</v>
      </c>
      <c r="F61" s="44">
        <v>5240</v>
      </c>
      <c r="G61" s="44">
        <v>43.16</v>
      </c>
      <c r="H61" s="44">
        <v>0.26</v>
      </c>
    </row>
    <row r="62" spans="2:8" x14ac:dyDescent="0.25">
      <c r="B62" s="43" t="s">
        <v>442</v>
      </c>
      <c r="C62" s="45" t="s">
        <v>135</v>
      </c>
      <c r="D62" s="43" t="s">
        <v>211</v>
      </c>
      <c r="E62" s="43" t="s">
        <v>443</v>
      </c>
      <c r="F62" s="44">
        <v>18500</v>
      </c>
      <c r="G62" s="44">
        <v>42.44</v>
      </c>
      <c r="H62" s="44">
        <v>0.25</v>
      </c>
    </row>
    <row r="63" spans="2:8" x14ac:dyDescent="0.25">
      <c r="B63" s="43" t="s">
        <v>2392</v>
      </c>
      <c r="C63" s="45" t="s">
        <v>135</v>
      </c>
      <c r="D63" s="43" t="s">
        <v>224</v>
      </c>
      <c r="E63" s="43" t="s">
        <v>308</v>
      </c>
      <c r="F63" s="44">
        <v>5000</v>
      </c>
      <c r="G63" s="44">
        <v>28.43</v>
      </c>
      <c r="H63" s="44">
        <v>0.17</v>
      </c>
    </row>
    <row r="64" spans="2:8" x14ac:dyDescent="0.25">
      <c r="B64" s="53" t="s">
        <v>271</v>
      </c>
      <c r="C64" s="54"/>
      <c r="D64" s="53"/>
      <c r="E64" s="53"/>
      <c r="F64" s="49"/>
      <c r="G64" s="49">
        <f>SUM(G12:G63)</f>
        <v>4962.409999999998</v>
      </c>
      <c r="H64" s="49">
        <f>SUM(H12:H63)</f>
        <v>29.67</v>
      </c>
    </row>
    <row r="65" spans="2:8" x14ac:dyDescent="0.25">
      <c r="B65" s="69" t="s">
        <v>112</v>
      </c>
      <c r="C65" s="70" t="s">
        <v>113</v>
      </c>
      <c r="D65" s="69" t="s">
        <v>114</v>
      </c>
      <c r="E65" s="69" t="s">
        <v>115</v>
      </c>
      <c r="F65" s="68" t="s">
        <v>116</v>
      </c>
      <c r="G65" s="68" t="s">
        <v>117</v>
      </c>
      <c r="H65" s="68" t="s">
        <v>118</v>
      </c>
    </row>
    <row r="66" spans="2:8" x14ac:dyDescent="0.25">
      <c r="B66" s="53" t="s">
        <v>119</v>
      </c>
    </row>
    <row r="67" spans="2:8" x14ac:dyDescent="0.25">
      <c r="B67" s="53" t="s">
        <v>120</v>
      </c>
    </row>
    <row r="68" spans="2:8" x14ac:dyDescent="0.25">
      <c r="B68" s="53" t="s">
        <v>121</v>
      </c>
    </row>
    <row r="69" spans="2:8" x14ac:dyDescent="0.25">
      <c r="B69" s="43" t="s">
        <v>454</v>
      </c>
      <c r="C69" s="45">
        <v>7.26</v>
      </c>
      <c r="D69" s="43" t="s">
        <v>122</v>
      </c>
      <c r="E69" s="43" t="s">
        <v>455</v>
      </c>
      <c r="F69" s="44">
        <v>1500000</v>
      </c>
      <c r="G69" s="44">
        <v>1505.25</v>
      </c>
      <c r="H69" s="44">
        <v>9.01</v>
      </c>
    </row>
    <row r="70" spans="2:8" x14ac:dyDescent="0.25">
      <c r="B70" s="43" t="s">
        <v>902</v>
      </c>
      <c r="C70" s="45">
        <v>7.29</v>
      </c>
      <c r="D70" s="43" t="s">
        <v>122</v>
      </c>
      <c r="E70" s="43" t="s">
        <v>903</v>
      </c>
      <c r="F70" s="44">
        <v>1500000</v>
      </c>
      <c r="G70" s="44">
        <v>1491.08</v>
      </c>
      <c r="H70" s="44">
        <v>8.93</v>
      </c>
    </row>
    <row r="71" spans="2:8" x14ac:dyDescent="0.25">
      <c r="B71" s="43" t="s">
        <v>456</v>
      </c>
      <c r="C71" s="45">
        <v>7.26</v>
      </c>
      <c r="D71" s="43" t="s">
        <v>122</v>
      </c>
      <c r="E71" s="43" t="s">
        <v>457</v>
      </c>
      <c r="F71" s="44">
        <v>1000000</v>
      </c>
      <c r="G71" s="44">
        <v>1000.06</v>
      </c>
      <c r="H71" s="44">
        <v>5.99</v>
      </c>
    </row>
    <row r="72" spans="2:8" x14ac:dyDescent="0.25">
      <c r="B72" s="43" t="s">
        <v>462</v>
      </c>
      <c r="C72" s="45">
        <v>7.5</v>
      </c>
      <c r="D72" s="43" t="s">
        <v>122</v>
      </c>
      <c r="E72" s="43" t="s">
        <v>463</v>
      </c>
      <c r="F72" s="44">
        <v>1000000</v>
      </c>
      <c r="G72" s="44">
        <v>983</v>
      </c>
      <c r="H72" s="44">
        <v>5.88</v>
      </c>
    </row>
    <row r="73" spans="2:8" x14ac:dyDescent="0.25">
      <c r="B73" s="43" t="s">
        <v>1760</v>
      </c>
      <c r="C73" s="45">
        <v>7.32</v>
      </c>
      <c r="D73" s="43" t="s">
        <v>122</v>
      </c>
      <c r="E73" s="43" t="s">
        <v>1759</v>
      </c>
      <c r="F73" s="44">
        <v>500000</v>
      </c>
      <c r="G73" s="44">
        <v>512.84</v>
      </c>
      <c r="H73" s="44">
        <v>3.07</v>
      </c>
    </row>
    <row r="74" spans="2:8" x14ac:dyDescent="0.25">
      <c r="B74" s="43" t="s">
        <v>1758</v>
      </c>
      <c r="C74" s="45">
        <v>7.22</v>
      </c>
      <c r="D74" s="43" t="s">
        <v>122</v>
      </c>
      <c r="E74" s="43" t="s">
        <v>1757</v>
      </c>
      <c r="F74" s="44">
        <v>500000</v>
      </c>
      <c r="G74" s="44">
        <v>508.12</v>
      </c>
      <c r="H74" s="44">
        <v>3.04</v>
      </c>
    </row>
    <row r="75" spans="2:8" x14ac:dyDescent="0.25">
      <c r="B75" s="43" t="s">
        <v>1756</v>
      </c>
      <c r="C75" s="45">
        <v>7.36</v>
      </c>
      <c r="D75" s="43" t="s">
        <v>122</v>
      </c>
      <c r="E75" s="43" t="s">
        <v>1755</v>
      </c>
      <c r="F75" s="44">
        <v>350000</v>
      </c>
      <c r="G75" s="44">
        <v>353.53</v>
      </c>
      <c r="H75" s="44">
        <v>2.12</v>
      </c>
    </row>
    <row r="76" spans="2:8" x14ac:dyDescent="0.25">
      <c r="B76" s="53" t="s">
        <v>125</v>
      </c>
      <c r="C76" s="54"/>
      <c r="D76" s="53"/>
      <c r="E76" s="53"/>
      <c r="F76" s="49"/>
      <c r="G76" s="49">
        <f>SUM(G65:G75)</f>
        <v>6353.8799999999992</v>
      </c>
      <c r="H76" s="49">
        <f>SUM(H65:H75)</f>
        <v>38.039999999999992</v>
      </c>
    </row>
    <row r="77" spans="2:8" x14ac:dyDescent="0.25">
      <c r="B77" s="53" t="s">
        <v>126</v>
      </c>
    </row>
    <row r="78" spans="2:8" x14ac:dyDescent="0.25">
      <c r="B78" s="43" t="s">
        <v>476</v>
      </c>
      <c r="C78" s="45">
        <v>7.76</v>
      </c>
      <c r="D78" s="43" t="s">
        <v>127</v>
      </c>
      <c r="E78" s="43" t="s">
        <v>477</v>
      </c>
      <c r="F78" s="44">
        <v>100</v>
      </c>
      <c r="G78" s="44">
        <v>996.77</v>
      </c>
      <c r="H78" s="44">
        <v>5.97</v>
      </c>
    </row>
    <row r="79" spans="2:8" x14ac:dyDescent="0.25">
      <c r="B79" s="43" t="s">
        <v>2476</v>
      </c>
      <c r="C79" s="45">
        <v>7.81</v>
      </c>
      <c r="D79" s="43" t="s">
        <v>127</v>
      </c>
      <c r="E79" s="43" t="s">
        <v>469</v>
      </c>
      <c r="F79" s="44">
        <v>100</v>
      </c>
      <c r="G79" s="44">
        <v>988.33</v>
      </c>
      <c r="H79" s="44">
        <v>5.92</v>
      </c>
    </row>
    <row r="80" spans="2:8" x14ac:dyDescent="0.25">
      <c r="B80" s="43" t="s">
        <v>2477</v>
      </c>
      <c r="C80" s="45">
        <v>8.02</v>
      </c>
      <c r="D80" s="43" t="s">
        <v>127</v>
      </c>
      <c r="E80" s="43" t="s">
        <v>470</v>
      </c>
      <c r="F80" s="44">
        <v>100</v>
      </c>
      <c r="G80" s="44">
        <v>960.06</v>
      </c>
      <c r="H80" s="44">
        <v>5.75</v>
      </c>
    </row>
    <row r="81" spans="2:8" x14ac:dyDescent="0.25">
      <c r="B81" s="43" t="s">
        <v>2690</v>
      </c>
      <c r="C81" s="45">
        <v>8.14</v>
      </c>
      <c r="D81" s="43" t="s">
        <v>940</v>
      </c>
      <c r="E81" s="43" t="s">
        <v>941</v>
      </c>
      <c r="F81" s="44">
        <v>80</v>
      </c>
      <c r="G81" s="44">
        <v>715.49</v>
      </c>
      <c r="H81" s="44">
        <v>4.28</v>
      </c>
    </row>
    <row r="82" spans="2:8" x14ac:dyDescent="0.25">
      <c r="B82" s="43" t="s">
        <v>2482</v>
      </c>
      <c r="C82" s="45">
        <v>9.01</v>
      </c>
      <c r="D82" s="43" t="s">
        <v>473</v>
      </c>
      <c r="E82" s="43" t="s">
        <v>478</v>
      </c>
      <c r="F82" s="44">
        <v>50</v>
      </c>
      <c r="G82" s="44">
        <v>496.33</v>
      </c>
      <c r="H82" s="44">
        <v>2.97</v>
      </c>
    </row>
    <row r="83" spans="2:8" x14ac:dyDescent="0.25">
      <c r="B83" s="53" t="s">
        <v>129</v>
      </c>
      <c r="C83" s="54"/>
      <c r="D83" s="53"/>
      <c r="E83" s="53"/>
      <c r="F83" s="49"/>
      <c r="G83" s="49">
        <f>SUM(G77:G82)</f>
        <v>4156.9799999999996</v>
      </c>
      <c r="H83" s="49">
        <f>SUM(H77:H82)</f>
        <v>24.89</v>
      </c>
    </row>
    <row r="84" spans="2:8" x14ac:dyDescent="0.25">
      <c r="B84" s="53" t="s">
        <v>885</v>
      </c>
      <c r="C84" s="54"/>
      <c r="D84" s="53"/>
      <c r="E84" s="53"/>
      <c r="F84" s="49"/>
      <c r="G84" s="49">
        <v>94</v>
      </c>
      <c r="H84" s="49">
        <v>0.56000000000000005</v>
      </c>
    </row>
    <row r="85" spans="2:8" x14ac:dyDescent="0.25">
      <c r="B85" s="53" t="s">
        <v>137</v>
      </c>
      <c r="C85" s="54"/>
      <c r="D85" s="53"/>
      <c r="E85" s="53"/>
      <c r="F85" s="49"/>
      <c r="G85" s="49">
        <v>15567.27</v>
      </c>
      <c r="H85" s="49">
        <v>93.16</v>
      </c>
    </row>
    <row r="86" spans="2:8" x14ac:dyDescent="0.25">
      <c r="B86" s="53" t="s">
        <v>138</v>
      </c>
      <c r="C86" s="54"/>
      <c r="D86" s="53"/>
      <c r="E86" s="53"/>
      <c r="F86" s="49"/>
      <c r="G86" s="49">
        <v>1139.3490310999987</v>
      </c>
      <c r="H86" s="49">
        <v>6.8400000000000034</v>
      </c>
    </row>
    <row r="87" spans="2:8" x14ac:dyDescent="0.25">
      <c r="B87" s="53" t="s">
        <v>139</v>
      </c>
      <c r="C87" s="54"/>
      <c r="D87" s="53"/>
      <c r="E87" s="53"/>
      <c r="F87" s="49"/>
      <c r="G87" s="49">
        <v>16706.619031099999</v>
      </c>
      <c r="H87" s="49">
        <v>100</v>
      </c>
    </row>
    <row r="88" spans="2:8" x14ac:dyDescent="0.25">
      <c r="B88" s="43" t="s">
        <v>140</v>
      </c>
    </row>
    <row r="89" spans="2:8" x14ac:dyDescent="0.25">
      <c r="B89" s="43" t="s">
        <v>141</v>
      </c>
    </row>
    <row r="90" spans="2:8" x14ac:dyDescent="0.25">
      <c r="B90" s="43" t="s">
        <v>142</v>
      </c>
      <c r="C90" s="45" t="s">
        <v>143</v>
      </c>
    </row>
    <row r="91" spans="2:8" x14ac:dyDescent="0.25">
      <c r="B91" s="53"/>
    </row>
    <row r="92" spans="2:8" x14ac:dyDescent="0.25">
      <c r="B92" s="67" t="s">
        <v>1343</v>
      </c>
      <c r="C92" s="45" t="s">
        <v>144</v>
      </c>
    </row>
    <row r="93" spans="2:8" x14ac:dyDescent="0.25">
      <c r="B93" s="53"/>
    </row>
    <row r="94" spans="2:8" x14ac:dyDescent="0.25">
      <c r="B94" s="53" t="s">
        <v>145</v>
      </c>
      <c r="C94" s="45" t="s">
        <v>144</v>
      </c>
    </row>
    <row r="95" spans="2:8" x14ac:dyDescent="0.25">
      <c r="B95" s="53" t="s">
        <v>146</v>
      </c>
      <c r="C95" s="45" t="s">
        <v>147</v>
      </c>
    </row>
    <row r="96" spans="2:8" x14ac:dyDescent="0.25">
      <c r="B96" s="53" t="s">
        <v>1754</v>
      </c>
      <c r="C96" s="54"/>
    </row>
    <row r="97" spans="2:3" x14ac:dyDescent="0.25">
      <c r="B97" s="53" t="s">
        <v>1753</v>
      </c>
      <c r="C97" s="54"/>
    </row>
    <row r="98" spans="2:3" x14ac:dyDescent="0.25">
      <c r="B98" s="53" t="s">
        <v>1752</v>
      </c>
      <c r="C98" s="54"/>
    </row>
    <row r="99" spans="2:3" x14ac:dyDescent="0.25">
      <c r="B99" s="53" t="s">
        <v>1751</v>
      </c>
      <c r="C99" s="54"/>
    </row>
    <row r="100" spans="2:3" x14ac:dyDescent="0.25">
      <c r="B100" s="53" t="s">
        <v>1750</v>
      </c>
      <c r="C100" s="54"/>
    </row>
    <row r="101" spans="2:3" x14ac:dyDescent="0.25">
      <c r="B101" s="43" t="s">
        <v>148</v>
      </c>
    </row>
    <row r="103" spans="2:3" x14ac:dyDescent="0.25">
      <c r="B103" s="47"/>
      <c r="C103" s="48" t="s">
        <v>1332</v>
      </c>
    </row>
    <row r="104" spans="2:3" ht="30" x14ac:dyDescent="0.25">
      <c r="B104" s="47" t="s">
        <v>1331</v>
      </c>
      <c r="C104" s="64" t="s">
        <v>26</v>
      </c>
    </row>
    <row r="105" spans="2:3" x14ac:dyDescent="0.25">
      <c r="B105" s="47" t="s">
        <v>1330</v>
      </c>
      <c r="C105" s="48"/>
    </row>
    <row r="106" spans="2:3" x14ac:dyDescent="0.25">
      <c r="B106" s="47"/>
      <c r="C106" s="48"/>
    </row>
    <row r="107" spans="2:3" x14ac:dyDescent="0.25">
      <c r="B107" s="47" t="s">
        <v>1329</v>
      </c>
      <c r="C107" s="65">
        <v>7.6799999999999993E-2</v>
      </c>
    </row>
    <row r="108" spans="2:3" x14ac:dyDescent="0.25">
      <c r="B108" s="47"/>
      <c r="C108" s="48"/>
    </row>
    <row r="109" spans="2:3" x14ac:dyDescent="0.25">
      <c r="B109" s="47" t="s">
        <v>1328</v>
      </c>
      <c r="C109" s="48" t="s">
        <v>1749</v>
      </c>
    </row>
    <row r="110" spans="2:3" x14ac:dyDescent="0.25">
      <c r="B110" s="47" t="s">
        <v>1327</v>
      </c>
      <c r="C110" s="48" t="s">
        <v>1748</v>
      </c>
    </row>
    <row r="111" spans="2:3" x14ac:dyDescent="0.25">
      <c r="B111" s="47"/>
      <c r="C111" s="48"/>
    </row>
    <row r="112" spans="2:3" x14ac:dyDescent="0.25">
      <c r="B112" s="47" t="s">
        <v>1325</v>
      </c>
      <c r="C112" s="48" t="s">
        <v>143</v>
      </c>
    </row>
    <row r="113" spans="2:7" x14ac:dyDescent="0.25">
      <c r="B113" s="239" t="s">
        <v>1324</v>
      </c>
      <c r="C113" s="239"/>
    </row>
    <row r="115" spans="2:7" x14ac:dyDescent="0.25">
      <c r="B115" s="47" t="s">
        <v>149</v>
      </c>
      <c r="C115" s="48"/>
      <c r="D115" s="47"/>
    </row>
    <row r="116" spans="2:7" ht="30" x14ac:dyDescent="0.25">
      <c r="B116" s="63" t="s">
        <v>150</v>
      </c>
      <c r="C116" s="64" t="s">
        <v>151</v>
      </c>
      <c r="D116" s="63" t="s">
        <v>152</v>
      </c>
    </row>
    <row r="117" spans="2:7" x14ac:dyDescent="0.25">
      <c r="B117" s="47" t="s">
        <v>144</v>
      </c>
      <c r="C117" s="48" t="s">
        <v>144</v>
      </c>
      <c r="D117" s="47" t="s">
        <v>144</v>
      </c>
    </row>
    <row r="119" spans="2:7" x14ac:dyDescent="0.25">
      <c r="B119" s="51" t="s">
        <v>153</v>
      </c>
      <c r="C119" s="62">
        <v>45260</v>
      </c>
      <c r="D119" s="47"/>
      <c r="E119" s="55"/>
      <c r="F119" s="61"/>
    </row>
    <row r="120" spans="2:7" x14ac:dyDescent="0.25">
      <c r="B120" s="51" t="s">
        <v>154</v>
      </c>
      <c r="C120" s="52" t="s">
        <v>155</v>
      </c>
      <c r="D120" s="51" t="s">
        <v>156</v>
      </c>
      <c r="E120" s="56" t="s">
        <v>157</v>
      </c>
      <c r="F120" s="50" t="s">
        <v>158</v>
      </c>
      <c r="G120" s="49"/>
    </row>
    <row r="121" spans="2:7" x14ac:dyDescent="0.25">
      <c r="B121" s="59" t="s">
        <v>144</v>
      </c>
      <c r="C121" s="60" t="s">
        <v>144</v>
      </c>
      <c r="D121" s="59" t="s">
        <v>144</v>
      </c>
      <c r="E121" s="58" t="s">
        <v>144</v>
      </c>
      <c r="F121" s="57" t="s">
        <v>144</v>
      </c>
    </row>
    <row r="124" spans="2:7" x14ac:dyDescent="0.25">
      <c r="B124" s="53" t="s">
        <v>159</v>
      </c>
    </row>
    <row r="125" spans="2:7" x14ac:dyDescent="0.25">
      <c r="B125" s="53"/>
    </row>
    <row r="126" spans="2:7" x14ac:dyDescent="0.25">
      <c r="B126" s="53" t="s">
        <v>160</v>
      </c>
    </row>
    <row r="127" spans="2:7" x14ac:dyDescent="0.25">
      <c r="B127" s="51" t="s">
        <v>161</v>
      </c>
      <c r="C127" s="52" t="s">
        <v>162</v>
      </c>
      <c r="D127" s="53"/>
    </row>
    <row r="128" spans="2:7" x14ac:dyDescent="0.25">
      <c r="B128" s="47" t="s">
        <v>144</v>
      </c>
      <c r="C128" s="48" t="s">
        <v>144</v>
      </c>
    </row>
    <row r="130" spans="2:7" x14ac:dyDescent="0.25">
      <c r="B130" s="51" t="s">
        <v>163</v>
      </c>
      <c r="C130" s="52" t="s">
        <v>162</v>
      </c>
    </row>
    <row r="131" spans="2:7" x14ac:dyDescent="0.25">
      <c r="B131" s="47" t="s">
        <v>144</v>
      </c>
      <c r="C131" s="48" t="s">
        <v>144</v>
      </c>
    </row>
    <row r="133" spans="2:7" x14ac:dyDescent="0.25">
      <c r="B133" s="51" t="s">
        <v>144</v>
      </c>
      <c r="C133" s="52" t="s">
        <v>144</v>
      </c>
    </row>
    <row r="134" spans="2:7" x14ac:dyDescent="0.25">
      <c r="B134" s="47" t="s">
        <v>144</v>
      </c>
      <c r="C134" s="48" t="s">
        <v>144</v>
      </c>
    </row>
    <row r="136" spans="2:7" x14ac:dyDescent="0.25">
      <c r="B136" s="56" t="s">
        <v>164</v>
      </c>
      <c r="C136" s="52" t="s">
        <v>165</v>
      </c>
    </row>
    <row r="137" spans="2:7" x14ac:dyDescent="0.25">
      <c r="B137" s="55" t="s">
        <v>144</v>
      </c>
      <c r="C137" s="48" t="s">
        <v>144</v>
      </c>
    </row>
    <row r="139" spans="2:7" x14ac:dyDescent="0.25">
      <c r="B139" s="51" t="s">
        <v>166</v>
      </c>
      <c r="C139" s="52" t="s">
        <v>144</v>
      </c>
    </row>
    <row r="141" spans="2:7" x14ac:dyDescent="0.25">
      <c r="B141" s="51" t="s">
        <v>167</v>
      </c>
      <c r="C141" s="62">
        <v>45260</v>
      </c>
      <c r="D141" s="47"/>
      <c r="E141" s="55"/>
      <c r="F141" s="61"/>
    </row>
    <row r="142" spans="2:7" x14ac:dyDescent="0.25">
      <c r="B142" s="51" t="s">
        <v>154</v>
      </c>
      <c r="C142" s="52" t="s">
        <v>155</v>
      </c>
      <c r="D142" s="51" t="s">
        <v>156</v>
      </c>
      <c r="E142" s="56" t="s">
        <v>157</v>
      </c>
      <c r="F142" s="50" t="s">
        <v>158</v>
      </c>
      <c r="G142" s="49"/>
    </row>
    <row r="143" spans="2:7" x14ac:dyDescent="0.25">
      <c r="B143" s="59" t="s">
        <v>144</v>
      </c>
      <c r="C143" s="60" t="s">
        <v>144</v>
      </c>
      <c r="D143" s="59" t="s">
        <v>144</v>
      </c>
      <c r="E143" s="58" t="s">
        <v>144</v>
      </c>
      <c r="F143" s="57" t="s">
        <v>144</v>
      </c>
    </row>
    <row r="144" spans="2:7" x14ac:dyDescent="0.25">
      <c r="B144" s="53" t="s">
        <v>159</v>
      </c>
    </row>
    <row r="145" spans="2:4" x14ac:dyDescent="0.25">
      <c r="B145" s="53"/>
    </row>
    <row r="146" spans="2:4" x14ac:dyDescent="0.25">
      <c r="B146" s="53" t="s">
        <v>160</v>
      </c>
    </row>
    <row r="147" spans="2:4" x14ac:dyDescent="0.25">
      <c r="B147" s="51" t="s">
        <v>161</v>
      </c>
      <c r="C147" s="52" t="s">
        <v>162</v>
      </c>
      <c r="D147" s="53"/>
    </row>
    <row r="148" spans="2:4" x14ac:dyDescent="0.25">
      <c r="B148" s="47" t="s">
        <v>144</v>
      </c>
      <c r="C148" s="48" t="s">
        <v>144</v>
      </c>
    </row>
    <row r="150" spans="2:4" x14ac:dyDescent="0.25">
      <c r="B150" s="51" t="s">
        <v>163</v>
      </c>
      <c r="C150" s="52" t="s">
        <v>162</v>
      </c>
    </row>
    <row r="151" spans="2:4" x14ac:dyDescent="0.25">
      <c r="B151" s="47" t="s">
        <v>144</v>
      </c>
      <c r="C151" s="48" t="s">
        <v>144</v>
      </c>
    </row>
    <row r="153" spans="2:4" x14ac:dyDescent="0.25">
      <c r="B153" s="51" t="s">
        <v>144</v>
      </c>
      <c r="C153" s="52" t="s">
        <v>144</v>
      </c>
    </row>
    <row r="154" spans="2:4" x14ac:dyDescent="0.25">
      <c r="B154" s="47" t="s">
        <v>144</v>
      </c>
      <c r="C154" s="48" t="s">
        <v>144</v>
      </c>
    </row>
    <row r="156" spans="2:4" x14ac:dyDescent="0.25">
      <c r="B156" s="56" t="s">
        <v>164</v>
      </c>
      <c r="C156" s="52" t="s">
        <v>165</v>
      </c>
    </row>
    <row r="157" spans="2:4" x14ac:dyDescent="0.25">
      <c r="B157" s="55" t="s">
        <v>144</v>
      </c>
      <c r="C157" s="48" t="s">
        <v>144</v>
      </c>
    </row>
    <row r="159" spans="2:4" x14ac:dyDescent="0.25">
      <c r="B159" s="51" t="s">
        <v>166</v>
      </c>
      <c r="C159" s="52" t="s">
        <v>144</v>
      </c>
    </row>
    <row r="162" spans="2:80" x14ac:dyDescent="0.25">
      <c r="B162" s="53" t="s">
        <v>168</v>
      </c>
    </row>
    <row r="164" spans="2:80" x14ac:dyDescent="0.25">
      <c r="B164" s="51" t="s">
        <v>154</v>
      </c>
      <c r="C164" s="52" t="s">
        <v>169</v>
      </c>
      <c r="D164" s="51" t="s">
        <v>170</v>
      </c>
      <c r="E164" s="51" t="s">
        <v>171</v>
      </c>
      <c r="F164" s="49"/>
    </row>
    <row r="165" spans="2:80" x14ac:dyDescent="0.25">
      <c r="B165" s="47" t="s">
        <v>144</v>
      </c>
      <c r="C165" s="48" t="s">
        <v>144</v>
      </c>
      <c r="D165" s="47" t="s">
        <v>144</v>
      </c>
      <c r="E165" s="47" t="s">
        <v>144</v>
      </c>
    </row>
    <row r="168" spans="2:80" x14ac:dyDescent="0.25">
      <c r="B168" s="53" t="s">
        <v>172</v>
      </c>
      <c r="C168" s="54" t="s">
        <v>144</v>
      </c>
      <c r="D168" s="53"/>
      <c r="E168" s="53"/>
      <c r="F168" s="49"/>
      <c r="G168" s="49"/>
      <c r="H168" s="49"/>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c r="BA168" s="53"/>
      <c r="BB168" s="53"/>
      <c r="BC168" s="53"/>
      <c r="BD168" s="53"/>
      <c r="BE168" s="53"/>
      <c r="BF168" s="53"/>
      <c r="BG168" s="53"/>
      <c r="BH168" s="53"/>
      <c r="BI168" s="53"/>
      <c r="BJ168" s="53"/>
      <c r="BK168" s="53"/>
      <c r="BL168" s="53"/>
      <c r="BM168" s="53"/>
      <c r="BN168" s="53"/>
      <c r="BO168" s="53"/>
      <c r="BP168" s="53"/>
      <c r="BQ168" s="53"/>
      <c r="BR168" s="53"/>
      <c r="BS168" s="53"/>
      <c r="BT168" s="53"/>
      <c r="BU168" s="53"/>
      <c r="BV168" s="53"/>
      <c r="BW168" s="53"/>
      <c r="BX168" s="53"/>
      <c r="BY168" s="53"/>
      <c r="BZ168" s="53"/>
      <c r="CA168" s="53"/>
      <c r="CB168" s="53"/>
    </row>
    <row r="170" spans="2:80" x14ac:dyDescent="0.25">
      <c r="B170" s="53" t="s">
        <v>173</v>
      </c>
    </row>
    <row r="172" spans="2:80" x14ac:dyDescent="0.25">
      <c r="B172" s="51" t="s">
        <v>174</v>
      </c>
      <c r="C172" s="52" t="s">
        <v>162</v>
      </c>
      <c r="D172" s="53"/>
    </row>
    <row r="173" spans="2:80" x14ac:dyDescent="0.25">
      <c r="B173" s="47" t="s">
        <v>144</v>
      </c>
      <c r="C173" s="48" t="s">
        <v>144</v>
      </c>
    </row>
    <row r="176" spans="2:80" x14ac:dyDescent="0.25">
      <c r="B176" s="51" t="s">
        <v>175</v>
      </c>
      <c r="C176" s="52" t="s">
        <v>176</v>
      </c>
      <c r="D176" s="53"/>
    </row>
    <row r="177" spans="2:80" x14ac:dyDescent="0.25">
      <c r="B177" s="47" t="s">
        <v>144</v>
      </c>
      <c r="C177" s="48" t="s">
        <v>144</v>
      </c>
    </row>
    <row r="180" spans="2:80" x14ac:dyDescent="0.25">
      <c r="B180" s="53" t="s">
        <v>177</v>
      </c>
    </row>
    <row r="183" spans="2:80" x14ac:dyDescent="0.25">
      <c r="B183" s="53" t="s">
        <v>178</v>
      </c>
    </row>
    <row r="185" spans="2:80" x14ac:dyDescent="0.25">
      <c r="B185" s="51" t="s">
        <v>154</v>
      </c>
      <c r="C185" s="52" t="s">
        <v>179</v>
      </c>
      <c r="D185" s="51" t="s">
        <v>169</v>
      </c>
      <c r="E185" s="51" t="s">
        <v>170</v>
      </c>
      <c r="F185" s="50" t="s">
        <v>171</v>
      </c>
      <c r="G185" s="49"/>
    </row>
    <row r="186" spans="2:80" x14ac:dyDescent="0.25">
      <c r="B186" s="47" t="s">
        <v>144</v>
      </c>
      <c r="C186" s="48" t="s">
        <v>144</v>
      </c>
      <c r="D186" s="47" t="s">
        <v>144</v>
      </c>
      <c r="E186" s="47" t="s">
        <v>144</v>
      </c>
      <c r="F186" s="46" t="s">
        <v>144</v>
      </c>
    </row>
    <row r="189" spans="2:80" x14ac:dyDescent="0.25">
      <c r="B189" s="53" t="s">
        <v>172</v>
      </c>
      <c r="C189" s="54" t="s">
        <v>144</v>
      </c>
      <c r="D189" s="53"/>
      <c r="E189" s="53"/>
      <c r="F189" s="49"/>
      <c r="G189" s="49"/>
      <c r="H189" s="49"/>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c r="BC189" s="53"/>
      <c r="BD189" s="53"/>
      <c r="BE189" s="53"/>
      <c r="BF189" s="53"/>
      <c r="BG189" s="53"/>
      <c r="BH189" s="53"/>
      <c r="BI189" s="53"/>
      <c r="BJ189" s="53"/>
      <c r="BK189" s="53"/>
      <c r="BL189" s="53"/>
      <c r="BM189" s="53"/>
      <c r="BN189" s="53"/>
      <c r="BO189" s="53"/>
      <c r="BP189" s="53"/>
      <c r="BQ189" s="53"/>
      <c r="BR189" s="53"/>
      <c r="BS189" s="53"/>
      <c r="BT189" s="53"/>
      <c r="BU189" s="53"/>
      <c r="BV189" s="53"/>
      <c r="BW189" s="53"/>
      <c r="BX189" s="53"/>
      <c r="BY189" s="53"/>
      <c r="BZ189" s="53"/>
      <c r="CA189" s="53"/>
      <c r="CB189" s="53"/>
    </row>
    <row r="191" spans="2:80" x14ac:dyDescent="0.25">
      <c r="B191" s="53" t="s">
        <v>173</v>
      </c>
    </row>
    <row r="193" spans="2:7" x14ac:dyDescent="0.25">
      <c r="B193" s="51" t="s">
        <v>174</v>
      </c>
      <c r="C193" s="52" t="s">
        <v>162</v>
      </c>
      <c r="D193" s="53"/>
    </row>
    <row r="194" spans="2:7" x14ac:dyDescent="0.25">
      <c r="B194" s="47" t="s">
        <v>144</v>
      </c>
      <c r="C194" s="48" t="s">
        <v>144</v>
      </c>
    </row>
    <row r="197" spans="2:7" x14ac:dyDescent="0.25">
      <c r="B197" s="51" t="s">
        <v>175</v>
      </c>
      <c r="C197" s="52" t="s">
        <v>176</v>
      </c>
      <c r="D197" s="53"/>
    </row>
    <row r="198" spans="2:7" x14ac:dyDescent="0.25">
      <c r="B198" s="47" t="s">
        <v>144</v>
      </c>
      <c r="C198" s="48" t="s">
        <v>144</v>
      </c>
    </row>
    <row r="201" spans="2:7" x14ac:dyDescent="0.25">
      <c r="B201" s="53" t="s">
        <v>177</v>
      </c>
    </row>
    <row r="204" spans="2:7" x14ac:dyDescent="0.25">
      <c r="B204" s="53" t="s">
        <v>180</v>
      </c>
    </row>
    <row r="205" spans="2:7" x14ac:dyDescent="0.25">
      <c r="B205" s="51" t="s">
        <v>154</v>
      </c>
      <c r="C205" s="52" t="s">
        <v>181</v>
      </c>
      <c r="D205" s="51" t="s">
        <v>182</v>
      </c>
      <c r="E205" s="51" t="s">
        <v>183</v>
      </c>
      <c r="F205" s="50" t="s">
        <v>184</v>
      </c>
      <c r="G205" s="49"/>
    </row>
    <row r="206" spans="2:7" x14ac:dyDescent="0.25">
      <c r="B206" s="47" t="s">
        <v>144</v>
      </c>
      <c r="C206" s="48" t="s">
        <v>144</v>
      </c>
      <c r="D206" s="47" t="s">
        <v>144</v>
      </c>
      <c r="E206" s="47" t="s">
        <v>144</v>
      </c>
      <c r="F206" s="46" t="s">
        <v>144</v>
      </c>
    </row>
    <row r="207" spans="2:7" x14ac:dyDescent="0.25">
      <c r="B207" s="43" t="s">
        <v>185</v>
      </c>
    </row>
  </sheetData>
  <mergeCells count="4">
    <mergeCell ref="B1:E1"/>
    <mergeCell ref="C3:C6"/>
    <mergeCell ref="D3:D6"/>
    <mergeCell ref="B113:C113"/>
  </mergeCells>
  <hyperlinks>
    <hyperlink ref="A1" location="Index!A1" display="Index" xr:uid="{0914A43F-3209-4F97-990A-3098B6D3F2D9}"/>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5144D-E3AF-4DAF-B40F-45FBC120DD75}">
  <dimension ref="A1:CB157"/>
  <sheetViews>
    <sheetView workbookViewId="0"/>
  </sheetViews>
  <sheetFormatPr defaultRowHeight="15" x14ac:dyDescent="0.25"/>
  <cols>
    <col min="1" max="1" width="5.42578125" style="43" bestFit="1" customWidth="1"/>
    <col min="2" max="2" width="104.28515625" style="43" customWidth="1"/>
    <col min="3" max="3" width="30.7109375" style="45" customWidth="1"/>
    <col min="4" max="4" width="30.7109375" style="43" customWidth="1"/>
    <col min="5" max="5" width="34.140625" style="43" bestFit="1" customWidth="1"/>
    <col min="6" max="6" width="29" style="44" bestFit="1" customWidth="1"/>
    <col min="7" max="7" width="18.140625" style="44" bestFit="1" customWidth="1"/>
    <col min="8" max="8" width="9.140625" style="44" bestFit="1"/>
    <col min="9" max="16384" width="9.140625" style="43"/>
  </cols>
  <sheetData>
    <row r="1" spans="1:5" x14ac:dyDescent="0.25">
      <c r="A1" s="15" t="s">
        <v>0</v>
      </c>
      <c r="B1" s="240" t="s">
        <v>24</v>
      </c>
      <c r="C1" s="240"/>
      <c r="D1" s="240"/>
      <c r="E1" s="240"/>
    </row>
    <row r="3" spans="1:5" x14ac:dyDescent="0.25">
      <c r="B3" s="115" t="s">
        <v>1783</v>
      </c>
      <c r="C3" s="261"/>
      <c r="D3" s="264"/>
    </row>
    <row r="4" spans="1:5" ht="30" x14ac:dyDescent="0.25">
      <c r="B4" s="114" t="s">
        <v>1782</v>
      </c>
      <c r="C4" s="262"/>
      <c r="D4" s="265"/>
    </row>
    <row r="5" spans="1:5" x14ac:dyDescent="0.25">
      <c r="B5" s="114" t="s">
        <v>107</v>
      </c>
      <c r="C5" s="262"/>
      <c r="D5" s="265"/>
    </row>
    <row r="6" spans="1:5" x14ac:dyDescent="0.25">
      <c r="B6" s="114" t="s">
        <v>1781</v>
      </c>
      <c r="C6" s="262"/>
      <c r="D6" s="265"/>
    </row>
    <row r="7" spans="1:5" ht="15.75" thickBot="1" x14ac:dyDescent="0.3">
      <c r="B7" s="114" t="s">
        <v>1780</v>
      </c>
      <c r="C7" s="263"/>
      <c r="D7" s="266"/>
    </row>
    <row r="8" spans="1:5" x14ac:dyDescent="0.25">
      <c r="B8" s="58" t="s">
        <v>108</v>
      </c>
      <c r="C8" s="113" t="s">
        <v>109</v>
      </c>
      <c r="D8" s="112" t="s">
        <v>110</v>
      </c>
    </row>
    <row r="9" spans="1:5" x14ac:dyDescent="0.25">
      <c r="C9" s="100"/>
      <c r="D9" s="100"/>
    </row>
    <row r="10" spans="1:5" x14ac:dyDescent="0.25">
      <c r="B10" s="242"/>
      <c r="C10" s="242"/>
      <c r="D10" s="242"/>
      <c r="E10" s="242"/>
    </row>
    <row r="11" spans="1:5" x14ac:dyDescent="0.25">
      <c r="B11" s="243" t="s">
        <v>1468</v>
      </c>
      <c r="C11" s="243"/>
      <c r="D11" s="243"/>
      <c r="E11" s="243"/>
    </row>
    <row r="12" spans="1:5" x14ac:dyDescent="0.25">
      <c r="B12" s="71" t="s">
        <v>1467</v>
      </c>
      <c r="C12" s="244" t="s">
        <v>1466</v>
      </c>
      <c r="D12" s="243" t="s">
        <v>1465</v>
      </c>
      <c r="E12" s="243" t="s">
        <v>1464</v>
      </c>
    </row>
    <row r="13" spans="1:5" x14ac:dyDescent="0.25">
      <c r="B13" s="71" t="s">
        <v>1463</v>
      </c>
      <c r="C13" s="244"/>
      <c r="D13" s="243"/>
      <c r="E13" s="243"/>
    </row>
    <row r="14" spans="1:5" x14ac:dyDescent="0.25">
      <c r="B14" s="75" t="s">
        <v>1462</v>
      </c>
      <c r="C14" s="74" t="s">
        <v>1779</v>
      </c>
      <c r="D14" s="73"/>
      <c r="E14" s="73"/>
    </row>
    <row r="15" spans="1:5" x14ac:dyDescent="0.25">
      <c r="B15" s="75" t="s">
        <v>1460</v>
      </c>
      <c r="C15" s="74"/>
      <c r="D15" s="73"/>
      <c r="E15" s="73"/>
    </row>
    <row r="16" spans="1:5" x14ac:dyDescent="0.25">
      <c r="B16" s="75" t="s">
        <v>1459</v>
      </c>
      <c r="C16" s="74"/>
      <c r="D16" s="73"/>
      <c r="E16" s="73"/>
    </row>
    <row r="17" spans="2:8" x14ac:dyDescent="0.25">
      <c r="B17" s="51" t="s">
        <v>1458</v>
      </c>
      <c r="C17" s="72"/>
      <c r="D17" s="71"/>
      <c r="E17" s="71"/>
    </row>
    <row r="20" spans="2:8" x14ac:dyDescent="0.25">
      <c r="B20" s="43" t="s">
        <v>111</v>
      </c>
    </row>
    <row r="22" spans="2:8" x14ac:dyDescent="0.25">
      <c r="B22" s="69" t="s">
        <v>112</v>
      </c>
      <c r="C22" s="70" t="s">
        <v>1778</v>
      </c>
      <c r="D22" s="69" t="s">
        <v>114</v>
      </c>
      <c r="E22" s="69" t="s">
        <v>115</v>
      </c>
      <c r="F22" s="68" t="s">
        <v>116</v>
      </c>
      <c r="G22" s="68" t="s">
        <v>117</v>
      </c>
      <c r="H22" s="68" t="s">
        <v>118</v>
      </c>
    </row>
    <row r="23" spans="2:8" x14ac:dyDescent="0.25">
      <c r="B23" s="53" t="s">
        <v>119</v>
      </c>
    </row>
    <row r="24" spans="2:8" x14ac:dyDescent="0.25">
      <c r="B24" s="53" t="s">
        <v>1777</v>
      </c>
    </row>
    <row r="25" spans="2:8" x14ac:dyDescent="0.25">
      <c r="B25" s="43" t="s">
        <v>1776</v>
      </c>
      <c r="C25" s="45">
        <v>6.85</v>
      </c>
      <c r="D25" s="43" t="s">
        <v>122</v>
      </c>
      <c r="E25" s="43" t="s">
        <v>1775</v>
      </c>
      <c r="F25" s="44">
        <v>5000000</v>
      </c>
      <c r="G25" s="44">
        <v>4994.38</v>
      </c>
      <c r="H25" s="44">
        <v>1.37</v>
      </c>
    </row>
    <row r="26" spans="2:8" x14ac:dyDescent="0.25">
      <c r="B26" s="43" t="s">
        <v>1774</v>
      </c>
      <c r="C26" s="45">
        <v>6.83</v>
      </c>
      <c r="D26" s="43" t="s">
        <v>122</v>
      </c>
      <c r="E26" s="43" t="s">
        <v>1773</v>
      </c>
      <c r="F26" s="44">
        <v>5000000</v>
      </c>
      <c r="G26" s="44">
        <v>4973.9399999999996</v>
      </c>
      <c r="H26" s="44">
        <v>1.36</v>
      </c>
    </row>
    <row r="27" spans="2:8" x14ac:dyDescent="0.25">
      <c r="B27" s="53" t="s">
        <v>134</v>
      </c>
      <c r="C27" s="54"/>
      <c r="D27" s="53"/>
      <c r="E27" s="53"/>
      <c r="F27" s="49"/>
      <c r="G27" s="49">
        <f>SUM(G22:G26)</f>
        <v>9968.32</v>
      </c>
      <c r="H27" s="49">
        <f>SUM(H22:H26)</f>
        <v>2.7300000000000004</v>
      </c>
    </row>
    <row r="28" spans="2:8" x14ac:dyDescent="0.25">
      <c r="B28" s="53" t="s">
        <v>885</v>
      </c>
      <c r="C28" s="54"/>
      <c r="D28" s="53"/>
      <c r="E28" s="53"/>
      <c r="F28" s="49"/>
      <c r="G28" s="49">
        <v>323775</v>
      </c>
      <c r="H28" s="49">
        <v>88.82</v>
      </c>
    </row>
    <row r="29" spans="2:8" x14ac:dyDescent="0.25">
      <c r="B29" s="53" t="s">
        <v>886</v>
      </c>
      <c r="C29" s="54"/>
      <c r="D29" s="53"/>
      <c r="E29" s="53"/>
      <c r="F29" s="49"/>
      <c r="G29" s="49">
        <v>36033.1</v>
      </c>
      <c r="H29" s="49">
        <v>9.89</v>
      </c>
    </row>
    <row r="30" spans="2:8" x14ac:dyDescent="0.25">
      <c r="B30" s="53" t="s">
        <v>137</v>
      </c>
      <c r="C30" s="54"/>
      <c r="D30" s="53"/>
      <c r="E30" s="53"/>
      <c r="F30" s="49"/>
      <c r="G30" s="49">
        <v>369776.42</v>
      </c>
      <c r="H30" s="49">
        <v>101.44</v>
      </c>
    </row>
    <row r="31" spans="2:8" x14ac:dyDescent="0.25">
      <c r="B31" s="53" t="s">
        <v>400</v>
      </c>
      <c r="C31" s="54"/>
      <c r="D31" s="53"/>
      <c r="E31" s="53"/>
      <c r="F31" s="49"/>
      <c r="G31" s="49">
        <v>-5259.6794493000052</v>
      </c>
      <c r="H31" s="49">
        <v>-1.4399999999999977</v>
      </c>
    </row>
    <row r="32" spans="2:8" x14ac:dyDescent="0.25">
      <c r="B32" s="53" t="s">
        <v>139</v>
      </c>
      <c r="C32" s="54"/>
      <c r="D32" s="53"/>
      <c r="E32" s="53"/>
      <c r="F32" s="49"/>
      <c r="G32" s="49">
        <v>364516.74055069999</v>
      </c>
      <c r="H32" s="49">
        <v>100</v>
      </c>
    </row>
    <row r="33" spans="2:3" x14ac:dyDescent="0.25">
      <c r="B33" s="43" t="s">
        <v>140</v>
      </c>
    </row>
    <row r="34" spans="2:3" x14ac:dyDescent="0.25">
      <c r="B34" s="53" t="s">
        <v>1772</v>
      </c>
    </row>
    <row r="35" spans="2:3" x14ac:dyDescent="0.25">
      <c r="B35" s="43" t="s">
        <v>141</v>
      </c>
    </row>
    <row r="36" spans="2:3" x14ac:dyDescent="0.25">
      <c r="B36" s="43" t="s">
        <v>142</v>
      </c>
      <c r="C36" s="45" t="s">
        <v>143</v>
      </c>
    </row>
    <row r="37" spans="2:3" x14ac:dyDescent="0.25">
      <c r="B37" s="53"/>
    </row>
    <row r="38" spans="2:3" x14ac:dyDescent="0.25">
      <c r="B38" s="67" t="s">
        <v>1343</v>
      </c>
      <c r="C38" s="45" t="s">
        <v>144</v>
      </c>
    </row>
    <row r="39" spans="2:3" x14ac:dyDescent="0.25">
      <c r="B39" s="53"/>
    </row>
    <row r="40" spans="2:3" x14ac:dyDescent="0.25">
      <c r="B40" s="53" t="s">
        <v>145</v>
      </c>
      <c r="C40" s="45" t="s">
        <v>144</v>
      </c>
    </row>
    <row r="41" spans="2:3" x14ac:dyDescent="0.25">
      <c r="B41" s="53" t="s">
        <v>146</v>
      </c>
      <c r="C41" s="45" t="s">
        <v>147</v>
      </c>
    </row>
    <row r="42" spans="2:3" x14ac:dyDescent="0.25">
      <c r="B42" s="53" t="s">
        <v>1771</v>
      </c>
      <c r="C42" s="54"/>
    </row>
    <row r="43" spans="2:3" x14ac:dyDescent="0.25">
      <c r="B43" s="53" t="s">
        <v>1770</v>
      </c>
      <c r="C43" s="54"/>
    </row>
    <row r="44" spans="2:3" x14ac:dyDescent="0.25">
      <c r="B44" s="53" t="s">
        <v>1769</v>
      </c>
      <c r="C44" s="54"/>
    </row>
    <row r="45" spans="2:3" x14ac:dyDescent="0.25">
      <c r="B45" s="53" t="s">
        <v>1768</v>
      </c>
      <c r="C45" s="54"/>
    </row>
    <row r="46" spans="2:3" x14ac:dyDescent="0.25">
      <c r="B46" s="53" t="s">
        <v>1767</v>
      </c>
      <c r="C46" s="54"/>
    </row>
    <row r="47" spans="2:3" x14ac:dyDescent="0.25">
      <c r="B47" s="53" t="s">
        <v>1766</v>
      </c>
      <c r="C47" s="54"/>
    </row>
    <row r="48" spans="2:3" x14ac:dyDescent="0.25">
      <c r="B48" s="53" t="s">
        <v>1765</v>
      </c>
      <c r="C48" s="54"/>
    </row>
    <row r="49" spans="2:3" x14ac:dyDescent="0.25">
      <c r="B49" s="53" t="s">
        <v>1764</v>
      </c>
      <c r="C49" s="54"/>
    </row>
    <row r="50" spans="2:3" x14ac:dyDescent="0.25">
      <c r="B50" s="53" t="s">
        <v>1763</v>
      </c>
      <c r="C50" s="54"/>
    </row>
    <row r="51" spans="2:3" x14ac:dyDescent="0.25">
      <c r="B51" s="66" t="s">
        <v>1333</v>
      </c>
    </row>
    <row r="53" spans="2:3" x14ac:dyDescent="0.25">
      <c r="B53" s="47"/>
      <c r="C53" s="48" t="s">
        <v>1332</v>
      </c>
    </row>
    <row r="54" spans="2:3" x14ac:dyDescent="0.25">
      <c r="B54" s="47" t="s">
        <v>1331</v>
      </c>
      <c r="C54" s="64" t="s">
        <v>24</v>
      </c>
    </row>
    <row r="55" spans="2:3" x14ac:dyDescent="0.25">
      <c r="B55" s="47" t="s">
        <v>1330</v>
      </c>
      <c r="C55" s="48"/>
    </row>
    <row r="56" spans="2:3" x14ac:dyDescent="0.25">
      <c r="B56" s="47"/>
      <c r="C56" s="48"/>
    </row>
    <row r="57" spans="2:3" x14ac:dyDescent="0.25">
      <c r="B57" s="47" t="s">
        <v>1329</v>
      </c>
      <c r="C57" s="65">
        <v>6.7599999999999993E-2</v>
      </c>
    </row>
    <row r="58" spans="2:3" x14ac:dyDescent="0.25">
      <c r="B58" s="47"/>
      <c r="C58" s="48"/>
    </row>
    <row r="59" spans="2:3" x14ac:dyDescent="0.25">
      <c r="B59" s="47" t="s">
        <v>1328</v>
      </c>
      <c r="C59" s="48" t="s">
        <v>1762</v>
      </c>
    </row>
    <row r="60" spans="2:3" x14ac:dyDescent="0.25">
      <c r="B60" s="47" t="s">
        <v>1327</v>
      </c>
      <c r="C60" s="48" t="s">
        <v>1762</v>
      </c>
    </row>
    <row r="61" spans="2:3" x14ac:dyDescent="0.25">
      <c r="B61" s="47"/>
      <c r="C61" s="48"/>
    </row>
    <row r="62" spans="2:3" x14ac:dyDescent="0.25">
      <c r="B62" s="47" t="s">
        <v>1325</v>
      </c>
      <c r="C62" s="48" t="s">
        <v>143</v>
      </c>
    </row>
    <row r="63" spans="2:3" x14ac:dyDescent="0.25">
      <c r="B63" s="239" t="s">
        <v>1324</v>
      </c>
      <c r="C63" s="239"/>
    </row>
    <row r="65" spans="2:7" x14ac:dyDescent="0.25">
      <c r="B65" s="47" t="s">
        <v>149</v>
      </c>
      <c r="C65" s="48"/>
      <c r="D65" s="47"/>
    </row>
    <row r="66" spans="2:7" ht="30" x14ac:dyDescent="0.25">
      <c r="B66" s="63" t="s">
        <v>150</v>
      </c>
      <c r="C66" s="64" t="s">
        <v>151</v>
      </c>
      <c r="D66" s="63" t="s">
        <v>152</v>
      </c>
    </row>
    <row r="67" spans="2:7" x14ac:dyDescent="0.25">
      <c r="B67" s="47" t="s">
        <v>144</v>
      </c>
      <c r="C67" s="48" t="s">
        <v>144</v>
      </c>
      <c r="D67" s="47" t="s">
        <v>144</v>
      </c>
    </row>
    <row r="69" spans="2:7" x14ac:dyDescent="0.25">
      <c r="B69" s="51" t="s">
        <v>153</v>
      </c>
      <c r="C69" s="62">
        <v>45260</v>
      </c>
      <c r="D69" s="47"/>
      <c r="E69" s="55"/>
      <c r="F69" s="61"/>
    </row>
    <row r="70" spans="2:7" x14ac:dyDescent="0.25">
      <c r="B70" s="51" t="s">
        <v>154</v>
      </c>
      <c r="C70" s="52" t="s">
        <v>155</v>
      </c>
      <c r="D70" s="51" t="s">
        <v>156</v>
      </c>
      <c r="E70" s="56" t="s">
        <v>157</v>
      </c>
      <c r="F70" s="50" t="s">
        <v>158</v>
      </c>
      <c r="G70" s="49"/>
    </row>
    <row r="71" spans="2:7" x14ac:dyDescent="0.25">
      <c r="B71" s="59" t="s">
        <v>144</v>
      </c>
      <c r="C71" s="60" t="s">
        <v>144</v>
      </c>
      <c r="D71" s="59" t="s">
        <v>144</v>
      </c>
      <c r="E71" s="58" t="s">
        <v>144</v>
      </c>
      <c r="F71" s="57" t="s">
        <v>144</v>
      </c>
    </row>
    <row r="74" spans="2:7" x14ac:dyDescent="0.25">
      <c r="B74" s="53" t="s">
        <v>159</v>
      </c>
    </row>
    <row r="75" spans="2:7" x14ac:dyDescent="0.25">
      <c r="B75" s="53"/>
    </row>
    <row r="76" spans="2:7" x14ac:dyDescent="0.25">
      <c r="B76" s="53" t="s">
        <v>160</v>
      </c>
    </row>
    <row r="77" spans="2:7" x14ac:dyDescent="0.25">
      <c r="B77" s="51" t="s">
        <v>161</v>
      </c>
      <c r="C77" s="52" t="s">
        <v>162</v>
      </c>
      <c r="D77" s="53"/>
    </row>
    <row r="78" spans="2:7" x14ac:dyDescent="0.25">
      <c r="B78" s="47" t="s">
        <v>144</v>
      </c>
      <c r="C78" s="48" t="s">
        <v>144</v>
      </c>
    </row>
    <row r="80" spans="2:7" x14ac:dyDescent="0.25">
      <c r="B80" s="51" t="s">
        <v>163</v>
      </c>
      <c r="C80" s="52" t="s">
        <v>162</v>
      </c>
    </row>
    <row r="81" spans="2:7" x14ac:dyDescent="0.25">
      <c r="B81" s="47" t="s">
        <v>144</v>
      </c>
      <c r="C81" s="48" t="s">
        <v>144</v>
      </c>
    </row>
    <row r="83" spans="2:7" x14ac:dyDescent="0.25">
      <c r="B83" s="51" t="s">
        <v>144</v>
      </c>
      <c r="C83" s="52" t="s">
        <v>144</v>
      </c>
    </row>
    <row r="84" spans="2:7" x14ac:dyDescent="0.25">
      <c r="B84" s="47" t="s">
        <v>144</v>
      </c>
      <c r="C84" s="48" t="s">
        <v>144</v>
      </c>
    </row>
    <row r="86" spans="2:7" x14ac:dyDescent="0.25">
      <c r="B86" s="56" t="s">
        <v>164</v>
      </c>
      <c r="C86" s="52" t="s">
        <v>165</v>
      </c>
    </row>
    <row r="87" spans="2:7" x14ac:dyDescent="0.25">
      <c r="B87" s="55" t="s">
        <v>144</v>
      </c>
      <c r="C87" s="48" t="s">
        <v>144</v>
      </c>
    </row>
    <row r="89" spans="2:7" x14ac:dyDescent="0.25">
      <c r="B89" s="51" t="s">
        <v>166</v>
      </c>
      <c r="C89" s="52" t="s">
        <v>144</v>
      </c>
    </row>
    <row r="91" spans="2:7" x14ac:dyDescent="0.25">
      <c r="B91" s="51" t="s">
        <v>167</v>
      </c>
      <c r="C91" s="62">
        <v>45260</v>
      </c>
      <c r="D91" s="47"/>
      <c r="E91" s="55"/>
      <c r="F91" s="61"/>
    </row>
    <row r="92" spans="2:7" x14ac:dyDescent="0.25">
      <c r="B92" s="51" t="s">
        <v>154</v>
      </c>
      <c r="C92" s="52" t="s">
        <v>155</v>
      </c>
      <c r="D92" s="51" t="s">
        <v>156</v>
      </c>
      <c r="E92" s="56" t="s">
        <v>157</v>
      </c>
      <c r="F92" s="50" t="s">
        <v>158</v>
      </c>
      <c r="G92" s="49"/>
    </row>
    <row r="93" spans="2:7" x14ac:dyDescent="0.25">
      <c r="B93" s="59" t="s">
        <v>144</v>
      </c>
      <c r="C93" s="60" t="s">
        <v>144</v>
      </c>
      <c r="D93" s="59" t="s">
        <v>144</v>
      </c>
      <c r="E93" s="58" t="s">
        <v>144</v>
      </c>
      <c r="F93" s="57" t="s">
        <v>144</v>
      </c>
    </row>
    <row r="94" spans="2:7" x14ac:dyDescent="0.25">
      <c r="B94" s="53" t="s">
        <v>159</v>
      </c>
    </row>
    <row r="95" spans="2:7" x14ac:dyDescent="0.25">
      <c r="B95" s="53"/>
    </row>
    <row r="96" spans="2:7" x14ac:dyDescent="0.25">
      <c r="B96" s="53" t="s">
        <v>160</v>
      </c>
    </row>
    <row r="97" spans="2:4" x14ac:dyDescent="0.25">
      <c r="B97" s="51" t="s">
        <v>161</v>
      </c>
      <c r="C97" s="52" t="s">
        <v>162</v>
      </c>
      <c r="D97" s="53"/>
    </row>
    <row r="98" spans="2:4" x14ac:dyDescent="0.25">
      <c r="B98" s="47" t="s">
        <v>144</v>
      </c>
      <c r="C98" s="48" t="s">
        <v>144</v>
      </c>
    </row>
    <row r="100" spans="2:4" x14ac:dyDescent="0.25">
      <c r="B100" s="51" t="s">
        <v>163</v>
      </c>
      <c r="C100" s="52" t="s">
        <v>162</v>
      </c>
    </row>
    <row r="101" spans="2:4" x14ac:dyDescent="0.25">
      <c r="B101" s="47" t="s">
        <v>144</v>
      </c>
      <c r="C101" s="48" t="s">
        <v>144</v>
      </c>
    </row>
    <row r="103" spans="2:4" x14ac:dyDescent="0.25">
      <c r="B103" s="51" t="s">
        <v>144</v>
      </c>
      <c r="C103" s="52" t="s">
        <v>144</v>
      </c>
    </row>
    <row r="104" spans="2:4" x14ac:dyDescent="0.25">
      <c r="B104" s="47" t="s">
        <v>144</v>
      </c>
      <c r="C104" s="48" t="s">
        <v>144</v>
      </c>
    </row>
    <row r="106" spans="2:4" x14ac:dyDescent="0.25">
      <c r="B106" s="56" t="s">
        <v>164</v>
      </c>
      <c r="C106" s="52" t="s">
        <v>165</v>
      </c>
    </row>
    <row r="107" spans="2:4" x14ac:dyDescent="0.25">
      <c r="B107" s="55" t="s">
        <v>144</v>
      </c>
      <c r="C107" s="48" t="s">
        <v>144</v>
      </c>
    </row>
    <row r="109" spans="2:4" x14ac:dyDescent="0.25">
      <c r="B109" s="51" t="s">
        <v>166</v>
      </c>
      <c r="C109" s="52" t="s">
        <v>144</v>
      </c>
    </row>
    <row r="112" spans="2:4" x14ac:dyDescent="0.25">
      <c r="B112" s="53" t="s">
        <v>168</v>
      </c>
    </row>
    <row r="114" spans="2:80" x14ac:dyDescent="0.25">
      <c r="B114" s="51" t="s">
        <v>154</v>
      </c>
      <c r="C114" s="52" t="s">
        <v>169</v>
      </c>
      <c r="D114" s="51" t="s">
        <v>170</v>
      </c>
      <c r="E114" s="51" t="s">
        <v>171</v>
      </c>
      <c r="F114" s="49"/>
    </row>
    <row r="115" spans="2:80" x14ac:dyDescent="0.25">
      <c r="B115" s="47" t="s">
        <v>144</v>
      </c>
      <c r="C115" s="48" t="s">
        <v>144</v>
      </c>
      <c r="D115" s="47" t="s">
        <v>144</v>
      </c>
      <c r="E115" s="47" t="s">
        <v>144</v>
      </c>
    </row>
    <row r="118" spans="2:80" x14ac:dyDescent="0.25">
      <c r="B118" s="53" t="s">
        <v>172</v>
      </c>
      <c r="C118" s="54" t="s">
        <v>144</v>
      </c>
      <c r="D118" s="53"/>
      <c r="E118" s="53"/>
      <c r="F118" s="49"/>
      <c r="G118" s="49"/>
      <c r="H118" s="49"/>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3"/>
      <c r="BX118" s="53"/>
      <c r="BY118" s="53"/>
      <c r="BZ118" s="53"/>
      <c r="CA118" s="53"/>
      <c r="CB118" s="53"/>
    </row>
    <row r="120" spans="2:80" x14ac:dyDescent="0.25">
      <c r="B120" s="53" t="s">
        <v>173</v>
      </c>
    </row>
    <row r="122" spans="2:80" x14ac:dyDescent="0.25">
      <c r="B122" s="51" t="s">
        <v>174</v>
      </c>
      <c r="C122" s="52" t="s">
        <v>162</v>
      </c>
      <c r="D122" s="53"/>
    </row>
    <row r="123" spans="2:80" x14ac:dyDescent="0.25">
      <c r="B123" s="47" t="s">
        <v>144</v>
      </c>
      <c r="C123" s="48" t="s">
        <v>144</v>
      </c>
    </row>
    <row r="126" spans="2:80" x14ac:dyDescent="0.25">
      <c r="B126" s="51" t="s">
        <v>175</v>
      </c>
      <c r="C126" s="52" t="s">
        <v>176</v>
      </c>
      <c r="D126" s="53"/>
    </row>
    <row r="127" spans="2:80" x14ac:dyDescent="0.25">
      <c r="B127" s="47" t="s">
        <v>144</v>
      </c>
      <c r="C127" s="48" t="s">
        <v>144</v>
      </c>
    </row>
    <row r="130" spans="2:80" x14ac:dyDescent="0.25">
      <c r="B130" s="53" t="s">
        <v>177</v>
      </c>
    </row>
    <row r="133" spans="2:80" x14ac:dyDescent="0.25">
      <c r="B133" s="53" t="s">
        <v>178</v>
      </c>
    </row>
    <row r="135" spans="2:80" x14ac:dyDescent="0.25">
      <c r="B135" s="51" t="s">
        <v>154</v>
      </c>
      <c r="C135" s="52" t="s">
        <v>179</v>
      </c>
      <c r="D135" s="51" t="s">
        <v>169</v>
      </c>
      <c r="E135" s="51" t="s">
        <v>170</v>
      </c>
      <c r="F135" s="50" t="s">
        <v>171</v>
      </c>
      <c r="G135" s="49"/>
    </row>
    <row r="136" spans="2:80" x14ac:dyDescent="0.25">
      <c r="B136" s="47" t="s">
        <v>144</v>
      </c>
      <c r="C136" s="48" t="s">
        <v>144</v>
      </c>
      <c r="D136" s="47" t="s">
        <v>144</v>
      </c>
      <c r="E136" s="47" t="s">
        <v>144</v>
      </c>
      <c r="F136" s="46" t="s">
        <v>144</v>
      </c>
    </row>
    <row r="139" spans="2:80" x14ac:dyDescent="0.25">
      <c r="B139" s="53" t="s">
        <v>172</v>
      </c>
      <c r="C139" s="54" t="s">
        <v>144</v>
      </c>
      <c r="D139" s="53"/>
      <c r="E139" s="53"/>
      <c r="F139" s="49"/>
      <c r="G139" s="49"/>
      <c r="H139" s="49"/>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c r="AS139" s="53"/>
      <c r="AT139" s="53"/>
      <c r="AU139" s="53"/>
      <c r="AV139" s="53"/>
      <c r="AW139" s="53"/>
      <c r="AX139" s="53"/>
      <c r="AY139" s="53"/>
      <c r="AZ139" s="53"/>
      <c r="BA139" s="53"/>
      <c r="BB139" s="53"/>
      <c r="BC139" s="53"/>
      <c r="BD139" s="53"/>
      <c r="BE139" s="53"/>
      <c r="BF139" s="53"/>
      <c r="BG139" s="53"/>
      <c r="BH139" s="53"/>
      <c r="BI139" s="53"/>
      <c r="BJ139" s="53"/>
      <c r="BK139" s="53"/>
      <c r="BL139" s="53"/>
      <c r="BM139" s="53"/>
      <c r="BN139" s="53"/>
      <c r="BO139" s="53"/>
      <c r="BP139" s="53"/>
      <c r="BQ139" s="53"/>
      <c r="BR139" s="53"/>
      <c r="BS139" s="53"/>
      <c r="BT139" s="53"/>
      <c r="BU139" s="53"/>
      <c r="BV139" s="53"/>
      <c r="BW139" s="53"/>
      <c r="BX139" s="53"/>
      <c r="BY139" s="53"/>
      <c r="BZ139" s="53"/>
      <c r="CA139" s="53"/>
      <c r="CB139" s="53"/>
    </row>
    <row r="141" spans="2:80" x14ac:dyDescent="0.25">
      <c r="B141" s="53" t="s">
        <v>173</v>
      </c>
    </row>
    <row r="143" spans="2:80" x14ac:dyDescent="0.25">
      <c r="B143" s="51" t="s">
        <v>174</v>
      </c>
      <c r="C143" s="52" t="s">
        <v>162</v>
      </c>
      <c r="D143" s="53"/>
    </row>
    <row r="144" spans="2:80" x14ac:dyDescent="0.25">
      <c r="B144" s="47" t="s">
        <v>144</v>
      </c>
      <c r="C144" s="48" t="s">
        <v>144</v>
      </c>
    </row>
    <row r="147" spans="2:7" x14ac:dyDescent="0.25">
      <c r="B147" s="51" t="s">
        <v>175</v>
      </c>
      <c r="C147" s="52" t="s">
        <v>176</v>
      </c>
      <c r="D147" s="53"/>
    </row>
    <row r="148" spans="2:7" x14ac:dyDescent="0.25">
      <c r="B148" s="47" t="s">
        <v>144</v>
      </c>
      <c r="C148" s="48" t="s">
        <v>144</v>
      </c>
    </row>
    <row r="151" spans="2:7" x14ac:dyDescent="0.25">
      <c r="B151" s="53" t="s">
        <v>177</v>
      </c>
    </row>
    <row r="154" spans="2:7" x14ac:dyDescent="0.25">
      <c r="B154" s="53" t="s">
        <v>180</v>
      </c>
    </row>
    <row r="155" spans="2:7" x14ac:dyDescent="0.25">
      <c r="B155" s="51" t="s">
        <v>154</v>
      </c>
      <c r="C155" s="52" t="s">
        <v>181</v>
      </c>
      <c r="D155" s="51" t="s">
        <v>182</v>
      </c>
      <c r="E155" s="51" t="s">
        <v>183</v>
      </c>
      <c r="F155" s="50" t="s">
        <v>184</v>
      </c>
      <c r="G155" s="49"/>
    </row>
    <row r="156" spans="2:7" x14ac:dyDescent="0.25">
      <c r="B156" s="47" t="s">
        <v>144</v>
      </c>
      <c r="C156" s="48" t="s">
        <v>144</v>
      </c>
      <c r="D156" s="47" t="s">
        <v>144</v>
      </c>
      <c r="E156" s="47" t="s">
        <v>144</v>
      </c>
      <c r="F156" s="46" t="s">
        <v>144</v>
      </c>
    </row>
    <row r="157" spans="2:7" x14ac:dyDescent="0.25">
      <c r="B157" s="43" t="s">
        <v>185</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7ACFF6EE-7A43-4717-A9A7-2A889A80BB93}"/>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BA86A-A6DA-4BC5-AA1C-25812D8A9FF5}">
  <dimension ref="A1:CB193"/>
  <sheetViews>
    <sheetView workbookViewId="0">
      <selection activeCell="E5" sqref="E5"/>
    </sheetView>
  </sheetViews>
  <sheetFormatPr defaultRowHeight="15" x14ac:dyDescent="0.25"/>
  <cols>
    <col min="1" max="1" width="5.42578125" style="43" bestFit="1" customWidth="1"/>
    <col min="2" max="2" width="104.28515625" style="43" customWidth="1"/>
    <col min="3" max="3" width="30.7109375" style="45" customWidth="1"/>
    <col min="4" max="4" width="30.7109375" style="43" customWidth="1"/>
    <col min="5" max="5" width="34.140625" style="43" bestFit="1" customWidth="1"/>
    <col min="6" max="6" width="29" style="44" bestFit="1" customWidth="1"/>
    <col min="7" max="7" width="18.140625" style="44" bestFit="1" customWidth="1"/>
    <col min="8" max="8" width="9.140625" style="44" bestFit="1"/>
    <col min="9" max="16384" width="9.140625" style="43"/>
  </cols>
  <sheetData>
    <row r="1" spans="1:5" x14ac:dyDescent="0.25">
      <c r="A1" s="15" t="s">
        <v>0</v>
      </c>
      <c r="B1" s="240" t="s">
        <v>22</v>
      </c>
      <c r="C1" s="240"/>
      <c r="D1" s="240"/>
      <c r="E1" s="240"/>
    </row>
    <row r="3" spans="1:5" x14ac:dyDescent="0.25">
      <c r="B3" s="75" t="s">
        <v>1857</v>
      </c>
      <c r="C3" s="241"/>
      <c r="D3" s="242"/>
    </row>
    <row r="4" spans="1:5" ht="30" x14ac:dyDescent="0.25">
      <c r="B4" s="117" t="s">
        <v>1856</v>
      </c>
      <c r="C4" s="241"/>
      <c r="D4" s="242"/>
      <c r="E4" s="96"/>
    </row>
    <row r="5" spans="1:5" x14ac:dyDescent="0.25">
      <c r="B5" s="80" t="s">
        <v>107</v>
      </c>
      <c r="C5" s="241"/>
      <c r="D5" s="242"/>
    </row>
    <row r="6" spans="1:5" x14ac:dyDescent="0.25">
      <c r="B6" s="80" t="s">
        <v>1855</v>
      </c>
      <c r="C6" s="241"/>
      <c r="D6" s="242"/>
    </row>
    <row r="7" spans="1:5" x14ac:dyDescent="0.25">
      <c r="B7" s="117" t="s">
        <v>1854</v>
      </c>
      <c r="C7" s="241"/>
      <c r="D7" s="242"/>
      <c r="E7" s="96"/>
    </row>
    <row r="8" spans="1:5" x14ac:dyDescent="0.25">
      <c r="B8" s="58" t="s">
        <v>108</v>
      </c>
      <c r="C8" s="113" t="s">
        <v>109</v>
      </c>
      <c r="D8" s="112" t="s">
        <v>110</v>
      </c>
    </row>
    <row r="10" spans="1:5" x14ac:dyDescent="0.25">
      <c r="B10" s="245"/>
      <c r="C10" s="245"/>
      <c r="D10" s="245"/>
      <c r="E10" s="245"/>
    </row>
    <row r="11" spans="1:5" x14ac:dyDescent="0.25">
      <c r="B11" s="243" t="s">
        <v>1468</v>
      </c>
      <c r="C11" s="243"/>
      <c r="D11" s="243"/>
      <c r="E11" s="243"/>
    </row>
    <row r="12" spans="1:5" x14ac:dyDescent="0.25">
      <c r="B12" s="71" t="s">
        <v>1467</v>
      </c>
      <c r="C12" s="244" t="s">
        <v>1466</v>
      </c>
      <c r="D12" s="243" t="s">
        <v>1465</v>
      </c>
      <c r="E12" s="243" t="s">
        <v>1464</v>
      </c>
    </row>
    <row r="13" spans="1:5" x14ac:dyDescent="0.25">
      <c r="B13" s="71" t="s">
        <v>1463</v>
      </c>
      <c r="C13" s="244"/>
      <c r="D13" s="243"/>
      <c r="E13" s="243"/>
    </row>
    <row r="14" spans="1:5" x14ac:dyDescent="0.25">
      <c r="B14" s="75" t="s">
        <v>1462</v>
      </c>
      <c r="C14" s="74"/>
      <c r="D14" s="73"/>
      <c r="E14" s="73"/>
    </row>
    <row r="15" spans="1:5" x14ac:dyDescent="0.25">
      <c r="B15" s="75" t="s">
        <v>1460</v>
      </c>
      <c r="C15" s="74"/>
      <c r="D15" s="73"/>
      <c r="E15" s="73"/>
    </row>
    <row r="16" spans="1:5" x14ac:dyDescent="0.25">
      <c r="B16" s="75" t="s">
        <v>1459</v>
      </c>
      <c r="C16" s="74" t="s">
        <v>1853</v>
      </c>
      <c r="D16" s="73"/>
      <c r="E16" s="73"/>
    </row>
    <row r="17" spans="2:8" x14ac:dyDescent="0.25">
      <c r="B17" s="51" t="s">
        <v>1458</v>
      </c>
      <c r="C17" s="72"/>
      <c r="D17" s="71"/>
      <c r="E17" s="71"/>
    </row>
    <row r="20" spans="2:8" x14ac:dyDescent="0.25">
      <c r="B20" s="43" t="s">
        <v>111</v>
      </c>
    </row>
    <row r="22" spans="2:8" x14ac:dyDescent="0.25">
      <c r="B22" s="69" t="s">
        <v>112</v>
      </c>
      <c r="C22" s="70" t="s">
        <v>113</v>
      </c>
      <c r="D22" s="69" t="s">
        <v>114</v>
      </c>
      <c r="E22" s="69" t="s">
        <v>115</v>
      </c>
      <c r="F22" s="68" t="s">
        <v>116</v>
      </c>
      <c r="G22" s="68" t="s">
        <v>117</v>
      </c>
      <c r="H22" s="68" t="s">
        <v>118</v>
      </c>
    </row>
    <row r="23" spans="2:8" x14ac:dyDescent="0.25">
      <c r="B23" s="53" t="s">
        <v>119</v>
      </c>
    </row>
    <row r="24" spans="2:8" x14ac:dyDescent="0.25">
      <c r="B24" s="53" t="s">
        <v>120</v>
      </c>
    </row>
    <row r="25" spans="2:8" x14ac:dyDescent="0.25">
      <c r="B25" s="53" t="s">
        <v>121</v>
      </c>
    </row>
    <row r="26" spans="2:8" x14ac:dyDescent="0.25">
      <c r="B26" s="43" t="s">
        <v>1852</v>
      </c>
      <c r="C26" s="45">
        <v>7.58</v>
      </c>
      <c r="D26" s="43" t="s">
        <v>122</v>
      </c>
      <c r="E26" s="43" t="s">
        <v>1851</v>
      </c>
      <c r="F26" s="44">
        <v>7284300</v>
      </c>
      <c r="G26" s="44">
        <v>7298.22</v>
      </c>
      <c r="H26" s="44">
        <v>8.77</v>
      </c>
    </row>
    <row r="27" spans="2:8" x14ac:dyDescent="0.25">
      <c r="B27" s="43" t="s">
        <v>1850</v>
      </c>
      <c r="C27" s="45">
        <v>7.58</v>
      </c>
      <c r="D27" s="43" t="s">
        <v>122</v>
      </c>
      <c r="E27" s="43" t="s">
        <v>1849</v>
      </c>
      <c r="F27" s="44">
        <v>4525000</v>
      </c>
      <c r="G27" s="44">
        <v>4535.38</v>
      </c>
      <c r="H27" s="44">
        <v>5.45</v>
      </c>
    </row>
    <row r="28" spans="2:8" x14ac:dyDescent="0.25">
      <c r="B28" s="43" t="s">
        <v>1848</v>
      </c>
      <c r="C28" s="45">
        <v>7.58</v>
      </c>
      <c r="D28" s="43" t="s">
        <v>122</v>
      </c>
      <c r="E28" s="43" t="s">
        <v>1847</v>
      </c>
      <c r="F28" s="44">
        <v>4000000</v>
      </c>
      <c r="G28" s="44">
        <v>4023</v>
      </c>
      <c r="H28" s="44">
        <v>4.84</v>
      </c>
    </row>
    <row r="29" spans="2:8" x14ac:dyDescent="0.25">
      <c r="B29" s="43" t="s">
        <v>454</v>
      </c>
      <c r="C29" s="45">
        <v>7.26</v>
      </c>
      <c r="D29" s="43" t="s">
        <v>122</v>
      </c>
      <c r="E29" s="43" t="s">
        <v>455</v>
      </c>
      <c r="F29" s="44">
        <v>3500000</v>
      </c>
      <c r="G29" s="44">
        <v>3512.25</v>
      </c>
      <c r="H29" s="44">
        <v>4.22</v>
      </c>
    </row>
    <row r="30" spans="2:8" x14ac:dyDescent="0.25">
      <c r="B30" s="43" t="s">
        <v>1846</v>
      </c>
      <c r="C30" s="45">
        <v>7.59</v>
      </c>
      <c r="D30" s="43" t="s">
        <v>122</v>
      </c>
      <c r="E30" s="43" t="s">
        <v>1845</v>
      </c>
      <c r="F30" s="44">
        <v>2500000</v>
      </c>
      <c r="G30" s="44">
        <v>2581.17</v>
      </c>
      <c r="H30" s="44">
        <v>3.1</v>
      </c>
    </row>
    <row r="31" spans="2:8" x14ac:dyDescent="0.25">
      <c r="B31" s="43" t="s">
        <v>1844</v>
      </c>
      <c r="C31" s="45">
        <v>7.58</v>
      </c>
      <c r="D31" s="43" t="s">
        <v>122</v>
      </c>
      <c r="E31" s="43" t="s">
        <v>1843</v>
      </c>
      <c r="F31" s="44">
        <v>2500000</v>
      </c>
      <c r="G31" s="44">
        <v>2515.23</v>
      </c>
      <c r="H31" s="44">
        <v>3.02</v>
      </c>
    </row>
    <row r="32" spans="2:8" x14ac:dyDescent="0.25">
      <c r="B32" s="43" t="s">
        <v>1842</v>
      </c>
      <c r="C32" s="45">
        <v>7.6</v>
      </c>
      <c r="D32" s="43" t="s">
        <v>122</v>
      </c>
      <c r="E32" s="43" t="s">
        <v>1841</v>
      </c>
      <c r="F32" s="44">
        <v>2500000</v>
      </c>
      <c r="G32" s="44">
        <v>2509.96</v>
      </c>
      <c r="H32" s="44">
        <v>3.02</v>
      </c>
    </row>
    <row r="33" spans="2:8" x14ac:dyDescent="0.25">
      <c r="B33" s="43" t="s">
        <v>1840</v>
      </c>
      <c r="C33" s="45">
        <v>7.6</v>
      </c>
      <c r="D33" s="43" t="s">
        <v>122</v>
      </c>
      <c r="E33" s="43" t="s">
        <v>1839</v>
      </c>
      <c r="F33" s="44">
        <v>2500000</v>
      </c>
      <c r="G33" s="44">
        <v>2505.54</v>
      </c>
      <c r="H33" s="44">
        <v>3.01</v>
      </c>
    </row>
    <row r="34" spans="2:8" x14ac:dyDescent="0.25">
      <c r="B34" s="43" t="s">
        <v>1838</v>
      </c>
      <c r="C34" s="45">
        <v>7.58</v>
      </c>
      <c r="D34" s="43" t="s">
        <v>122</v>
      </c>
      <c r="E34" s="43" t="s">
        <v>1837</v>
      </c>
      <c r="F34" s="44">
        <v>2500000</v>
      </c>
      <c r="G34" s="44">
        <v>2467.73</v>
      </c>
      <c r="H34" s="44">
        <v>2.97</v>
      </c>
    </row>
    <row r="35" spans="2:8" x14ac:dyDescent="0.25">
      <c r="B35" s="43" t="s">
        <v>908</v>
      </c>
      <c r="C35" s="45">
        <v>7.58</v>
      </c>
      <c r="D35" s="43" t="s">
        <v>122</v>
      </c>
      <c r="E35" s="43" t="s">
        <v>909</v>
      </c>
      <c r="F35" s="44">
        <v>2000000</v>
      </c>
      <c r="G35" s="44">
        <v>2014.95</v>
      </c>
      <c r="H35" s="44">
        <v>2.42</v>
      </c>
    </row>
    <row r="36" spans="2:8" x14ac:dyDescent="0.25">
      <c r="B36" s="43" t="s">
        <v>1836</v>
      </c>
      <c r="C36" s="45">
        <v>7.6</v>
      </c>
      <c r="D36" s="43" t="s">
        <v>122</v>
      </c>
      <c r="E36" s="43" t="s">
        <v>1835</v>
      </c>
      <c r="F36" s="44">
        <v>2000000</v>
      </c>
      <c r="G36" s="44">
        <v>1998.82</v>
      </c>
      <c r="H36" s="44">
        <v>2.4</v>
      </c>
    </row>
    <row r="37" spans="2:8" x14ac:dyDescent="0.25">
      <c r="B37" s="43" t="s">
        <v>1834</v>
      </c>
      <c r="C37" s="45">
        <v>7.58</v>
      </c>
      <c r="D37" s="43" t="s">
        <v>122</v>
      </c>
      <c r="E37" s="43" t="s">
        <v>1833</v>
      </c>
      <c r="F37" s="44">
        <v>1750000</v>
      </c>
      <c r="G37" s="44">
        <v>1752.13</v>
      </c>
      <c r="H37" s="44">
        <v>2.11</v>
      </c>
    </row>
    <row r="38" spans="2:8" x14ac:dyDescent="0.25">
      <c r="B38" s="43" t="s">
        <v>1832</v>
      </c>
      <c r="C38" s="45">
        <v>7.6</v>
      </c>
      <c r="D38" s="43" t="s">
        <v>122</v>
      </c>
      <c r="E38" s="43" t="s">
        <v>1831</v>
      </c>
      <c r="F38" s="44">
        <v>1510000</v>
      </c>
      <c r="G38" s="44">
        <v>1523.56</v>
      </c>
      <c r="H38" s="44">
        <v>1.83</v>
      </c>
    </row>
    <row r="39" spans="2:8" x14ac:dyDescent="0.25">
      <c r="B39" s="43" t="s">
        <v>1830</v>
      </c>
      <c r="C39" s="45">
        <v>7.58</v>
      </c>
      <c r="D39" s="43" t="s">
        <v>122</v>
      </c>
      <c r="E39" s="43" t="s">
        <v>1829</v>
      </c>
      <c r="F39" s="44">
        <v>1500000</v>
      </c>
      <c r="G39" s="44">
        <v>1505.94</v>
      </c>
      <c r="H39" s="44">
        <v>1.81</v>
      </c>
    </row>
    <row r="40" spans="2:8" x14ac:dyDescent="0.25">
      <c r="B40" s="43" t="s">
        <v>1828</v>
      </c>
      <c r="C40" s="45">
        <v>7.6</v>
      </c>
      <c r="D40" s="43" t="s">
        <v>122</v>
      </c>
      <c r="E40" s="43" t="s">
        <v>1827</v>
      </c>
      <c r="F40" s="44">
        <v>1500000</v>
      </c>
      <c r="G40" s="44">
        <v>1502.01</v>
      </c>
      <c r="H40" s="44">
        <v>1.81</v>
      </c>
    </row>
    <row r="41" spans="2:8" x14ac:dyDescent="0.25">
      <c r="B41" s="43" t="s">
        <v>1826</v>
      </c>
      <c r="C41" s="45">
        <v>7.58</v>
      </c>
      <c r="D41" s="43" t="s">
        <v>122</v>
      </c>
      <c r="E41" s="43" t="s">
        <v>1825</v>
      </c>
      <c r="F41" s="44">
        <v>1000000</v>
      </c>
      <c r="G41" s="44">
        <v>1008.17</v>
      </c>
      <c r="H41" s="44">
        <v>1.21</v>
      </c>
    </row>
    <row r="42" spans="2:8" x14ac:dyDescent="0.25">
      <c r="B42" s="43" t="s">
        <v>1824</v>
      </c>
      <c r="C42" s="45">
        <v>7.58</v>
      </c>
      <c r="D42" s="43" t="s">
        <v>122</v>
      </c>
      <c r="E42" s="43" t="s">
        <v>1823</v>
      </c>
      <c r="F42" s="44">
        <v>1000000</v>
      </c>
      <c r="G42" s="44">
        <v>1003.64</v>
      </c>
      <c r="H42" s="44">
        <v>1.21</v>
      </c>
    </row>
    <row r="43" spans="2:8" x14ac:dyDescent="0.25">
      <c r="B43" s="43" t="s">
        <v>1822</v>
      </c>
      <c r="C43" s="45">
        <v>7.6</v>
      </c>
      <c r="D43" s="43" t="s">
        <v>122</v>
      </c>
      <c r="E43" s="43" t="s">
        <v>1821</v>
      </c>
      <c r="F43" s="44">
        <v>1000000</v>
      </c>
      <c r="G43" s="44">
        <v>1002.64</v>
      </c>
      <c r="H43" s="44">
        <v>1.21</v>
      </c>
    </row>
    <row r="44" spans="2:8" x14ac:dyDescent="0.25">
      <c r="B44" s="43" t="s">
        <v>1820</v>
      </c>
      <c r="C44" s="45">
        <v>7.58</v>
      </c>
      <c r="D44" s="43" t="s">
        <v>122</v>
      </c>
      <c r="E44" s="43" t="s">
        <v>1819</v>
      </c>
      <c r="F44" s="44">
        <v>1000000</v>
      </c>
      <c r="G44" s="44">
        <v>1001.91</v>
      </c>
      <c r="H44" s="44">
        <v>1.2</v>
      </c>
    </row>
    <row r="45" spans="2:8" x14ac:dyDescent="0.25">
      <c r="B45" s="43" t="s">
        <v>1818</v>
      </c>
      <c r="C45" s="45">
        <v>7.6</v>
      </c>
      <c r="D45" s="43" t="s">
        <v>122</v>
      </c>
      <c r="E45" s="43" t="s">
        <v>1817</v>
      </c>
      <c r="F45" s="44">
        <v>1000000</v>
      </c>
      <c r="G45" s="44">
        <v>1001.79</v>
      </c>
      <c r="H45" s="44">
        <v>1.2</v>
      </c>
    </row>
    <row r="46" spans="2:8" x14ac:dyDescent="0.25">
      <c r="B46" s="43" t="s">
        <v>912</v>
      </c>
      <c r="C46" s="45">
        <v>7.6</v>
      </c>
      <c r="D46" s="43" t="s">
        <v>122</v>
      </c>
      <c r="E46" s="43" t="s">
        <v>913</v>
      </c>
      <c r="F46" s="44">
        <v>800000</v>
      </c>
      <c r="G46" s="44">
        <v>806.7</v>
      </c>
      <c r="H46" s="44">
        <v>0.97</v>
      </c>
    </row>
    <row r="47" spans="2:8" x14ac:dyDescent="0.25">
      <c r="B47" s="43" t="s">
        <v>1816</v>
      </c>
      <c r="C47" s="45">
        <v>7.58</v>
      </c>
      <c r="D47" s="43" t="s">
        <v>122</v>
      </c>
      <c r="E47" s="43" t="s">
        <v>1815</v>
      </c>
      <c r="F47" s="44">
        <v>500000</v>
      </c>
      <c r="G47" s="44">
        <v>501.17</v>
      </c>
      <c r="H47" s="44">
        <v>0.6</v>
      </c>
    </row>
    <row r="48" spans="2:8" x14ac:dyDescent="0.25">
      <c r="B48" s="43" t="s">
        <v>1814</v>
      </c>
      <c r="C48" s="45">
        <v>7.58</v>
      </c>
      <c r="D48" s="43" t="s">
        <v>122</v>
      </c>
      <c r="E48" s="43" t="s">
        <v>1813</v>
      </c>
      <c r="F48" s="44">
        <v>500000</v>
      </c>
      <c r="G48" s="44">
        <v>499.44</v>
      </c>
      <c r="H48" s="44">
        <v>0.6</v>
      </c>
    </row>
    <row r="49" spans="2:8" x14ac:dyDescent="0.25">
      <c r="B49" s="43" t="s">
        <v>1812</v>
      </c>
      <c r="C49" s="45">
        <v>7.58</v>
      </c>
      <c r="D49" s="43" t="s">
        <v>122</v>
      </c>
      <c r="E49" s="43" t="s">
        <v>1811</v>
      </c>
      <c r="F49" s="44">
        <v>200000</v>
      </c>
      <c r="G49" s="44">
        <v>200.74</v>
      </c>
      <c r="H49" s="44">
        <v>0.24</v>
      </c>
    </row>
    <row r="50" spans="2:8" x14ac:dyDescent="0.25">
      <c r="B50" s="43" t="s">
        <v>1810</v>
      </c>
      <c r="C50" s="45">
        <v>7.58</v>
      </c>
      <c r="D50" s="43" t="s">
        <v>122</v>
      </c>
      <c r="E50" s="43" t="s">
        <v>1809</v>
      </c>
      <c r="F50" s="44">
        <v>30000</v>
      </c>
      <c r="G50" s="44">
        <v>30.11</v>
      </c>
      <c r="H50" s="44">
        <v>0.04</v>
      </c>
    </row>
    <row r="51" spans="2:8" x14ac:dyDescent="0.25">
      <c r="B51" s="53" t="s">
        <v>125</v>
      </c>
      <c r="C51" s="54"/>
      <c r="D51" s="53"/>
      <c r="E51" s="53"/>
      <c r="F51" s="49"/>
      <c r="G51" s="49">
        <f>SUM(G22:G50)</f>
        <v>49302.19999999999</v>
      </c>
      <c r="H51" s="49">
        <f>SUM(H22:H50)</f>
        <v>59.260000000000012</v>
      </c>
    </row>
    <row r="52" spans="2:8" x14ac:dyDescent="0.25">
      <c r="B52" s="53" t="s">
        <v>126</v>
      </c>
    </row>
    <row r="53" spans="2:8" x14ac:dyDescent="0.25">
      <c r="B53" s="43" t="s">
        <v>3287</v>
      </c>
      <c r="C53" s="45">
        <v>7.83</v>
      </c>
      <c r="D53" s="43" t="s">
        <v>127</v>
      </c>
      <c r="E53" s="43" t="s">
        <v>1808</v>
      </c>
      <c r="F53" s="44">
        <v>880</v>
      </c>
      <c r="G53" s="44">
        <v>8762.69</v>
      </c>
      <c r="H53" s="44">
        <v>10.53</v>
      </c>
    </row>
    <row r="54" spans="2:8" x14ac:dyDescent="0.25">
      <c r="B54" s="43" t="s">
        <v>3288</v>
      </c>
      <c r="C54" s="45">
        <v>7.74</v>
      </c>
      <c r="D54" s="43" t="s">
        <v>127</v>
      </c>
      <c r="E54" s="43" t="s">
        <v>1807</v>
      </c>
      <c r="F54" s="44">
        <v>450</v>
      </c>
      <c r="G54" s="44">
        <v>4434.75</v>
      </c>
      <c r="H54" s="44">
        <v>5.33</v>
      </c>
    </row>
    <row r="55" spans="2:8" x14ac:dyDescent="0.25">
      <c r="B55" s="43" t="s">
        <v>3289</v>
      </c>
      <c r="C55" s="45">
        <v>7.73</v>
      </c>
      <c r="D55" s="43" t="s">
        <v>127</v>
      </c>
      <c r="E55" s="43" t="s">
        <v>1806</v>
      </c>
      <c r="F55" s="44">
        <v>370</v>
      </c>
      <c r="G55" s="44">
        <v>3636.96</v>
      </c>
      <c r="H55" s="44">
        <v>4.37</v>
      </c>
    </row>
    <row r="56" spans="2:8" x14ac:dyDescent="0.25">
      <c r="B56" s="43" t="s">
        <v>3290</v>
      </c>
      <c r="C56" s="45">
        <v>7.74</v>
      </c>
      <c r="D56" s="43" t="s">
        <v>127</v>
      </c>
      <c r="E56" s="43" t="s">
        <v>1805</v>
      </c>
      <c r="F56" s="44">
        <v>270</v>
      </c>
      <c r="G56" s="44">
        <v>2681.51</v>
      </c>
      <c r="H56" s="44">
        <v>3.22</v>
      </c>
    </row>
    <row r="57" spans="2:8" x14ac:dyDescent="0.25">
      <c r="B57" s="43" t="s">
        <v>3291</v>
      </c>
      <c r="C57" s="45">
        <v>7.74</v>
      </c>
      <c r="D57" s="43" t="s">
        <v>127</v>
      </c>
      <c r="E57" s="43" t="s">
        <v>1804</v>
      </c>
      <c r="F57" s="44">
        <v>250</v>
      </c>
      <c r="G57" s="44">
        <v>2506.7399999999998</v>
      </c>
      <c r="H57" s="44">
        <v>3.01</v>
      </c>
    </row>
    <row r="58" spans="2:8" x14ac:dyDescent="0.25">
      <c r="B58" s="43" t="s">
        <v>3292</v>
      </c>
      <c r="C58" s="45">
        <v>7.83</v>
      </c>
      <c r="D58" s="43" t="s">
        <v>127</v>
      </c>
      <c r="E58" s="43" t="s">
        <v>1803</v>
      </c>
      <c r="F58" s="44">
        <v>250</v>
      </c>
      <c r="G58" s="44">
        <v>2506.73</v>
      </c>
      <c r="H58" s="44">
        <v>3.01</v>
      </c>
    </row>
    <row r="59" spans="2:8" x14ac:dyDescent="0.25">
      <c r="B59" s="43" t="s">
        <v>1802</v>
      </c>
      <c r="C59" s="45">
        <v>7.8</v>
      </c>
      <c r="D59" s="43" t="s">
        <v>127</v>
      </c>
      <c r="E59" s="43" t="s">
        <v>1801</v>
      </c>
      <c r="F59" s="44">
        <v>234</v>
      </c>
      <c r="G59" s="44">
        <v>2328.23</v>
      </c>
      <c r="H59" s="44">
        <v>2.8</v>
      </c>
    </row>
    <row r="60" spans="2:8" x14ac:dyDescent="0.25">
      <c r="B60" s="43" t="s">
        <v>3293</v>
      </c>
      <c r="C60" s="45">
        <v>7.73</v>
      </c>
      <c r="D60" s="43" t="s">
        <v>127</v>
      </c>
      <c r="E60" s="43" t="s">
        <v>1800</v>
      </c>
      <c r="F60" s="44">
        <v>141</v>
      </c>
      <c r="G60" s="44">
        <v>1390.84</v>
      </c>
      <c r="H60" s="44">
        <v>1.67</v>
      </c>
    </row>
    <row r="61" spans="2:8" x14ac:dyDescent="0.25">
      <c r="B61" s="43" t="s">
        <v>3294</v>
      </c>
      <c r="C61" s="45">
        <v>7.65</v>
      </c>
      <c r="D61" s="43" t="s">
        <v>127</v>
      </c>
      <c r="E61" s="43" t="s">
        <v>1799</v>
      </c>
      <c r="F61" s="44">
        <v>100</v>
      </c>
      <c r="G61" s="44">
        <v>992.97</v>
      </c>
      <c r="H61" s="44">
        <v>1.19</v>
      </c>
    </row>
    <row r="62" spans="2:8" x14ac:dyDescent="0.25">
      <c r="B62" s="43" t="s">
        <v>3295</v>
      </c>
      <c r="C62" s="45">
        <v>7.74</v>
      </c>
      <c r="D62" s="43" t="s">
        <v>127</v>
      </c>
      <c r="E62" s="43" t="s">
        <v>1798</v>
      </c>
      <c r="F62" s="44">
        <v>95</v>
      </c>
      <c r="G62" s="44">
        <v>937.53</v>
      </c>
      <c r="H62" s="44">
        <v>1.1299999999999999</v>
      </c>
    </row>
    <row r="63" spans="2:8" x14ac:dyDescent="0.25">
      <c r="B63" s="43" t="s">
        <v>3296</v>
      </c>
      <c r="C63" s="45">
        <v>7.74</v>
      </c>
      <c r="D63" s="43" t="s">
        <v>127</v>
      </c>
      <c r="E63" s="43" t="s">
        <v>1797</v>
      </c>
      <c r="F63" s="44">
        <v>66</v>
      </c>
      <c r="G63" s="44">
        <v>654.78</v>
      </c>
      <c r="H63" s="44">
        <v>0.79</v>
      </c>
    </row>
    <row r="64" spans="2:8" x14ac:dyDescent="0.25">
      <c r="B64" s="43" t="s">
        <v>1796</v>
      </c>
      <c r="C64" s="45">
        <v>7.65</v>
      </c>
      <c r="D64" s="43" t="s">
        <v>127</v>
      </c>
      <c r="E64" s="43" t="s">
        <v>1795</v>
      </c>
      <c r="F64" s="44">
        <v>50</v>
      </c>
      <c r="G64" s="44">
        <v>499.82</v>
      </c>
      <c r="H64" s="44">
        <v>0.6</v>
      </c>
    </row>
    <row r="65" spans="2:8" x14ac:dyDescent="0.25">
      <c r="B65" s="53" t="s">
        <v>129</v>
      </c>
      <c r="C65" s="54"/>
      <c r="D65" s="53"/>
      <c r="E65" s="53"/>
      <c r="F65" s="49"/>
      <c r="G65" s="49">
        <f>SUM(G52:G64)</f>
        <v>31333.55</v>
      </c>
      <c r="H65" s="49">
        <f>SUM(H52:H64)</f>
        <v>37.65</v>
      </c>
    </row>
    <row r="66" spans="2:8" x14ac:dyDescent="0.25">
      <c r="B66" s="53" t="s">
        <v>885</v>
      </c>
      <c r="C66" s="54"/>
      <c r="D66" s="53"/>
      <c r="E66" s="53"/>
      <c r="F66" s="49"/>
      <c r="G66" s="49">
        <v>269</v>
      </c>
      <c r="H66" s="49">
        <v>0.32</v>
      </c>
    </row>
    <row r="67" spans="2:8" x14ac:dyDescent="0.25">
      <c r="B67" s="53" t="s">
        <v>137</v>
      </c>
      <c r="C67" s="54"/>
      <c r="D67" s="53"/>
      <c r="E67" s="53"/>
      <c r="F67" s="49"/>
      <c r="G67" s="49">
        <v>80904.75</v>
      </c>
      <c r="H67" s="49">
        <v>97.23</v>
      </c>
    </row>
    <row r="68" spans="2:8" x14ac:dyDescent="0.25">
      <c r="B68" s="53" t="s">
        <v>138</v>
      </c>
      <c r="C68" s="54"/>
      <c r="D68" s="53"/>
      <c r="E68" s="53"/>
      <c r="F68" s="49"/>
      <c r="G68" s="49">
        <v>2284.9637328200042</v>
      </c>
      <c r="H68" s="49">
        <v>2.769999999999996</v>
      </c>
    </row>
    <row r="69" spans="2:8" x14ac:dyDescent="0.25">
      <c r="B69" s="53" t="s">
        <v>139</v>
      </c>
      <c r="C69" s="54"/>
      <c r="D69" s="53"/>
      <c r="E69" s="53"/>
      <c r="F69" s="49"/>
      <c r="G69" s="49">
        <v>83189.713732820004</v>
      </c>
      <c r="H69" s="49">
        <v>100</v>
      </c>
    </row>
    <row r="70" spans="2:8" x14ac:dyDescent="0.25">
      <c r="B70" s="43" t="s">
        <v>140</v>
      </c>
    </row>
    <row r="71" spans="2:8" x14ac:dyDescent="0.25">
      <c r="B71" s="43" t="s">
        <v>141</v>
      </c>
    </row>
    <row r="72" spans="2:8" x14ac:dyDescent="0.25">
      <c r="B72" s="43" t="s">
        <v>142</v>
      </c>
      <c r="C72" s="45" t="s">
        <v>143</v>
      </c>
    </row>
    <row r="73" spans="2:8" x14ac:dyDescent="0.25">
      <c r="B73" s="53"/>
    </row>
    <row r="74" spans="2:8" x14ac:dyDescent="0.25">
      <c r="B74" s="67" t="s">
        <v>1343</v>
      </c>
      <c r="C74" s="45" t="s">
        <v>144</v>
      </c>
    </row>
    <row r="75" spans="2:8" x14ac:dyDescent="0.25">
      <c r="B75" s="53"/>
    </row>
    <row r="76" spans="2:8" x14ac:dyDescent="0.25">
      <c r="B76" s="53" t="s">
        <v>145</v>
      </c>
      <c r="C76" s="45" t="s">
        <v>144</v>
      </c>
    </row>
    <row r="77" spans="2:8" x14ac:dyDescent="0.25">
      <c r="B77" s="53" t="s">
        <v>146</v>
      </c>
      <c r="C77" s="45" t="s">
        <v>147</v>
      </c>
    </row>
    <row r="78" spans="2:8" x14ac:dyDescent="0.25">
      <c r="B78" s="53" t="s">
        <v>1794</v>
      </c>
      <c r="C78" s="54"/>
    </row>
    <row r="79" spans="2:8" x14ac:dyDescent="0.25">
      <c r="B79" s="53" t="s">
        <v>1793</v>
      </c>
      <c r="C79" s="54"/>
    </row>
    <row r="80" spans="2:8" x14ac:dyDescent="0.25">
      <c r="B80" s="53" t="s">
        <v>1792</v>
      </c>
      <c r="C80" s="54"/>
    </row>
    <row r="81" spans="2:3" x14ac:dyDescent="0.25">
      <c r="B81" s="53" t="s">
        <v>1791</v>
      </c>
      <c r="C81" s="54"/>
    </row>
    <row r="82" spans="2:3" x14ac:dyDescent="0.25">
      <c r="B82" s="53" t="s">
        <v>1790</v>
      </c>
      <c r="C82" s="54"/>
    </row>
    <row r="83" spans="2:3" x14ac:dyDescent="0.25">
      <c r="B83" s="53" t="s">
        <v>1789</v>
      </c>
      <c r="C83" s="54"/>
    </row>
    <row r="84" spans="2:3" x14ac:dyDescent="0.25">
      <c r="B84" s="53" t="s">
        <v>1788</v>
      </c>
      <c r="C84" s="54"/>
    </row>
    <row r="85" spans="2:3" x14ac:dyDescent="0.25">
      <c r="B85" s="53" t="s">
        <v>1787</v>
      </c>
      <c r="C85" s="54"/>
    </row>
    <row r="86" spans="2:3" x14ac:dyDescent="0.25">
      <c r="B86" s="53" t="s">
        <v>1786</v>
      </c>
      <c r="C86" s="54"/>
    </row>
    <row r="87" spans="2:3" x14ac:dyDescent="0.25">
      <c r="B87" s="43" t="s">
        <v>148</v>
      </c>
    </row>
    <row r="89" spans="2:3" x14ac:dyDescent="0.25">
      <c r="B89" s="47"/>
      <c r="C89" s="48" t="s">
        <v>1332</v>
      </c>
    </row>
    <row r="90" spans="2:3" ht="45" x14ac:dyDescent="0.25">
      <c r="B90" s="47" t="s">
        <v>1331</v>
      </c>
      <c r="C90" s="64" t="s">
        <v>22</v>
      </c>
    </row>
    <row r="91" spans="2:3" x14ac:dyDescent="0.25">
      <c r="B91" s="47" t="s">
        <v>1330</v>
      </c>
      <c r="C91" s="48"/>
    </row>
    <row r="92" spans="2:3" x14ac:dyDescent="0.25">
      <c r="B92" s="47"/>
      <c r="C92" s="48"/>
    </row>
    <row r="93" spans="2:3" x14ac:dyDescent="0.25">
      <c r="B93" s="47" t="s">
        <v>1329</v>
      </c>
      <c r="C93" s="65">
        <v>7.7299999999999994E-2</v>
      </c>
    </row>
    <row r="94" spans="2:3" x14ac:dyDescent="0.25">
      <c r="B94" s="47"/>
      <c r="C94" s="48"/>
    </row>
    <row r="95" spans="2:3" x14ac:dyDescent="0.25">
      <c r="B95" s="47" t="s">
        <v>1328</v>
      </c>
      <c r="C95" s="48" t="s">
        <v>1785</v>
      </c>
    </row>
    <row r="96" spans="2:3" x14ac:dyDescent="0.25">
      <c r="B96" s="47" t="s">
        <v>1327</v>
      </c>
      <c r="C96" s="48" t="s">
        <v>1784</v>
      </c>
    </row>
    <row r="97" spans="2:7" x14ac:dyDescent="0.25">
      <c r="B97" s="47"/>
      <c r="C97" s="48"/>
    </row>
    <row r="98" spans="2:7" x14ac:dyDescent="0.25">
      <c r="B98" s="47" t="s">
        <v>1325</v>
      </c>
      <c r="C98" s="48" t="s">
        <v>143</v>
      </c>
    </row>
    <row r="99" spans="2:7" x14ac:dyDescent="0.25">
      <c r="B99" s="239" t="s">
        <v>1324</v>
      </c>
      <c r="C99" s="239"/>
    </row>
    <row r="101" spans="2:7" x14ac:dyDescent="0.25">
      <c r="B101" s="47" t="s">
        <v>149</v>
      </c>
      <c r="C101" s="48"/>
      <c r="D101" s="47"/>
    </row>
    <row r="102" spans="2:7" ht="30" x14ac:dyDescent="0.25">
      <c r="B102" s="63" t="s">
        <v>150</v>
      </c>
      <c r="C102" s="64" t="s">
        <v>151</v>
      </c>
      <c r="D102" s="63" t="s">
        <v>152</v>
      </c>
    </row>
    <row r="103" spans="2:7" x14ac:dyDescent="0.25">
      <c r="B103" s="47" t="s">
        <v>1746</v>
      </c>
      <c r="C103" s="99">
        <v>5</v>
      </c>
      <c r="D103" s="116">
        <v>0.22</v>
      </c>
    </row>
    <row r="105" spans="2:7" x14ac:dyDescent="0.25">
      <c r="B105" s="51" t="s">
        <v>153</v>
      </c>
      <c r="C105" s="62">
        <v>45260</v>
      </c>
      <c r="D105" s="47"/>
      <c r="E105" s="55"/>
      <c r="F105" s="61"/>
    </row>
    <row r="106" spans="2:7" x14ac:dyDescent="0.25">
      <c r="B106" s="51" t="s">
        <v>154</v>
      </c>
      <c r="C106" s="52" t="s">
        <v>155</v>
      </c>
      <c r="D106" s="51" t="s">
        <v>156</v>
      </c>
      <c r="E106" s="56" t="s">
        <v>157</v>
      </c>
      <c r="F106" s="50" t="s">
        <v>158</v>
      </c>
      <c r="G106" s="49"/>
    </row>
    <row r="107" spans="2:7" x14ac:dyDescent="0.25">
      <c r="B107" s="59" t="s">
        <v>144</v>
      </c>
      <c r="C107" s="60" t="s">
        <v>144</v>
      </c>
      <c r="D107" s="59" t="s">
        <v>144</v>
      </c>
      <c r="E107" s="58" t="s">
        <v>144</v>
      </c>
      <c r="F107" s="57" t="s">
        <v>144</v>
      </c>
    </row>
    <row r="110" spans="2:7" x14ac:dyDescent="0.25">
      <c r="B110" s="53" t="s">
        <v>159</v>
      </c>
    </row>
    <row r="111" spans="2:7" x14ac:dyDescent="0.25">
      <c r="B111" s="53"/>
    </row>
    <row r="112" spans="2:7" x14ac:dyDescent="0.25">
      <c r="B112" s="53" t="s">
        <v>160</v>
      </c>
    </row>
    <row r="113" spans="2:7" x14ac:dyDescent="0.25">
      <c r="B113" s="51" t="s">
        <v>161</v>
      </c>
      <c r="C113" s="52" t="s">
        <v>162</v>
      </c>
      <c r="D113" s="53"/>
    </row>
    <row r="114" spans="2:7" x14ac:dyDescent="0.25">
      <c r="B114" s="47" t="s">
        <v>144</v>
      </c>
      <c r="C114" s="48" t="s">
        <v>144</v>
      </c>
    </row>
    <row r="116" spans="2:7" x14ac:dyDescent="0.25">
      <c r="B116" s="51" t="s">
        <v>163</v>
      </c>
      <c r="C116" s="52" t="s">
        <v>162</v>
      </c>
    </row>
    <row r="117" spans="2:7" x14ac:dyDescent="0.25">
      <c r="B117" s="47" t="s">
        <v>144</v>
      </c>
      <c r="C117" s="48" t="s">
        <v>144</v>
      </c>
    </row>
    <row r="119" spans="2:7" x14ac:dyDescent="0.25">
      <c r="B119" s="51" t="s">
        <v>144</v>
      </c>
      <c r="C119" s="52" t="s">
        <v>144</v>
      </c>
    </row>
    <row r="120" spans="2:7" x14ac:dyDescent="0.25">
      <c r="B120" s="47" t="s">
        <v>144</v>
      </c>
      <c r="C120" s="48" t="s">
        <v>144</v>
      </c>
    </row>
    <row r="122" spans="2:7" x14ac:dyDescent="0.25">
      <c r="B122" s="56" t="s">
        <v>164</v>
      </c>
      <c r="C122" s="52" t="s">
        <v>165</v>
      </c>
    </row>
    <row r="123" spans="2:7" x14ac:dyDescent="0.25">
      <c r="B123" s="55" t="s">
        <v>144</v>
      </c>
      <c r="C123" s="48" t="s">
        <v>144</v>
      </c>
    </row>
    <row r="125" spans="2:7" x14ac:dyDescent="0.25">
      <c r="B125" s="51" t="s">
        <v>166</v>
      </c>
      <c r="C125" s="52" t="s">
        <v>144</v>
      </c>
    </row>
    <row r="127" spans="2:7" x14ac:dyDescent="0.25">
      <c r="B127" s="51" t="s">
        <v>167</v>
      </c>
      <c r="C127" s="62">
        <v>45260</v>
      </c>
      <c r="D127" s="47"/>
      <c r="E127" s="55"/>
      <c r="F127" s="61"/>
    </row>
    <row r="128" spans="2:7" x14ac:dyDescent="0.25">
      <c r="B128" s="51" t="s">
        <v>154</v>
      </c>
      <c r="C128" s="52" t="s">
        <v>155</v>
      </c>
      <c r="D128" s="51" t="s">
        <v>156</v>
      </c>
      <c r="E128" s="56" t="s">
        <v>157</v>
      </c>
      <c r="F128" s="50" t="s">
        <v>158</v>
      </c>
      <c r="G128" s="49"/>
    </row>
    <row r="129" spans="2:6" x14ac:dyDescent="0.25">
      <c r="B129" s="59" t="s">
        <v>144</v>
      </c>
      <c r="C129" s="60" t="s">
        <v>144</v>
      </c>
      <c r="D129" s="59" t="s">
        <v>144</v>
      </c>
      <c r="E129" s="58" t="s">
        <v>144</v>
      </c>
      <c r="F129" s="57" t="s">
        <v>144</v>
      </c>
    </row>
    <row r="130" spans="2:6" x14ac:dyDescent="0.25">
      <c r="B130" s="53" t="s">
        <v>159</v>
      </c>
    </row>
    <row r="131" spans="2:6" x14ac:dyDescent="0.25">
      <c r="B131" s="53"/>
    </row>
    <row r="132" spans="2:6" x14ac:dyDescent="0.25">
      <c r="B132" s="53" t="s">
        <v>160</v>
      </c>
    </row>
    <row r="133" spans="2:6" x14ac:dyDescent="0.25">
      <c r="B133" s="51" t="s">
        <v>161</v>
      </c>
      <c r="C133" s="52" t="s">
        <v>162</v>
      </c>
      <c r="D133" s="53"/>
    </row>
    <row r="134" spans="2:6" x14ac:dyDescent="0.25">
      <c r="B134" s="47" t="s">
        <v>144</v>
      </c>
      <c r="C134" s="48" t="s">
        <v>144</v>
      </c>
    </row>
    <row r="136" spans="2:6" x14ac:dyDescent="0.25">
      <c r="B136" s="51" t="s">
        <v>163</v>
      </c>
      <c r="C136" s="52" t="s">
        <v>162</v>
      </c>
    </row>
    <row r="137" spans="2:6" x14ac:dyDescent="0.25">
      <c r="B137" s="47" t="s">
        <v>144</v>
      </c>
      <c r="C137" s="48" t="s">
        <v>144</v>
      </c>
    </row>
    <row r="139" spans="2:6" x14ac:dyDescent="0.25">
      <c r="B139" s="51" t="s">
        <v>144</v>
      </c>
      <c r="C139" s="52" t="s">
        <v>144</v>
      </c>
    </row>
    <row r="140" spans="2:6" x14ac:dyDescent="0.25">
      <c r="B140" s="47" t="s">
        <v>144</v>
      </c>
      <c r="C140" s="48" t="s">
        <v>144</v>
      </c>
    </row>
    <row r="142" spans="2:6" x14ac:dyDescent="0.25">
      <c r="B142" s="56" t="s">
        <v>164</v>
      </c>
      <c r="C142" s="52" t="s">
        <v>165</v>
      </c>
    </row>
    <row r="143" spans="2:6" x14ac:dyDescent="0.25">
      <c r="B143" s="55" t="s">
        <v>144</v>
      </c>
      <c r="C143" s="48" t="s">
        <v>144</v>
      </c>
    </row>
    <row r="145" spans="2:80" x14ac:dyDescent="0.25">
      <c r="B145" s="51" t="s">
        <v>166</v>
      </c>
      <c r="C145" s="52" t="s">
        <v>144</v>
      </c>
    </row>
    <row r="148" spans="2:80" x14ac:dyDescent="0.25">
      <c r="B148" s="53" t="s">
        <v>168</v>
      </c>
    </row>
    <row r="150" spans="2:80" x14ac:dyDescent="0.25">
      <c r="B150" s="51" t="s">
        <v>154</v>
      </c>
      <c r="C150" s="52" t="s">
        <v>169</v>
      </c>
      <c r="D150" s="51" t="s">
        <v>170</v>
      </c>
      <c r="E150" s="51" t="s">
        <v>171</v>
      </c>
      <c r="F150" s="49"/>
    </row>
    <row r="151" spans="2:80" x14ac:dyDescent="0.25">
      <c r="B151" s="47" t="s">
        <v>144</v>
      </c>
      <c r="C151" s="48" t="s">
        <v>144</v>
      </c>
      <c r="D151" s="47" t="s">
        <v>144</v>
      </c>
      <c r="E151" s="47" t="s">
        <v>144</v>
      </c>
    </row>
    <row r="154" spans="2:80" x14ac:dyDescent="0.25">
      <c r="B154" s="53" t="s">
        <v>172</v>
      </c>
      <c r="C154" s="54" t="s">
        <v>144</v>
      </c>
      <c r="D154" s="53"/>
      <c r="E154" s="53"/>
      <c r="F154" s="49"/>
      <c r="G154" s="49"/>
      <c r="H154" s="49"/>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row>
    <row r="156" spans="2:80" x14ac:dyDescent="0.25">
      <c r="B156" s="53" t="s">
        <v>173</v>
      </c>
    </row>
    <row r="158" spans="2:80" x14ac:dyDescent="0.25">
      <c r="B158" s="51" t="s">
        <v>174</v>
      </c>
      <c r="C158" s="52" t="s">
        <v>162</v>
      </c>
      <c r="D158" s="53"/>
    </row>
    <row r="159" spans="2:80" x14ac:dyDescent="0.25">
      <c r="B159" s="47" t="s">
        <v>144</v>
      </c>
      <c r="C159" s="48" t="s">
        <v>144</v>
      </c>
    </row>
    <row r="162" spans="2:80" x14ac:dyDescent="0.25">
      <c r="B162" s="51" t="s">
        <v>175</v>
      </c>
      <c r="C162" s="52" t="s">
        <v>176</v>
      </c>
      <c r="D162" s="53"/>
    </row>
    <row r="163" spans="2:80" x14ac:dyDescent="0.25">
      <c r="B163" s="47" t="s">
        <v>144</v>
      </c>
      <c r="C163" s="48" t="s">
        <v>144</v>
      </c>
    </row>
    <row r="166" spans="2:80" x14ac:dyDescent="0.25">
      <c r="B166" s="53" t="s">
        <v>177</v>
      </c>
    </row>
    <row r="169" spans="2:80" x14ac:dyDescent="0.25">
      <c r="B169" s="53" t="s">
        <v>178</v>
      </c>
    </row>
    <row r="171" spans="2:80" x14ac:dyDescent="0.25">
      <c r="B171" s="51" t="s">
        <v>154</v>
      </c>
      <c r="C171" s="52" t="s">
        <v>179</v>
      </c>
      <c r="D171" s="51" t="s">
        <v>169</v>
      </c>
      <c r="E171" s="51" t="s">
        <v>170</v>
      </c>
      <c r="F171" s="50" t="s">
        <v>171</v>
      </c>
      <c r="G171" s="49"/>
    </row>
    <row r="172" spans="2:80" x14ac:dyDescent="0.25">
      <c r="B172" s="47" t="s">
        <v>144</v>
      </c>
      <c r="C172" s="48" t="s">
        <v>144</v>
      </c>
      <c r="D172" s="47" t="s">
        <v>144</v>
      </c>
      <c r="E172" s="47" t="s">
        <v>144</v>
      </c>
      <c r="F172" s="46" t="s">
        <v>144</v>
      </c>
    </row>
    <row r="175" spans="2:80" x14ac:dyDescent="0.25">
      <c r="B175" s="53" t="s">
        <v>172</v>
      </c>
      <c r="C175" s="54" t="s">
        <v>144</v>
      </c>
      <c r="D175" s="53"/>
      <c r="E175" s="53"/>
      <c r="F175" s="49"/>
      <c r="G175" s="49"/>
      <c r="H175" s="49"/>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c r="BI175" s="53"/>
      <c r="BJ175" s="53"/>
      <c r="BK175" s="53"/>
      <c r="BL175" s="53"/>
      <c r="BM175" s="53"/>
      <c r="BN175" s="53"/>
      <c r="BO175" s="53"/>
      <c r="BP175" s="53"/>
      <c r="BQ175" s="53"/>
      <c r="BR175" s="53"/>
      <c r="BS175" s="53"/>
      <c r="BT175" s="53"/>
      <c r="BU175" s="53"/>
      <c r="BV175" s="53"/>
      <c r="BW175" s="53"/>
      <c r="BX175" s="53"/>
      <c r="BY175" s="53"/>
      <c r="BZ175" s="53"/>
      <c r="CA175" s="53"/>
      <c r="CB175" s="53"/>
    </row>
    <row r="177" spans="2:7" x14ac:dyDescent="0.25">
      <c r="B177" s="53" t="s">
        <v>173</v>
      </c>
    </row>
    <row r="179" spans="2:7" x14ac:dyDescent="0.25">
      <c r="B179" s="51" t="s">
        <v>174</v>
      </c>
      <c r="C179" s="52" t="s">
        <v>162</v>
      </c>
      <c r="D179" s="53"/>
    </row>
    <row r="180" spans="2:7" x14ac:dyDescent="0.25">
      <c r="B180" s="47" t="s">
        <v>144</v>
      </c>
      <c r="C180" s="48" t="s">
        <v>144</v>
      </c>
    </row>
    <row r="183" spans="2:7" x14ac:dyDescent="0.25">
      <c r="B183" s="51" t="s">
        <v>175</v>
      </c>
      <c r="C183" s="52" t="s">
        <v>176</v>
      </c>
      <c r="D183" s="53"/>
    </row>
    <row r="184" spans="2:7" x14ac:dyDescent="0.25">
      <c r="B184" s="47" t="s">
        <v>144</v>
      </c>
      <c r="C184" s="48" t="s">
        <v>144</v>
      </c>
    </row>
    <row r="187" spans="2:7" x14ac:dyDescent="0.25">
      <c r="B187" s="53" t="s">
        <v>177</v>
      </c>
    </row>
    <row r="190" spans="2:7" x14ac:dyDescent="0.25">
      <c r="B190" s="53" t="s">
        <v>180</v>
      </c>
    </row>
    <row r="191" spans="2:7" x14ac:dyDescent="0.25">
      <c r="B191" s="51" t="s">
        <v>154</v>
      </c>
      <c r="C191" s="52" t="s">
        <v>181</v>
      </c>
      <c r="D191" s="51" t="s">
        <v>182</v>
      </c>
      <c r="E191" s="51" t="s">
        <v>183</v>
      </c>
      <c r="F191" s="50" t="s">
        <v>184</v>
      </c>
      <c r="G191" s="49"/>
    </row>
    <row r="192" spans="2:7" x14ac:dyDescent="0.25">
      <c r="B192" s="47" t="s">
        <v>144</v>
      </c>
      <c r="C192" s="48" t="s">
        <v>144</v>
      </c>
      <c r="D192" s="47" t="s">
        <v>144</v>
      </c>
      <c r="E192" s="47" t="s">
        <v>144</v>
      </c>
      <c r="F192" s="46" t="s">
        <v>144</v>
      </c>
    </row>
    <row r="193" spans="2:2" x14ac:dyDescent="0.25">
      <c r="B193" s="43" t="s">
        <v>185</v>
      </c>
    </row>
  </sheetData>
  <mergeCells count="9">
    <mergeCell ref="B99:C99"/>
    <mergeCell ref="B1:E1"/>
    <mergeCell ref="C3:C7"/>
    <mergeCell ref="D3:D7"/>
    <mergeCell ref="B10:E10"/>
    <mergeCell ref="B11:E11"/>
    <mergeCell ref="C12:C13"/>
    <mergeCell ref="D12:D13"/>
    <mergeCell ref="E12:E13"/>
  </mergeCells>
  <hyperlinks>
    <hyperlink ref="A1" location="Index!A1" display="Index" xr:uid="{17849676-FA67-4BEF-B9F9-D78E50642EAD}"/>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40558-548C-469D-9AC6-795BCF80D289}">
  <dimension ref="A1:CB156"/>
  <sheetViews>
    <sheetView workbookViewId="0">
      <selection activeCell="F12" sqref="F12"/>
    </sheetView>
  </sheetViews>
  <sheetFormatPr defaultRowHeight="15" x14ac:dyDescent="0.25"/>
  <cols>
    <col min="1" max="1" width="5.42578125" style="43" bestFit="1" customWidth="1"/>
    <col min="2" max="2" width="104.28515625" style="43" customWidth="1"/>
    <col min="3" max="3" width="30.7109375" style="45" customWidth="1"/>
    <col min="4" max="4" width="30.7109375" style="43" customWidth="1"/>
    <col min="5" max="5" width="34.140625" style="43" bestFit="1" customWidth="1"/>
    <col min="6" max="6" width="29" style="44" bestFit="1" customWidth="1"/>
    <col min="7" max="7" width="18.140625" style="44" bestFit="1" customWidth="1"/>
    <col min="8" max="8" width="9.140625" style="44" bestFit="1"/>
    <col min="9" max="16384" width="9.140625" style="43"/>
  </cols>
  <sheetData>
    <row r="1" spans="1:5" x14ac:dyDescent="0.25">
      <c r="A1" s="15" t="s">
        <v>0</v>
      </c>
      <c r="B1" s="240" t="s">
        <v>20</v>
      </c>
      <c r="C1" s="240"/>
      <c r="D1" s="240"/>
      <c r="E1" s="240"/>
    </row>
    <row r="3" spans="1:5" x14ac:dyDescent="0.25">
      <c r="B3" s="75" t="s">
        <v>20</v>
      </c>
      <c r="C3" s="241"/>
      <c r="D3" s="242"/>
    </row>
    <row r="4" spans="1:5" ht="30" x14ac:dyDescent="0.25">
      <c r="B4" s="80" t="s">
        <v>1870</v>
      </c>
      <c r="C4" s="241"/>
      <c r="D4" s="242"/>
      <c r="E4" s="96"/>
    </row>
    <row r="5" spans="1:5" x14ac:dyDescent="0.25">
      <c r="B5" s="80" t="s">
        <v>107</v>
      </c>
      <c r="C5" s="241"/>
      <c r="D5" s="242"/>
    </row>
    <row r="6" spans="1:5" x14ac:dyDescent="0.25">
      <c r="B6" s="80" t="s">
        <v>1855</v>
      </c>
      <c r="C6" s="241"/>
      <c r="D6" s="242"/>
    </row>
    <row r="7" spans="1:5" x14ac:dyDescent="0.25">
      <c r="B7" s="117" t="s">
        <v>1869</v>
      </c>
      <c r="C7" s="241"/>
      <c r="D7" s="242"/>
      <c r="E7" s="96"/>
    </row>
    <row r="8" spans="1:5" x14ac:dyDescent="0.25">
      <c r="B8" s="58" t="s">
        <v>108</v>
      </c>
      <c r="C8" s="113" t="s">
        <v>109</v>
      </c>
      <c r="D8" s="112" t="s">
        <v>110</v>
      </c>
    </row>
    <row r="10" spans="1:5" x14ac:dyDescent="0.25">
      <c r="B10" s="44"/>
      <c r="C10" s="44"/>
      <c r="D10" s="44"/>
      <c r="E10" s="44"/>
    </row>
    <row r="11" spans="1:5" x14ac:dyDescent="0.25">
      <c r="B11" s="243" t="s">
        <v>1468</v>
      </c>
      <c r="C11" s="243"/>
      <c r="D11" s="243"/>
      <c r="E11" s="243"/>
    </row>
    <row r="12" spans="1:5" x14ac:dyDescent="0.25">
      <c r="B12" s="71" t="s">
        <v>1467</v>
      </c>
      <c r="C12" s="244" t="s">
        <v>1466</v>
      </c>
      <c r="D12" s="243" t="s">
        <v>1465</v>
      </c>
      <c r="E12" s="243" t="s">
        <v>1464</v>
      </c>
    </row>
    <row r="13" spans="1:5" x14ac:dyDescent="0.25">
      <c r="B13" s="71" t="s">
        <v>1463</v>
      </c>
      <c r="C13" s="244"/>
      <c r="D13" s="243"/>
      <c r="E13" s="243"/>
    </row>
    <row r="14" spans="1:5" x14ac:dyDescent="0.25">
      <c r="B14" s="75" t="s">
        <v>1462</v>
      </c>
      <c r="C14" s="74"/>
      <c r="D14" s="73"/>
      <c r="E14" s="73"/>
    </row>
    <row r="15" spans="1:5" x14ac:dyDescent="0.25">
      <c r="B15" s="75" t="s">
        <v>1460</v>
      </c>
      <c r="C15" s="74"/>
      <c r="D15" s="73"/>
      <c r="E15" s="73"/>
    </row>
    <row r="16" spans="1:5" x14ac:dyDescent="0.25">
      <c r="B16" s="75" t="s">
        <v>1459</v>
      </c>
      <c r="C16" s="74" t="s">
        <v>1853</v>
      </c>
      <c r="D16" s="73"/>
      <c r="E16" s="73"/>
    </row>
    <row r="17" spans="2:8" x14ac:dyDescent="0.25">
      <c r="B17" s="51" t="s">
        <v>1458</v>
      </c>
      <c r="C17" s="72"/>
      <c r="D17" s="71"/>
      <c r="E17" s="71"/>
    </row>
    <row r="20" spans="2:8" x14ac:dyDescent="0.25">
      <c r="B20" s="43" t="s">
        <v>111</v>
      </c>
    </row>
    <row r="22" spans="2:8" x14ac:dyDescent="0.25">
      <c r="B22" s="69" t="s">
        <v>112</v>
      </c>
      <c r="C22" s="70" t="s">
        <v>113</v>
      </c>
      <c r="D22" s="69" t="s">
        <v>114</v>
      </c>
      <c r="E22" s="69" t="s">
        <v>115</v>
      </c>
      <c r="F22" s="68" t="s">
        <v>116</v>
      </c>
      <c r="G22" s="68" t="s">
        <v>117</v>
      </c>
      <c r="H22" s="68" t="s">
        <v>118</v>
      </c>
    </row>
    <row r="23" spans="2:8" x14ac:dyDescent="0.25">
      <c r="B23" s="53" t="s">
        <v>119</v>
      </c>
    </row>
    <row r="24" spans="2:8" x14ac:dyDescent="0.25">
      <c r="B24" s="53" t="s">
        <v>120</v>
      </c>
    </row>
    <row r="25" spans="2:8" x14ac:dyDescent="0.25">
      <c r="B25" s="53" t="s">
        <v>121</v>
      </c>
    </row>
    <row r="26" spans="2:8" x14ac:dyDescent="0.25">
      <c r="B26" s="43" t="s">
        <v>1738</v>
      </c>
      <c r="C26" s="45">
        <v>7.29</v>
      </c>
      <c r="D26" s="43" t="s">
        <v>122</v>
      </c>
      <c r="E26" s="43" t="s">
        <v>1737</v>
      </c>
      <c r="F26" s="44">
        <v>11950000</v>
      </c>
      <c r="G26" s="44">
        <v>11849.51</v>
      </c>
      <c r="H26" s="44">
        <v>71.680000000000007</v>
      </c>
    </row>
    <row r="27" spans="2:8" x14ac:dyDescent="0.25">
      <c r="B27" s="43" t="s">
        <v>458</v>
      </c>
      <c r="C27" s="45">
        <v>7.31</v>
      </c>
      <c r="D27" s="43" t="s">
        <v>122</v>
      </c>
      <c r="E27" s="43" t="s">
        <v>459</v>
      </c>
      <c r="F27" s="44">
        <v>4500000</v>
      </c>
      <c r="G27" s="44">
        <v>4386.99</v>
      </c>
      <c r="H27" s="44">
        <v>26.54</v>
      </c>
    </row>
    <row r="28" spans="2:8" x14ac:dyDescent="0.25">
      <c r="B28" s="53" t="s">
        <v>125</v>
      </c>
      <c r="C28" s="54"/>
      <c r="D28" s="53"/>
      <c r="E28" s="53"/>
      <c r="F28" s="49"/>
      <c r="G28" s="49">
        <f>SUM(G22:G27)</f>
        <v>16236.5</v>
      </c>
      <c r="H28" s="49">
        <f>SUM(H22:H27)</f>
        <v>98.22</v>
      </c>
    </row>
    <row r="29" spans="2:8" x14ac:dyDescent="0.25">
      <c r="B29" s="53" t="s">
        <v>885</v>
      </c>
      <c r="C29" s="54"/>
      <c r="D29" s="53"/>
      <c r="E29" s="53"/>
      <c r="F29" s="49"/>
      <c r="G29" s="49">
        <v>565</v>
      </c>
      <c r="H29" s="49">
        <v>3.42</v>
      </c>
    </row>
    <row r="30" spans="2:8" x14ac:dyDescent="0.25">
      <c r="B30" s="53" t="s">
        <v>137</v>
      </c>
      <c r="C30" s="54"/>
      <c r="D30" s="53"/>
      <c r="E30" s="53"/>
      <c r="F30" s="49"/>
      <c r="G30" s="49">
        <v>16801.5</v>
      </c>
      <c r="H30" s="49">
        <v>101.64</v>
      </c>
    </row>
    <row r="31" spans="2:8" x14ac:dyDescent="0.25">
      <c r="B31" s="53" t="s">
        <v>400</v>
      </c>
      <c r="C31" s="54"/>
      <c r="D31" s="53"/>
      <c r="E31" s="53"/>
      <c r="F31" s="49"/>
      <c r="G31" s="49">
        <v>-271.35152708999885</v>
      </c>
      <c r="H31" s="49">
        <v>-1.6400000000000006</v>
      </c>
    </row>
    <row r="32" spans="2:8" x14ac:dyDescent="0.25">
      <c r="B32" s="53" t="s">
        <v>139</v>
      </c>
      <c r="C32" s="54"/>
      <c r="D32" s="53"/>
      <c r="E32" s="53"/>
      <c r="F32" s="49"/>
      <c r="G32" s="49">
        <v>16530.148472910001</v>
      </c>
      <c r="H32" s="49">
        <v>100</v>
      </c>
    </row>
    <row r="33" spans="2:3" x14ac:dyDescent="0.25">
      <c r="B33" s="43" t="s">
        <v>140</v>
      </c>
    </row>
    <row r="34" spans="2:3" x14ac:dyDescent="0.25">
      <c r="B34" s="43" t="s">
        <v>141</v>
      </c>
    </row>
    <row r="35" spans="2:3" x14ac:dyDescent="0.25">
      <c r="B35" s="43" t="s">
        <v>142</v>
      </c>
      <c r="C35" s="45" t="s">
        <v>143</v>
      </c>
    </row>
    <row r="36" spans="2:3" x14ac:dyDescent="0.25">
      <c r="B36" s="53"/>
    </row>
    <row r="37" spans="2:3" x14ac:dyDescent="0.25">
      <c r="B37" s="67" t="s">
        <v>1343</v>
      </c>
      <c r="C37" s="45" t="s">
        <v>144</v>
      </c>
    </row>
    <row r="38" spans="2:3" x14ac:dyDescent="0.25">
      <c r="B38" s="53"/>
    </row>
    <row r="39" spans="2:3" x14ac:dyDescent="0.25">
      <c r="B39" s="53" t="s">
        <v>145</v>
      </c>
      <c r="C39" s="45" t="s">
        <v>144</v>
      </c>
    </row>
    <row r="40" spans="2:3" x14ac:dyDescent="0.25">
      <c r="B40" s="53" t="s">
        <v>146</v>
      </c>
      <c r="C40" s="45" t="s">
        <v>147</v>
      </c>
    </row>
    <row r="41" spans="2:3" x14ac:dyDescent="0.25">
      <c r="B41" s="53" t="s">
        <v>1868</v>
      </c>
      <c r="C41" s="54"/>
    </row>
    <row r="42" spans="2:3" x14ac:dyDescent="0.25">
      <c r="B42" s="53" t="s">
        <v>1867</v>
      </c>
      <c r="C42" s="54"/>
    </row>
    <row r="43" spans="2:3" x14ac:dyDescent="0.25">
      <c r="B43" s="53" t="s">
        <v>1866</v>
      </c>
      <c r="C43" s="54"/>
    </row>
    <row r="44" spans="2:3" x14ac:dyDescent="0.25">
      <c r="B44" s="53" t="s">
        <v>1865</v>
      </c>
      <c r="C44" s="54"/>
    </row>
    <row r="45" spans="2:3" x14ac:dyDescent="0.25">
      <c r="B45" s="53" t="s">
        <v>1864</v>
      </c>
      <c r="C45" s="54"/>
    </row>
    <row r="46" spans="2:3" x14ac:dyDescent="0.25">
      <c r="B46" s="53" t="s">
        <v>1863</v>
      </c>
      <c r="C46" s="54"/>
    </row>
    <row r="47" spans="2:3" x14ac:dyDescent="0.25">
      <c r="B47" s="53" t="s">
        <v>1862</v>
      </c>
      <c r="C47" s="54"/>
    </row>
    <row r="48" spans="2:3" x14ac:dyDescent="0.25">
      <c r="B48" s="53" t="s">
        <v>1861</v>
      </c>
      <c r="C48" s="54"/>
    </row>
    <row r="49" spans="2:4" x14ac:dyDescent="0.25">
      <c r="B49" s="53" t="s">
        <v>1860</v>
      </c>
      <c r="C49" s="54"/>
    </row>
    <row r="50" spans="2:4" x14ac:dyDescent="0.25">
      <c r="B50" s="43" t="s">
        <v>148</v>
      </c>
    </row>
    <row r="52" spans="2:4" x14ac:dyDescent="0.25">
      <c r="B52" s="47"/>
      <c r="C52" s="48" t="s">
        <v>1332</v>
      </c>
    </row>
    <row r="53" spans="2:4" ht="30" x14ac:dyDescent="0.25">
      <c r="B53" s="47" t="s">
        <v>1331</v>
      </c>
      <c r="C53" s="64" t="s">
        <v>20</v>
      </c>
    </row>
    <row r="54" spans="2:4" x14ac:dyDescent="0.25">
      <c r="B54" s="47" t="s">
        <v>1330</v>
      </c>
      <c r="C54" s="48"/>
    </row>
    <row r="55" spans="2:4" x14ac:dyDescent="0.25">
      <c r="B55" s="47"/>
      <c r="C55" s="48"/>
    </row>
    <row r="56" spans="2:4" x14ac:dyDescent="0.25">
      <c r="B56" s="47" t="s">
        <v>1329</v>
      </c>
      <c r="C56" s="65">
        <v>7.4200000000000002E-2</v>
      </c>
    </row>
    <row r="57" spans="2:4" x14ac:dyDescent="0.25">
      <c r="B57" s="47"/>
      <c r="C57" s="48"/>
    </row>
    <row r="58" spans="2:4" x14ac:dyDescent="0.25">
      <c r="B58" s="47" t="s">
        <v>1328</v>
      </c>
      <c r="C58" s="48" t="s">
        <v>1859</v>
      </c>
    </row>
    <row r="59" spans="2:4" x14ac:dyDescent="0.25">
      <c r="B59" s="47" t="s">
        <v>1327</v>
      </c>
      <c r="C59" s="48" t="s">
        <v>1858</v>
      </c>
    </row>
    <row r="60" spans="2:4" x14ac:dyDescent="0.25">
      <c r="B60" s="47"/>
      <c r="C60" s="48"/>
    </row>
    <row r="61" spans="2:4" x14ac:dyDescent="0.25">
      <c r="B61" s="47" t="s">
        <v>1325</v>
      </c>
      <c r="C61" s="48" t="s">
        <v>143</v>
      </c>
    </row>
    <row r="62" spans="2:4" x14ac:dyDescent="0.25">
      <c r="B62" s="239" t="s">
        <v>1324</v>
      </c>
      <c r="C62" s="239"/>
    </row>
    <row r="64" spans="2:4" x14ac:dyDescent="0.25">
      <c r="B64" s="47" t="s">
        <v>149</v>
      </c>
      <c r="C64" s="48"/>
      <c r="D64" s="47"/>
    </row>
    <row r="65" spans="2:7" ht="30" x14ac:dyDescent="0.25">
      <c r="B65" s="63" t="s">
        <v>150</v>
      </c>
      <c r="C65" s="64" t="s">
        <v>151</v>
      </c>
      <c r="D65" s="63" t="s">
        <v>152</v>
      </c>
    </row>
    <row r="66" spans="2:7" x14ac:dyDescent="0.25">
      <c r="B66" s="47" t="s">
        <v>144</v>
      </c>
      <c r="C66" s="48" t="s">
        <v>144</v>
      </c>
      <c r="D66" s="47" t="s">
        <v>144</v>
      </c>
    </row>
    <row r="68" spans="2:7" x14ac:dyDescent="0.25">
      <c r="B68" s="51" t="s">
        <v>153</v>
      </c>
      <c r="C68" s="62">
        <v>45260</v>
      </c>
      <c r="D68" s="47"/>
      <c r="E68" s="55"/>
      <c r="F68" s="61"/>
    </row>
    <row r="69" spans="2:7" x14ac:dyDescent="0.25">
      <c r="B69" s="51" t="s">
        <v>154</v>
      </c>
      <c r="C69" s="52" t="s">
        <v>155</v>
      </c>
      <c r="D69" s="51" t="s">
        <v>156</v>
      </c>
      <c r="E69" s="56" t="s">
        <v>157</v>
      </c>
      <c r="F69" s="50" t="s">
        <v>158</v>
      </c>
      <c r="G69" s="49"/>
    </row>
    <row r="70" spans="2:7" x14ac:dyDescent="0.25">
      <c r="B70" s="59" t="s">
        <v>144</v>
      </c>
      <c r="C70" s="60" t="s">
        <v>144</v>
      </c>
      <c r="D70" s="59" t="s">
        <v>144</v>
      </c>
      <c r="E70" s="58" t="s">
        <v>144</v>
      </c>
      <c r="F70" s="57" t="s">
        <v>144</v>
      </c>
    </row>
    <row r="73" spans="2:7" x14ac:dyDescent="0.25">
      <c r="B73" s="53" t="s">
        <v>159</v>
      </c>
    </row>
    <row r="74" spans="2:7" x14ac:dyDescent="0.25">
      <c r="B74" s="53"/>
    </row>
    <row r="75" spans="2:7" x14ac:dyDescent="0.25">
      <c r="B75" s="53" t="s">
        <v>160</v>
      </c>
    </row>
    <row r="76" spans="2:7" x14ac:dyDescent="0.25">
      <c r="B76" s="51" t="s">
        <v>161</v>
      </c>
      <c r="C76" s="52" t="s">
        <v>162</v>
      </c>
      <c r="D76" s="53"/>
    </row>
    <row r="77" spans="2:7" x14ac:dyDescent="0.25">
      <c r="B77" s="47" t="s">
        <v>144</v>
      </c>
      <c r="C77" s="48" t="s">
        <v>144</v>
      </c>
    </row>
    <row r="79" spans="2:7" x14ac:dyDescent="0.25">
      <c r="B79" s="51" t="s">
        <v>163</v>
      </c>
      <c r="C79" s="52" t="s">
        <v>162</v>
      </c>
    </row>
    <row r="80" spans="2:7" x14ac:dyDescent="0.25">
      <c r="B80" s="47" t="s">
        <v>144</v>
      </c>
      <c r="C80" s="48" t="s">
        <v>144</v>
      </c>
    </row>
    <row r="82" spans="2:7" x14ac:dyDescent="0.25">
      <c r="B82" s="51" t="s">
        <v>144</v>
      </c>
      <c r="C82" s="52" t="s">
        <v>144</v>
      </c>
    </row>
    <row r="83" spans="2:7" x14ac:dyDescent="0.25">
      <c r="B83" s="47" t="s">
        <v>144</v>
      </c>
      <c r="C83" s="48" t="s">
        <v>144</v>
      </c>
    </row>
    <row r="85" spans="2:7" x14ac:dyDescent="0.25">
      <c r="B85" s="56" t="s">
        <v>164</v>
      </c>
      <c r="C85" s="52" t="s">
        <v>165</v>
      </c>
    </row>
    <row r="86" spans="2:7" x14ac:dyDescent="0.25">
      <c r="B86" s="55" t="s">
        <v>144</v>
      </c>
      <c r="C86" s="48" t="s">
        <v>144</v>
      </c>
    </row>
    <row r="88" spans="2:7" x14ac:dyDescent="0.25">
      <c r="B88" s="51" t="s">
        <v>166</v>
      </c>
      <c r="C88" s="52" t="s">
        <v>144</v>
      </c>
    </row>
    <row r="90" spans="2:7" x14ac:dyDescent="0.25">
      <c r="B90" s="51" t="s">
        <v>167</v>
      </c>
      <c r="C90" s="62">
        <v>45260</v>
      </c>
      <c r="D90" s="47"/>
      <c r="E90" s="55"/>
      <c r="F90" s="61"/>
    </row>
    <row r="91" spans="2:7" x14ac:dyDescent="0.25">
      <c r="B91" s="51" t="s">
        <v>154</v>
      </c>
      <c r="C91" s="52" t="s">
        <v>155</v>
      </c>
      <c r="D91" s="51" t="s">
        <v>156</v>
      </c>
      <c r="E91" s="56" t="s">
        <v>157</v>
      </c>
      <c r="F91" s="50" t="s">
        <v>158</v>
      </c>
      <c r="G91" s="49"/>
    </row>
    <row r="92" spans="2:7" x14ac:dyDescent="0.25">
      <c r="B92" s="59" t="s">
        <v>144</v>
      </c>
      <c r="C92" s="60" t="s">
        <v>144</v>
      </c>
      <c r="D92" s="59" t="s">
        <v>144</v>
      </c>
      <c r="E92" s="58" t="s">
        <v>144</v>
      </c>
      <c r="F92" s="57" t="s">
        <v>144</v>
      </c>
    </row>
    <row r="93" spans="2:7" x14ac:dyDescent="0.25">
      <c r="B93" s="53" t="s">
        <v>159</v>
      </c>
    </row>
    <row r="94" spans="2:7" x14ac:dyDescent="0.25">
      <c r="B94" s="53"/>
    </row>
    <row r="95" spans="2:7" x14ac:dyDescent="0.25">
      <c r="B95" s="53" t="s">
        <v>160</v>
      </c>
    </row>
    <row r="96" spans="2:7" x14ac:dyDescent="0.25">
      <c r="B96" s="51" t="s">
        <v>161</v>
      </c>
      <c r="C96" s="52" t="s">
        <v>162</v>
      </c>
      <c r="D96" s="53"/>
    </row>
    <row r="97" spans="2:3" x14ac:dyDescent="0.25">
      <c r="B97" s="47" t="s">
        <v>144</v>
      </c>
      <c r="C97" s="48" t="s">
        <v>144</v>
      </c>
    </row>
    <row r="99" spans="2:3" x14ac:dyDescent="0.25">
      <c r="B99" s="51" t="s">
        <v>163</v>
      </c>
      <c r="C99" s="52" t="s">
        <v>162</v>
      </c>
    </row>
    <row r="100" spans="2:3" x14ac:dyDescent="0.25">
      <c r="B100" s="47" t="s">
        <v>144</v>
      </c>
      <c r="C100" s="48" t="s">
        <v>144</v>
      </c>
    </row>
    <row r="102" spans="2:3" x14ac:dyDescent="0.25">
      <c r="B102" s="51" t="s">
        <v>144</v>
      </c>
      <c r="C102" s="52" t="s">
        <v>144</v>
      </c>
    </row>
    <row r="103" spans="2:3" x14ac:dyDescent="0.25">
      <c r="B103" s="47" t="s">
        <v>144</v>
      </c>
      <c r="C103" s="48" t="s">
        <v>144</v>
      </c>
    </row>
    <row r="105" spans="2:3" x14ac:dyDescent="0.25">
      <c r="B105" s="56" t="s">
        <v>164</v>
      </c>
      <c r="C105" s="52" t="s">
        <v>165</v>
      </c>
    </row>
    <row r="106" spans="2:3" x14ac:dyDescent="0.25">
      <c r="B106" s="55" t="s">
        <v>144</v>
      </c>
      <c r="C106" s="48" t="s">
        <v>144</v>
      </c>
    </row>
    <row r="108" spans="2:3" x14ac:dyDescent="0.25">
      <c r="B108" s="51" t="s">
        <v>166</v>
      </c>
      <c r="C108" s="52" t="s">
        <v>144</v>
      </c>
    </row>
    <row r="111" spans="2:3" x14ac:dyDescent="0.25">
      <c r="B111" s="53" t="s">
        <v>168</v>
      </c>
    </row>
    <row r="113" spans="2:80" x14ac:dyDescent="0.25">
      <c r="B113" s="51" t="s">
        <v>154</v>
      </c>
      <c r="C113" s="52" t="s">
        <v>169</v>
      </c>
      <c r="D113" s="51" t="s">
        <v>170</v>
      </c>
      <c r="E113" s="51" t="s">
        <v>171</v>
      </c>
      <c r="F113" s="49"/>
    </row>
    <row r="114" spans="2:80" x14ac:dyDescent="0.25">
      <c r="B114" s="47" t="s">
        <v>144</v>
      </c>
      <c r="C114" s="48" t="s">
        <v>144</v>
      </c>
      <c r="D114" s="47" t="s">
        <v>144</v>
      </c>
      <c r="E114" s="47" t="s">
        <v>144</v>
      </c>
    </row>
    <row r="117" spans="2:80" x14ac:dyDescent="0.25">
      <c r="B117" s="53" t="s">
        <v>172</v>
      </c>
      <c r="C117" s="54" t="s">
        <v>144</v>
      </c>
      <c r="D117" s="53"/>
      <c r="E117" s="53"/>
      <c r="F117" s="49"/>
      <c r="G117" s="49"/>
      <c r="H117" s="49"/>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3"/>
      <c r="BX117" s="53"/>
      <c r="BY117" s="53"/>
      <c r="BZ117" s="53"/>
      <c r="CA117" s="53"/>
      <c r="CB117" s="53"/>
    </row>
    <row r="119" spans="2:80" x14ac:dyDescent="0.25">
      <c r="B119" s="53" t="s">
        <v>173</v>
      </c>
    </row>
    <row r="121" spans="2:80" x14ac:dyDescent="0.25">
      <c r="B121" s="51" t="s">
        <v>174</v>
      </c>
      <c r="C121" s="52" t="s">
        <v>162</v>
      </c>
      <c r="D121" s="53"/>
    </row>
    <row r="122" spans="2:80" x14ac:dyDescent="0.25">
      <c r="B122" s="47" t="s">
        <v>144</v>
      </c>
      <c r="C122" s="48" t="s">
        <v>144</v>
      </c>
    </row>
    <row r="125" spans="2:80" x14ac:dyDescent="0.25">
      <c r="B125" s="51" t="s">
        <v>175</v>
      </c>
      <c r="C125" s="52" t="s">
        <v>176</v>
      </c>
      <c r="D125" s="53"/>
    </row>
    <row r="126" spans="2:80" x14ac:dyDescent="0.25">
      <c r="B126" s="47" t="s">
        <v>144</v>
      </c>
      <c r="C126" s="48" t="s">
        <v>144</v>
      </c>
    </row>
    <row r="129" spans="2:80" x14ac:dyDescent="0.25">
      <c r="B129" s="53" t="s">
        <v>177</v>
      </c>
    </row>
    <row r="132" spans="2:80" x14ac:dyDescent="0.25">
      <c r="B132" s="53" t="s">
        <v>178</v>
      </c>
    </row>
    <row r="134" spans="2:80" x14ac:dyDescent="0.25">
      <c r="B134" s="51" t="s">
        <v>154</v>
      </c>
      <c r="C134" s="52" t="s">
        <v>179</v>
      </c>
      <c r="D134" s="51" t="s">
        <v>169</v>
      </c>
      <c r="E134" s="51" t="s">
        <v>170</v>
      </c>
      <c r="F134" s="50" t="s">
        <v>171</v>
      </c>
      <c r="G134" s="49"/>
    </row>
    <row r="135" spans="2:80" x14ac:dyDescent="0.25">
      <c r="B135" s="47" t="s">
        <v>144</v>
      </c>
      <c r="C135" s="48" t="s">
        <v>144</v>
      </c>
      <c r="D135" s="47" t="s">
        <v>144</v>
      </c>
      <c r="E135" s="47" t="s">
        <v>144</v>
      </c>
      <c r="F135" s="46" t="s">
        <v>144</v>
      </c>
    </row>
    <row r="138" spans="2:80" x14ac:dyDescent="0.25">
      <c r="B138" s="53" t="s">
        <v>172</v>
      </c>
      <c r="C138" s="54" t="s">
        <v>144</v>
      </c>
      <c r="D138" s="53"/>
      <c r="E138" s="53"/>
      <c r="F138" s="49"/>
      <c r="G138" s="49"/>
      <c r="H138" s="49"/>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c r="AS138" s="53"/>
      <c r="AT138" s="53"/>
      <c r="AU138" s="53"/>
      <c r="AV138" s="53"/>
      <c r="AW138" s="53"/>
      <c r="AX138" s="53"/>
      <c r="AY138" s="53"/>
      <c r="AZ138" s="53"/>
      <c r="BA138" s="53"/>
      <c r="BB138" s="53"/>
      <c r="BC138" s="53"/>
      <c r="BD138" s="53"/>
      <c r="BE138" s="53"/>
      <c r="BF138" s="53"/>
      <c r="BG138" s="53"/>
      <c r="BH138" s="53"/>
      <c r="BI138" s="53"/>
      <c r="BJ138" s="53"/>
      <c r="BK138" s="53"/>
      <c r="BL138" s="53"/>
      <c r="BM138" s="53"/>
      <c r="BN138" s="53"/>
      <c r="BO138" s="53"/>
      <c r="BP138" s="53"/>
      <c r="BQ138" s="53"/>
      <c r="BR138" s="53"/>
      <c r="BS138" s="53"/>
      <c r="BT138" s="53"/>
      <c r="BU138" s="53"/>
      <c r="BV138" s="53"/>
      <c r="BW138" s="53"/>
      <c r="BX138" s="53"/>
      <c r="BY138" s="53"/>
      <c r="BZ138" s="53"/>
      <c r="CA138" s="53"/>
      <c r="CB138" s="53"/>
    </row>
    <row r="140" spans="2:80" x14ac:dyDescent="0.25">
      <c r="B140" s="53" t="s">
        <v>173</v>
      </c>
    </row>
    <row r="142" spans="2:80" x14ac:dyDescent="0.25">
      <c r="B142" s="51" t="s">
        <v>174</v>
      </c>
      <c r="C142" s="52" t="s">
        <v>162</v>
      </c>
      <c r="D142" s="53"/>
    </row>
    <row r="143" spans="2:80" x14ac:dyDescent="0.25">
      <c r="B143" s="47" t="s">
        <v>144</v>
      </c>
      <c r="C143" s="48" t="s">
        <v>144</v>
      </c>
    </row>
    <row r="146" spans="2:7" x14ac:dyDescent="0.25">
      <c r="B146" s="51" t="s">
        <v>175</v>
      </c>
      <c r="C146" s="52" t="s">
        <v>176</v>
      </c>
      <c r="D146" s="53"/>
    </row>
    <row r="147" spans="2:7" x14ac:dyDescent="0.25">
      <c r="B147" s="47" t="s">
        <v>144</v>
      </c>
      <c r="C147" s="48" t="s">
        <v>144</v>
      </c>
    </row>
    <row r="150" spans="2:7" x14ac:dyDescent="0.25">
      <c r="B150" s="53" t="s">
        <v>177</v>
      </c>
    </row>
    <row r="153" spans="2:7" x14ac:dyDescent="0.25">
      <c r="B153" s="53" t="s">
        <v>180</v>
      </c>
    </row>
    <row r="154" spans="2:7" x14ac:dyDescent="0.25">
      <c r="B154" s="51" t="s">
        <v>154</v>
      </c>
      <c r="C154" s="52" t="s">
        <v>181</v>
      </c>
      <c r="D154" s="51" t="s">
        <v>182</v>
      </c>
      <c r="E154" s="51" t="s">
        <v>183</v>
      </c>
      <c r="F154" s="50" t="s">
        <v>184</v>
      </c>
      <c r="G154" s="49"/>
    </row>
    <row r="155" spans="2:7" x14ac:dyDescent="0.25">
      <c r="B155" s="47" t="s">
        <v>144</v>
      </c>
      <c r="C155" s="48" t="s">
        <v>144</v>
      </c>
      <c r="D155" s="47" t="s">
        <v>144</v>
      </c>
      <c r="E155" s="47" t="s">
        <v>144</v>
      </c>
      <c r="F155" s="46" t="s">
        <v>144</v>
      </c>
    </row>
    <row r="156" spans="2:7" x14ac:dyDescent="0.25">
      <c r="B156" s="43" t="s">
        <v>185</v>
      </c>
    </row>
  </sheetData>
  <mergeCells count="8">
    <mergeCell ref="B62:C62"/>
    <mergeCell ref="B1:E1"/>
    <mergeCell ref="C3:C7"/>
    <mergeCell ref="D3:D7"/>
    <mergeCell ref="B11:E11"/>
    <mergeCell ref="C12:C13"/>
    <mergeCell ref="D12:D13"/>
    <mergeCell ref="E12:E13"/>
  </mergeCells>
  <hyperlinks>
    <hyperlink ref="A1" location="Index!A1" display="Index" xr:uid="{827A2EDD-CBF1-4964-8021-26C085F029EE}"/>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CBE1-DC43-4BD3-9745-60BB0E8D094F}">
  <dimension ref="A1:CB157"/>
  <sheetViews>
    <sheetView workbookViewId="0"/>
  </sheetViews>
  <sheetFormatPr defaultRowHeight="15" x14ac:dyDescent="0.25"/>
  <cols>
    <col min="1" max="1" width="5.42578125" style="43" bestFit="1" customWidth="1"/>
    <col min="2" max="2" width="104.28515625" style="43" customWidth="1"/>
    <col min="3" max="3" width="30.7109375" style="45" customWidth="1"/>
    <col min="4" max="4" width="30.7109375" style="43" customWidth="1"/>
    <col min="5" max="5" width="34.140625" style="43" bestFit="1" customWidth="1"/>
    <col min="6" max="6" width="29" style="44" bestFit="1" customWidth="1"/>
    <col min="7" max="7" width="18.140625" style="44" bestFit="1" customWidth="1"/>
    <col min="8" max="8" width="9.140625" style="44" bestFit="1"/>
    <col min="9" max="16384" width="9.140625" style="43"/>
  </cols>
  <sheetData>
    <row r="1" spans="1:5" x14ac:dyDescent="0.25">
      <c r="A1" s="15" t="s">
        <v>0</v>
      </c>
      <c r="B1" s="240" t="s">
        <v>18</v>
      </c>
      <c r="C1" s="240"/>
      <c r="D1" s="240"/>
      <c r="E1" s="240"/>
    </row>
    <row r="3" spans="1:5" x14ac:dyDescent="0.25">
      <c r="B3" s="51" t="s">
        <v>18</v>
      </c>
      <c r="C3" s="241"/>
      <c r="D3" s="242"/>
    </row>
    <row r="4" spans="1:5" ht="30" x14ac:dyDescent="0.25">
      <c r="B4" s="80" t="s">
        <v>1885</v>
      </c>
      <c r="C4" s="241"/>
      <c r="D4" s="242"/>
      <c r="E4" s="96"/>
    </row>
    <row r="5" spans="1:5" x14ac:dyDescent="0.25">
      <c r="B5" s="80" t="s">
        <v>107</v>
      </c>
      <c r="C5" s="241"/>
      <c r="D5" s="242"/>
    </row>
    <row r="6" spans="1:5" x14ac:dyDescent="0.25">
      <c r="B6" s="80" t="s">
        <v>1855</v>
      </c>
      <c r="C6" s="241"/>
      <c r="D6" s="242"/>
    </row>
    <row r="7" spans="1:5" x14ac:dyDescent="0.25">
      <c r="B7" s="117" t="s">
        <v>1884</v>
      </c>
      <c r="C7" s="241"/>
      <c r="D7" s="242"/>
      <c r="E7" s="96"/>
    </row>
    <row r="8" spans="1:5" x14ac:dyDescent="0.25">
      <c r="B8" s="58" t="s">
        <v>108</v>
      </c>
      <c r="C8" s="113" t="s">
        <v>109</v>
      </c>
      <c r="D8" s="112" t="s">
        <v>110</v>
      </c>
    </row>
    <row r="10" spans="1:5" x14ac:dyDescent="0.25">
      <c r="B10" s="245"/>
      <c r="C10" s="245"/>
      <c r="D10" s="245"/>
      <c r="E10" s="245"/>
    </row>
    <row r="11" spans="1:5" x14ac:dyDescent="0.25">
      <c r="B11" s="243" t="s">
        <v>1468</v>
      </c>
      <c r="C11" s="243"/>
      <c r="D11" s="243"/>
      <c r="E11" s="243"/>
    </row>
    <row r="12" spans="1:5" x14ac:dyDescent="0.25">
      <c r="B12" s="71" t="s">
        <v>1467</v>
      </c>
      <c r="C12" s="244" t="s">
        <v>1466</v>
      </c>
      <c r="D12" s="243" t="s">
        <v>1465</v>
      </c>
      <c r="E12" s="243" t="s">
        <v>1464</v>
      </c>
    </row>
    <row r="13" spans="1:5" x14ac:dyDescent="0.25">
      <c r="B13" s="71" t="s">
        <v>1463</v>
      </c>
      <c r="C13" s="244"/>
      <c r="D13" s="243"/>
      <c r="E13" s="243"/>
    </row>
    <row r="14" spans="1:5" x14ac:dyDescent="0.25">
      <c r="B14" s="75" t="s">
        <v>1462</v>
      </c>
      <c r="C14" s="74"/>
      <c r="D14" s="73"/>
      <c r="E14" s="73"/>
    </row>
    <row r="15" spans="1:5" x14ac:dyDescent="0.25">
      <c r="B15" s="75" t="s">
        <v>1460</v>
      </c>
      <c r="C15" s="74"/>
      <c r="D15" s="73"/>
      <c r="E15" s="73"/>
    </row>
    <row r="16" spans="1:5" x14ac:dyDescent="0.25">
      <c r="B16" s="75" t="s">
        <v>1459</v>
      </c>
      <c r="C16" s="74" t="s">
        <v>1853</v>
      </c>
      <c r="D16" s="73"/>
      <c r="E16" s="73"/>
    </row>
    <row r="17" spans="2:8" x14ac:dyDescent="0.25">
      <c r="B17" s="51" t="s">
        <v>1458</v>
      </c>
      <c r="C17" s="72"/>
      <c r="D17" s="71"/>
      <c r="E17" s="71"/>
    </row>
    <row r="20" spans="2:8" x14ac:dyDescent="0.25">
      <c r="B20" s="43" t="s">
        <v>111</v>
      </c>
    </row>
    <row r="22" spans="2:8" x14ac:dyDescent="0.25">
      <c r="B22" s="69" t="s">
        <v>112</v>
      </c>
      <c r="C22" s="70" t="s">
        <v>113</v>
      </c>
      <c r="D22" s="69" t="s">
        <v>114</v>
      </c>
      <c r="E22" s="69" t="s">
        <v>115</v>
      </c>
      <c r="F22" s="68" t="s">
        <v>116</v>
      </c>
      <c r="G22" s="68" t="s">
        <v>117</v>
      </c>
      <c r="H22" s="68" t="s">
        <v>118</v>
      </c>
    </row>
    <row r="23" spans="2:8" x14ac:dyDescent="0.25">
      <c r="B23" s="53" t="s">
        <v>119</v>
      </c>
    </row>
    <row r="24" spans="2:8" x14ac:dyDescent="0.25">
      <c r="B24" s="53" t="s">
        <v>120</v>
      </c>
    </row>
    <row r="25" spans="2:8" x14ac:dyDescent="0.25">
      <c r="B25" s="53" t="s">
        <v>121</v>
      </c>
    </row>
    <row r="26" spans="2:8" x14ac:dyDescent="0.25">
      <c r="B26" s="43" t="s">
        <v>1883</v>
      </c>
      <c r="C26" s="45">
        <v>7.28</v>
      </c>
      <c r="D26" s="43" t="s">
        <v>122</v>
      </c>
      <c r="E26" s="43" t="s">
        <v>1882</v>
      </c>
      <c r="F26" s="44">
        <v>5000000</v>
      </c>
      <c r="G26" s="44">
        <v>5114.75</v>
      </c>
      <c r="H26" s="44">
        <v>47.63</v>
      </c>
    </row>
    <row r="27" spans="2:8" x14ac:dyDescent="0.25">
      <c r="B27" s="43" t="s">
        <v>1030</v>
      </c>
      <c r="C27" s="45">
        <v>7.25</v>
      </c>
      <c r="D27" s="43" t="s">
        <v>122</v>
      </c>
      <c r="E27" s="43" t="s">
        <v>1031</v>
      </c>
      <c r="F27" s="44">
        <v>4100000</v>
      </c>
      <c r="G27" s="44">
        <v>3937.31</v>
      </c>
      <c r="H27" s="44">
        <v>36.67</v>
      </c>
    </row>
    <row r="28" spans="2:8" x14ac:dyDescent="0.25">
      <c r="B28" s="43" t="s">
        <v>1177</v>
      </c>
      <c r="C28" s="45">
        <v>7.26</v>
      </c>
      <c r="D28" s="43" t="s">
        <v>122</v>
      </c>
      <c r="E28" s="43" t="s">
        <v>1178</v>
      </c>
      <c r="F28" s="44">
        <v>1500000</v>
      </c>
      <c r="G28" s="44">
        <v>1488.88</v>
      </c>
      <c r="H28" s="44">
        <v>13.86</v>
      </c>
    </row>
    <row r="29" spans="2:8" x14ac:dyDescent="0.25">
      <c r="B29" s="53" t="s">
        <v>125</v>
      </c>
      <c r="C29" s="54"/>
      <c r="D29" s="53"/>
      <c r="E29" s="53"/>
      <c r="F29" s="49"/>
      <c r="G29" s="49">
        <f>SUM(G22:G28)</f>
        <v>10540.939999999999</v>
      </c>
      <c r="H29" s="49">
        <f>SUM(H22:H28)</f>
        <v>98.160000000000011</v>
      </c>
    </row>
    <row r="30" spans="2:8" x14ac:dyDescent="0.25">
      <c r="B30" s="53" t="s">
        <v>885</v>
      </c>
      <c r="C30" s="54"/>
      <c r="D30" s="53"/>
      <c r="E30" s="53"/>
      <c r="F30" s="49"/>
      <c r="G30" s="49">
        <v>347</v>
      </c>
      <c r="H30" s="49">
        <v>3.23</v>
      </c>
    </row>
    <row r="31" spans="2:8" x14ac:dyDescent="0.25">
      <c r="B31" s="53" t="s">
        <v>137</v>
      </c>
      <c r="C31" s="54"/>
      <c r="D31" s="53"/>
      <c r="E31" s="53"/>
      <c r="F31" s="49"/>
      <c r="G31" s="49">
        <v>10887.94</v>
      </c>
      <c r="H31" s="49">
        <v>101.39</v>
      </c>
    </row>
    <row r="32" spans="2:8" x14ac:dyDescent="0.25">
      <c r="B32" s="53" t="s">
        <v>400</v>
      </c>
      <c r="C32" s="54"/>
      <c r="D32" s="53"/>
      <c r="E32" s="53"/>
      <c r="F32" s="49"/>
      <c r="G32" s="49">
        <v>-149.48998251000012</v>
      </c>
      <c r="H32" s="49">
        <v>-1.3900000000000006</v>
      </c>
    </row>
    <row r="33" spans="2:8" x14ac:dyDescent="0.25">
      <c r="B33" s="53" t="s">
        <v>139</v>
      </c>
      <c r="C33" s="54"/>
      <c r="D33" s="53"/>
      <c r="E33" s="53"/>
      <c r="F33" s="49"/>
      <c r="G33" s="49">
        <v>10738.45001749</v>
      </c>
      <c r="H33" s="49">
        <v>100</v>
      </c>
    </row>
    <row r="34" spans="2:8" x14ac:dyDescent="0.25">
      <c r="B34" s="43" t="s">
        <v>140</v>
      </c>
    </row>
    <row r="35" spans="2:8" x14ac:dyDescent="0.25">
      <c r="B35" s="43" t="s">
        <v>141</v>
      </c>
    </row>
    <row r="36" spans="2:8" x14ac:dyDescent="0.25">
      <c r="B36" s="43" t="s">
        <v>142</v>
      </c>
      <c r="C36" s="45" t="s">
        <v>143</v>
      </c>
    </row>
    <row r="37" spans="2:8" x14ac:dyDescent="0.25">
      <c r="B37" s="53"/>
    </row>
    <row r="38" spans="2:8" x14ac:dyDescent="0.25">
      <c r="B38" s="67" t="s">
        <v>1343</v>
      </c>
      <c r="C38" s="45" t="s">
        <v>144</v>
      </c>
    </row>
    <row r="39" spans="2:8" x14ac:dyDescent="0.25">
      <c r="B39" s="53"/>
    </row>
    <row r="40" spans="2:8" x14ac:dyDescent="0.25">
      <c r="B40" s="53" t="s">
        <v>145</v>
      </c>
      <c r="C40" s="45" t="s">
        <v>144</v>
      </c>
    </row>
    <row r="41" spans="2:8" x14ac:dyDescent="0.25">
      <c r="B41" s="53" t="s">
        <v>146</v>
      </c>
      <c r="C41" s="45" t="s">
        <v>147</v>
      </c>
    </row>
    <row r="42" spans="2:8" x14ac:dyDescent="0.25">
      <c r="B42" s="53" t="s">
        <v>1881</v>
      </c>
      <c r="C42" s="54"/>
    </row>
    <row r="43" spans="2:8" x14ac:dyDescent="0.25">
      <c r="B43" s="53" t="s">
        <v>1880</v>
      </c>
      <c r="C43" s="54"/>
    </row>
    <row r="44" spans="2:8" x14ac:dyDescent="0.25">
      <c r="B44" s="53" t="s">
        <v>1879</v>
      </c>
      <c r="C44" s="54"/>
    </row>
    <row r="45" spans="2:8" x14ac:dyDescent="0.25">
      <c r="B45" s="53" t="s">
        <v>1878</v>
      </c>
      <c r="C45" s="54"/>
    </row>
    <row r="46" spans="2:8" x14ac:dyDescent="0.25">
      <c r="B46" s="53" t="s">
        <v>1877</v>
      </c>
      <c r="C46" s="54"/>
    </row>
    <row r="47" spans="2:8" x14ac:dyDescent="0.25">
      <c r="B47" s="53" t="s">
        <v>1876</v>
      </c>
      <c r="C47" s="54"/>
    </row>
    <row r="48" spans="2:8" x14ac:dyDescent="0.25">
      <c r="B48" s="53" t="s">
        <v>1875</v>
      </c>
      <c r="C48" s="54"/>
    </row>
    <row r="49" spans="2:3" x14ac:dyDescent="0.25">
      <c r="B49" s="53" t="s">
        <v>1874</v>
      </c>
      <c r="C49" s="54"/>
    </row>
    <row r="50" spans="2:3" x14ac:dyDescent="0.25">
      <c r="B50" s="53" t="s">
        <v>1873</v>
      </c>
      <c r="C50" s="54"/>
    </row>
    <row r="51" spans="2:3" x14ac:dyDescent="0.25">
      <c r="B51" s="43" t="s">
        <v>148</v>
      </c>
    </row>
    <row r="53" spans="2:3" x14ac:dyDescent="0.25">
      <c r="B53" s="47"/>
      <c r="C53" s="48" t="s">
        <v>1332</v>
      </c>
    </row>
    <row r="54" spans="2:3" ht="30" x14ac:dyDescent="0.25">
      <c r="B54" s="47" t="s">
        <v>1331</v>
      </c>
      <c r="C54" s="64" t="s">
        <v>18</v>
      </c>
    </row>
    <row r="55" spans="2:3" x14ac:dyDescent="0.25">
      <c r="B55" s="47" t="s">
        <v>1330</v>
      </c>
      <c r="C55" s="48"/>
    </row>
    <row r="56" spans="2:3" x14ac:dyDescent="0.25">
      <c r="B56" s="47"/>
      <c r="C56" s="48"/>
    </row>
    <row r="57" spans="2:3" x14ac:dyDescent="0.25">
      <c r="B57" s="47" t="s">
        <v>1329</v>
      </c>
      <c r="C57" s="65">
        <v>7.3899999999999993E-2</v>
      </c>
    </row>
    <row r="58" spans="2:3" x14ac:dyDescent="0.25">
      <c r="B58" s="47"/>
      <c r="C58" s="48"/>
    </row>
    <row r="59" spans="2:3" x14ac:dyDescent="0.25">
      <c r="B59" s="47" t="s">
        <v>1328</v>
      </c>
      <c r="C59" s="48" t="s">
        <v>1872</v>
      </c>
    </row>
    <row r="60" spans="2:3" x14ac:dyDescent="0.25">
      <c r="B60" s="47" t="s">
        <v>1327</v>
      </c>
      <c r="C60" s="48" t="s">
        <v>1871</v>
      </c>
    </row>
    <row r="61" spans="2:3" x14ac:dyDescent="0.25">
      <c r="B61" s="47"/>
      <c r="C61" s="48"/>
    </row>
    <row r="62" spans="2:3" x14ac:dyDescent="0.25">
      <c r="B62" s="47" t="s">
        <v>1325</v>
      </c>
      <c r="C62" s="48" t="s">
        <v>143</v>
      </c>
    </row>
    <row r="63" spans="2:3" x14ac:dyDescent="0.25">
      <c r="B63" s="239" t="s">
        <v>1324</v>
      </c>
      <c r="C63" s="239"/>
    </row>
    <row r="65" spans="2:7" x14ac:dyDescent="0.25">
      <c r="B65" s="47" t="s">
        <v>149</v>
      </c>
      <c r="C65" s="48"/>
      <c r="D65" s="47"/>
    </row>
    <row r="66" spans="2:7" ht="30" x14ac:dyDescent="0.25">
      <c r="B66" s="63" t="s">
        <v>150</v>
      </c>
      <c r="C66" s="64" t="s">
        <v>151</v>
      </c>
      <c r="D66" s="63" t="s">
        <v>152</v>
      </c>
    </row>
    <row r="67" spans="2:7" x14ac:dyDescent="0.25">
      <c r="B67" s="47" t="s">
        <v>144</v>
      </c>
      <c r="C67" s="48" t="s">
        <v>144</v>
      </c>
      <c r="D67" s="47" t="s">
        <v>144</v>
      </c>
    </row>
    <row r="69" spans="2:7" x14ac:dyDescent="0.25">
      <c r="B69" s="51" t="s">
        <v>153</v>
      </c>
      <c r="C69" s="62">
        <v>45260</v>
      </c>
      <c r="D69" s="47"/>
      <c r="E69" s="55"/>
      <c r="F69" s="61"/>
    </row>
    <row r="70" spans="2:7" x14ac:dyDescent="0.25">
      <c r="B70" s="51" t="s">
        <v>154</v>
      </c>
      <c r="C70" s="52" t="s">
        <v>155</v>
      </c>
      <c r="D70" s="51" t="s">
        <v>156</v>
      </c>
      <c r="E70" s="56" t="s">
        <v>157</v>
      </c>
      <c r="F70" s="50" t="s">
        <v>158</v>
      </c>
      <c r="G70" s="49"/>
    </row>
    <row r="71" spans="2:7" x14ac:dyDescent="0.25">
      <c r="B71" s="59" t="s">
        <v>144</v>
      </c>
      <c r="C71" s="60" t="s">
        <v>144</v>
      </c>
      <c r="D71" s="59" t="s">
        <v>144</v>
      </c>
      <c r="E71" s="58" t="s">
        <v>144</v>
      </c>
      <c r="F71" s="57" t="s">
        <v>144</v>
      </c>
    </row>
    <row r="74" spans="2:7" x14ac:dyDescent="0.25">
      <c r="B74" s="53" t="s">
        <v>159</v>
      </c>
    </row>
    <row r="75" spans="2:7" x14ac:dyDescent="0.25">
      <c r="B75" s="53"/>
    </row>
    <row r="76" spans="2:7" x14ac:dyDescent="0.25">
      <c r="B76" s="53" t="s">
        <v>160</v>
      </c>
    </row>
    <row r="77" spans="2:7" x14ac:dyDescent="0.25">
      <c r="B77" s="51" t="s">
        <v>161</v>
      </c>
      <c r="C77" s="52" t="s">
        <v>162</v>
      </c>
      <c r="D77" s="53"/>
    </row>
    <row r="78" spans="2:7" x14ac:dyDescent="0.25">
      <c r="B78" s="47" t="s">
        <v>144</v>
      </c>
      <c r="C78" s="48" t="s">
        <v>144</v>
      </c>
    </row>
    <row r="80" spans="2:7" x14ac:dyDescent="0.25">
      <c r="B80" s="51" t="s">
        <v>163</v>
      </c>
      <c r="C80" s="52" t="s">
        <v>162</v>
      </c>
    </row>
    <row r="81" spans="2:7" x14ac:dyDescent="0.25">
      <c r="B81" s="47" t="s">
        <v>144</v>
      </c>
      <c r="C81" s="48" t="s">
        <v>144</v>
      </c>
    </row>
    <row r="83" spans="2:7" x14ac:dyDescent="0.25">
      <c r="B83" s="51" t="s">
        <v>144</v>
      </c>
      <c r="C83" s="52" t="s">
        <v>144</v>
      </c>
    </row>
    <row r="84" spans="2:7" x14ac:dyDescent="0.25">
      <c r="B84" s="47" t="s">
        <v>144</v>
      </c>
      <c r="C84" s="48" t="s">
        <v>144</v>
      </c>
    </row>
    <row r="86" spans="2:7" x14ac:dyDescent="0.25">
      <c r="B86" s="56" t="s">
        <v>164</v>
      </c>
      <c r="C86" s="52" t="s">
        <v>165</v>
      </c>
    </row>
    <row r="87" spans="2:7" x14ac:dyDescent="0.25">
      <c r="B87" s="55" t="s">
        <v>144</v>
      </c>
      <c r="C87" s="48" t="s">
        <v>144</v>
      </c>
    </row>
    <row r="89" spans="2:7" x14ac:dyDescent="0.25">
      <c r="B89" s="51" t="s">
        <v>166</v>
      </c>
      <c r="C89" s="52" t="s">
        <v>144</v>
      </c>
    </row>
    <row r="91" spans="2:7" x14ac:dyDescent="0.25">
      <c r="B91" s="51" t="s">
        <v>167</v>
      </c>
      <c r="C91" s="62">
        <v>45260</v>
      </c>
      <c r="D91" s="47"/>
      <c r="E91" s="55"/>
      <c r="F91" s="61"/>
    </row>
    <row r="92" spans="2:7" x14ac:dyDescent="0.25">
      <c r="B92" s="51" t="s">
        <v>154</v>
      </c>
      <c r="C92" s="52" t="s">
        <v>155</v>
      </c>
      <c r="D92" s="51" t="s">
        <v>156</v>
      </c>
      <c r="E92" s="56" t="s">
        <v>157</v>
      </c>
      <c r="F92" s="50" t="s">
        <v>158</v>
      </c>
      <c r="G92" s="49"/>
    </row>
    <row r="93" spans="2:7" x14ac:dyDescent="0.25">
      <c r="B93" s="59" t="s">
        <v>144</v>
      </c>
      <c r="C93" s="60" t="s">
        <v>144</v>
      </c>
      <c r="D93" s="59" t="s">
        <v>144</v>
      </c>
      <c r="E93" s="58" t="s">
        <v>144</v>
      </c>
      <c r="F93" s="57" t="s">
        <v>144</v>
      </c>
    </row>
    <row r="94" spans="2:7" x14ac:dyDescent="0.25">
      <c r="B94" s="53" t="s">
        <v>159</v>
      </c>
    </row>
    <row r="95" spans="2:7" x14ac:dyDescent="0.25">
      <c r="B95" s="53"/>
    </row>
    <row r="96" spans="2:7" x14ac:dyDescent="0.25">
      <c r="B96" s="53" t="s">
        <v>160</v>
      </c>
    </row>
    <row r="97" spans="2:4" x14ac:dyDescent="0.25">
      <c r="B97" s="51" t="s">
        <v>161</v>
      </c>
      <c r="C97" s="52" t="s">
        <v>162</v>
      </c>
      <c r="D97" s="53"/>
    </row>
    <row r="98" spans="2:4" x14ac:dyDescent="0.25">
      <c r="B98" s="47" t="s">
        <v>144</v>
      </c>
      <c r="C98" s="48" t="s">
        <v>144</v>
      </c>
    </row>
    <row r="100" spans="2:4" x14ac:dyDescent="0.25">
      <c r="B100" s="51" t="s">
        <v>163</v>
      </c>
      <c r="C100" s="52" t="s">
        <v>162</v>
      </c>
    </row>
    <row r="101" spans="2:4" x14ac:dyDescent="0.25">
      <c r="B101" s="47" t="s">
        <v>144</v>
      </c>
      <c r="C101" s="48" t="s">
        <v>144</v>
      </c>
    </row>
    <row r="103" spans="2:4" x14ac:dyDescent="0.25">
      <c r="B103" s="51" t="s">
        <v>144</v>
      </c>
      <c r="C103" s="52" t="s">
        <v>144</v>
      </c>
    </row>
    <row r="104" spans="2:4" x14ac:dyDescent="0.25">
      <c r="B104" s="47" t="s">
        <v>144</v>
      </c>
      <c r="C104" s="48" t="s">
        <v>144</v>
      </c>
    </row>
    <row r="106" spans="2:4" x14ac:dyDescent="0.25">
      <c r="B106" s="56" t="s">
        <v>164</v>
      </c>
      <c r="C106" s="52" t="s">
        <v>165</v>
      </c>
    </row>
    <row r="107" spans="2:4" x14ac:dyDescent="0.25">
      <c r="B107" s="55" t="s">
        <v>144</v>
      </c>
      <c r="C107" s="48" t="s">
        <v>144</v>
      </c>
    </row>
    <row r="109" spans="2:4" x14ac:dyDescent="0.25">
      <c r="B109" s="51" t="s">
        <v>166</v>
      </c>
      <c r="C109" s="52" t="s">
        <v>144</v>
      </c>
    </row>
    <row r="112" spans="2:4" x14ac:dyDescent="0.25">
      <c r="B112" s="53" t="s">
        <v>168</v>
      </c>
    </row>
    <row r="114" spans="2:80" x14ac:dyDescent="0.25">
      <c r="B114" s="51" t="s">
        <v>154</v>
      </c>
      <c r="C114" s="52" t="s">
        <v>169</v>
      </c>
      <c r="D114" s="51" t="s">
        <v>170</v>
      </c>
      <c r="E114" s="51" t="s">
        <v>171</v>
      </c>
      <c r="F114" s="49"/>
    </row>
    <row r="115" spans="2:80" x14ac:dyDescent="0.25">
      <c r="B115" s="47" t="s">
        <v>144</v>
      </c>
      <c r="C115" s="48" t="s">
        <v>144</v>
      </c>
      <c r="D115" s="47" t="s">
        <v>144</v>
      </c>
      <c r="E115" s="47" t="s">
        <v>144</v>
      </c>
    </row>
    <row r="118" spans="2:80" x14ac:dyDescent="0.25">
      <c r="B118" s="53" t="s">
        <v>172</v>
      </c>
      <c r="C118" s="54" t="s">
        <v>144</v>
      </c>
      <c r="D118" s="53"/>
      <c r="E118" s="53"/>
      <c r="F118" s="49"/>
      <c r="G118" s="49"/>
      <c r="H118" s="49"/>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3"/>
      <c r="BX118" s="53"/>
      <c r="BY118" s="53"/>
      <c r="BZ118" s="53"/>
      <c r="CA118" s="53"/>
      <c r="CB118" s="53"/>
    </row>
    <row r="120" spans="2:80" x14ac:dyDescent="0.25">
      <c r="B120" s="53" t="s">
        <v>173</v>
      </c>
    </row>
    <row r="122" spans="2:80" x14ac:dyDescent="0.25">
      <c r="B122" s="51" t="s">
        <v>174</v>
      </c>
      <c r="C122" s="52" t="s">
        <v>162</v>
      </c>
      <c r="D122" s="53"/>
    </row>
    <row r="123" spans="2:80" x14ac:dyDescent="0.25">
      <c r="B123" s="47" t="s">
        <v>144</v>
      </c>
      <c r="C123" s="48" t="s">
        <v>144</v>
      </c>
    </row>
    <row r="126" spans="2:80" x14ac:dyDescent="0.25">
      <c r="B126" s="51" t="s">
        <v>175</v>
      </c>
      <c r="C126" s="52" t="s">
        <v>176</v>
      </c>
      <c r="D126" s="53"/>
    </row>
    <row r="127" spans="2:80" x14ac:dyDescent="0.25">
      <c r="B127" s="47" t="s">
        <v>144</v>
      </c>
      <c r="C127" s="48" t="s">
        <v>144</v>
      </c>
    </row>
    <row r="130" spans="2:80" x14ac:dyDescent="0.25">
      <c r="B130" s="53" t="s">
        <v>177</v>
      </c>
    </row>
    <row r="133" spans="2:80" x14ac:dyDescent="0.25">
      <c r="B133" s="53" t="s">
        <v>178</v>
      </c>
    </row>
    <row r="135" spans="2:80" x14ac:dyDescent="0.25">
      <c r="B135" s="51" t="s">
        <v>154</v>
      </c>
      <c r="C135" s="52" t="s">
        <v>179</v>
      </c>
      <c r="D135" s="51" t="s">
        <v>169</v>
      </c>
      <c r="E135" s="51" t="s">
        <v>170</v>
      </c>
      <c r="F135" s="50" t="s">
        <v>171</v>
      </c>
      <c r="G135" s="49"/>
    </row>
    <row r="136" spans="2:80" x14ac:dyDescent="0.25">
      <c r="B136" s="47" t="s">
        <v>144</v>
      </c>
      <c r="C136" s="48" t="s">
        <v>144</v>
      </c>
      <c r="D136" s="47" t="s">
        <v>144</v>
      </c>
      <c r="E136" s="47" t="s">
        <v>144</v>
      </c>
      <c r="F136" s="46" t="s">
        <v>144</v>
      </c>
    </row>
    <row r="139" spans="2:80" x14ac:dyDescent="0.25">
      <c r="B139" s="53" t="s">
        <v>172</v>
      </c>
      <c r="C139" s="54" t="s">
        <v>144</v>
      </c>
      <c r="D139" s="53"/>
      <c r="E139" s="53"/>
      <c r="F139" s="49"/>
      <c r="G139" s="49"/>
      <c r="H139" s="49"/>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c r="AS139" s="53"/>
      <c r="AT139" s="53"/>
      <c r="AU139" s="53"/>
      <c r="AV139" s="53"/>
      <c r="AW139" s="53"/>
      <c r="AX139" s="53"/>
      <c r="AY139" s="53"/>
      <c r="AZ139" s="53"/>
      <c r="BA139" s="53"/>
      <c r="BB139" s="53"/>
      <c r="BC139" s="53"/>
      <c r="BD139" s="53"/>
      <c r="BE139" s="53"/>
      <c r="BF139" s="53"/>
      <c r="BG139" s="53"/>
      <c r="BH139" s="53"/>
      <c r="BI139" s="53"/>
      <c r="BJ139" s="53"/>
      <c r="BK139" s="53"/>
      <c r="BL139" s="53"/>
      <c r="BM139" s="53"/>
      <c r="BN139" s="53"/>
      <c r="BO139" s="53"/>
      <c r="BP139" s="53"/>
      <c r="BQ139" s="53"/>
      <c r="BR139" s="53"/>
      <c r="BS139" s="53"/>
      <c r="BT139" s="53"/>
      <c r="BU139" s="53"/>
      <c r="BV139" s="53"/>
      <c r="BW139" s="53"/>
      <c r="BX139" s="53"/>
      <c r="BY139" s="53"/>
      <c r="BZ139" s="53"/>
      <c r="CA139" s="53"/>
      <c r="CB139" s="53"/>
    </row>
    <row r="141" spans="2:80" x14ac:dyDescent="0.25">
      <c r="B141" s="53" t="s">
        <v>173</v>
      </c>
    </row>
    <row r="143" spans="2:80" x14ac:dyDescent="0.25">
      <c r="B143" s="51" t="s">
        <v>174</v>
      </c>
      <c r="C143" s="52" t="s">
        <v>162</v>
      </c>
      <c r="D143" s="53"/>
    </row>
    <row r="144" spans="2:80" x14ac:dyDescent="0.25">
      <c r="B144" s="47" t="s">
        <v>144</v>
      </c>
      <c r="C144" s="48" t="s">
        <v>144</v>
      </c>
    </row>
    <row r="147" spans="2:7" x14ac:dyDescent="0.25">
      <c r="B147" s="51" t="s">
        <v>175</v>
      </c>
      <c r="C147" s="52" t="s">
        <v>176</v>
      </c>
      <c r="D147" s="53"/>
    </row>
    <row r="148" spans="2:7" x14ac:dyDescent="0.25">
      <c r="B148" s="47" t="s">
        <v>144</v>
      </c>
      <c r="C148" s="48" t="s">
        <v>144</v>
      </c>
    </row>
    <row r="151" spans="2:7" x14ac:dyDescent="0.25">
      <c r="B151" s="53" t="s">
        <v>177</v>
      </c>
    </row>
    <row r="154" spans="2:7" x14ac:dyDescent="0.25">
      <c r="B154" s="53" t="s">
        <v>180</v>
      </c>
    </row>
    <row r="155" spans="2:7" x14ac:dyDescent="0.25">
      <c r="B155" s="51" t="s">
        <v>154</v>
      </c>
      <c r="C155" s="52" t="s">
        <v>181</v>
      </c>
      <c r="D155" s="51" t="s">
        <v>182</v>
      </c>
      <c r="E155" s="51" t="s">
        <v>183</v>
      </c>
      <c r="F155" s="50" t="s">
        <v>184</v>
      </c>
      <c r="G155" s="49"/>
    </row>
    <row r="156" spans="2:7" x14ac:dyDescent="0.25">
      <c r="B156" s="47" t="s">
        <v>144</v>
      </c>
      <c r="C156" s="48" t="s">
        <v>144</v>
      </c>
      <c r="D156" s="47" t="s">
        <v>144</v>
      </c>
      <c r="E156" s="47" t="s">
        <v>144</v>
      </c>
      <c r="F156" s="46" t="s">
        <v>144</v>
      </c>
    </row>
    <row r="157" spans="2:7" x14ac:dyDescent="0.25">
      <c r="B157" s="43" t="s">
        <v>185</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6BE967F8-542C-4C61-82C2-D9802CEA1B88}"/>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74D2A-B049-4B38-8938-8C6FAE1F320D}">
  <dimension ref="A1:CB270"/>
  <sheetViews>
    <sheetView workbookViewId="0">
      <selection activeCell="E7" sqref="E7"/>
    </sheetView>
  </sheetViews>
  <sheetFormatPr defaultRowHeight="15" x14ac:dyDescent="0.25"/>
  <cols>
    <col min="1" max="1" width="5.42578125" style="43" bestFit="1" customWidth="1"/>
    <col min="2" max="2" width="104.28515625" style="43" customWidth="1"/>
    <col min="3" max="3" width="30.7109375" style="45" customWidth="1"/>
    <col min="4" max="4" width="30.7109375" style="43" customWidth="1"/>
    <col min="5" max="5" width="34.140625" style="43" bestFit="1" customWidth="1"/>
    <col min="6" max="6" width="29" style="44" bestFit="1" customWidth="1"/>
    <col min="7" max="7" width="18.140625" style="44" bestFit="1" customWidth="1"/>
    <col min="8" max="8" width="9.140625" style="44" bestFit="1"/>
    <col min="9" max="16384" width="9.140625" style="43"/>
  </cols>
  <sheetData>
    <row r="1" spans="1:5" x14ac:dyDescent="0.25">
      <c r="A1" s="15" t="s">
        <v>0</v>
      </c>
      <c r="B1" s="240" t="s">
        <v>16</v>
      </c>
      <c r="C1" s="240"/>
      <c r="D1" s="240"/>
      <c r="E1" s="240"/>
    </row>
    <row r="3" spans="1:5" x14ac:dyDescent="0.25">
      <c r="B3" s="75" t="s">
        <v>2066</v>
      </c>
      <c r="C3" s="241"/>
      <c r="D3" s="242"/>
    </row>
    <row r="4" spans="1:5" ht="30" x14ac:dyDescent="0.25">
      <c r="B4" s="80" t="s">
        <v>2065</v>
      </c>
      <c r="C4" s="241"/>
      <c r="D4" s="242"/>
    </row>
    <row r="5" spans="1:5" x14ac:dyDescent="0.25">
      <c r="B5" s="80"/>
      <c r="C5" s="241"/>
      <c r="D5" s="242"/>
    </row>
    <row r="6" spans="1:5" x14ac:dyDescent="0.25">
      <c r="B6" s="80" t="s">
        <v>107</v>
      </c>
      <c r="C6" s="241"/>
      <c r="D6" s="242"/>
    </row>
    <row r="7" spans="1:5" x14ac:dyDescent="0.25">
      <c r="B7" s="80" t="s">
        <v>1546</v>
      </c>
      <c r="C7" s="241"/>
      <c r="D7" s="242"/>
    </row>
    <row r="8" spans="1:5" x14ac:dyDescent="0.25">
      <c r="B8" s="80" t="s">
        <v>2064</v>
      </c>
      <c r="C8" s="241"/>
      <c r="D8" s="242"/>
    </row>
    <row r="9" spans="1:5" x14ac:dyDescent="0.25">
      <c r="B9" s="47" t="s">
        <v>108</v>
      </c>
      <c r="C9" s="78" t="s">
        <v>109</v>
      </c>
      <c r="D9" s="78" t="s">
        <v>110</v>
      </c>
    </row>
    <row r="10" spans="1:5" x14ac:dyDescent="0.25">
      <c r="C10" s="77"/>
    </row>
    <row r="11" spans="1:5" x14ac:dyDescent="0.25">
      <c r="B11" s="245"/>
      <c r="C11" s="245"/>
      <c r="D11" s="245"/>
      <c r="E11" s="245"/>
    </row>
    <row r="12" spans="1:5" x14ac:dyDescent="0.25">
      <c r="B12" s="243" t="s">
        <v>1468</v>
      </c>
      <c r="C12" s="243"/>
      <c r="D12" s="243"/>
      <c r="E12" s="243"/>
    </row>
    <row r="13" spans="1:5" x14ac:dyDescent="0.25">
      <c r="B13" s="71" t="s">
        <v>1467</v>
      </c>
      <c r="C13" s="244" t="s">
        <v>1466</v>
      </c>
      <c r="D13" s="243" t="s">
        <v>1465</v>
      </c>
      <c r="E13" s="243" t="s">
        <v>1464</v>
      </c>
    </row>
    <row r="14" spans="1:5" x14ac:dyDescent="0.25">
      <c r="B14" s="71" t="s">
        <v>1463</v>
      </c>
      <c r="C14" s="244"/>
      <c r="D14" s="243"/>
      <c r="E14" s="243"/>
    </row>
    <row r="15" spans="1:5" x14ac:dyDescent="0.25">
      <c r="B15" s="75" t="s">
        <v>1462</v>
      </c>
      <c r="C15" s="74"/>
      <c r="D15" s="73" t="s">
        <v>1461</v>
      </c>
      <c r="E15" s="73"/>
    </row>
    <row r="16" spans="1:5" x14ac:dyDescent="0.25">
      <c r="B16" s="75" t="s">
        <v>1460</v>
      </c>
      <c r="C16" s="74"/>
      <c r="D16" s="73"/>
      <c r="E16" s="73"/>
    </row>
    <row r="17" spans="2:8" x14ac:dyDescent="0.25">
      <c r="B17" s="75" t="s">
        <v>1459</v>
      </c>
      <c r="C17" s="74"/>
      <c r="D17" s="73"/>
      <c r="E17" s="73"/>
    </row>
    <row r="18" spans="2:8" x14ac:dyDescent="0.25">
      <c r="B18" s="51" t="s">
        <v>1458</v>
      </c>
      <c r="C18" s="72"/>
      <c r="D18" s="71"/>
      <c r="E18" s="71"/>
    </row>
    <row r="20" spans="2:8" x14ac:dyDescent="0.25">
      <c r="B20" s="43" t="s">
        <v>111</v>
      </c>
    </row>
    <row r="22" spans="2:8" x14ac:dyDescent="0.25">
      <c r="B22" s="69" t="s">
        <v>112</v>
      </c>
      <c r="C22" s="70" t="s">
        <v>113</v>
      </c>
      <c r="D22" s="69" t="s">
        <v>114</v>
      </c>
      <c r="E22" s="69" t="s">
        <v>115</v>
      </c>
      <c r="F22" s="68" t="s">
        <v>116</v>
      </c>
      <c r="G22" s="68" t="s">
        <v>117</v>
      </c>
      <c r="H22" s="68" t="s">
        <v>118</v>
      </c>
    </row>
    <row r="23" spans="2:8" x14ac:dyDescent="0.25">
      <c r="B23" s="53" t="s">
        <v>119</v>
      </c>
    </row>
    <row r="24" spans="2:8" x14ac:dyDescent="0.25">
      <c r="B24" s="53" t="s">
        <v>120</v>
      </c>
    </row>
    <row r="25" spans="2:8" x14ac:dyDescent="0.25">
      <c r="B25" s="53" t="s">
        <v>121</v>
      </c>
    </row>
    <row r="26" spans="2:8" x14ac:dyDescent="0.25">
      <c r="B26" s="43" t="s">
        <v>2063</v>
      </c>
      <c r="C26" s="45">
        <v>7.24</v>
      </c>
      <c r="D26" s="43" t="s">
        <v>122</v>
      </c>
      <c r="E26" s="43" t="s">
        <v>2062</v>
      </c>
      <c r="F26" s="44">
        <v>52500000</v>
      </c>
      <c r="G26" s="44">
        <v>52671.41</v>
      </c>
      <c r="H26" s="44">
        <v>3.3</v>
      </c>
    </row>
    <row r="27" spans="2:8" x14ac:dyDescent="0.25">
      <c r="B27" s="43" t="s">
        <v>123</v>
      </c>
      <c r="C27" s="45">
        <v>6.98</v>
      </c>
      <c r="D27" s="43" t="s">
        <v>122</v>
      </c>
      <c r="E27" s="43" t="s">
        <v>124</v>
      </c>
      <c r="F27" s="44">
        <v>14500000</v>
      </c>
      <c r="G27" s="44">
        <v>14503.13</v>
      </c>
      <c r="H27" s="44">
        <v>0.91</v>
      </c>
    </row>
    <row r="28" spans="2:8" x14ac:dyDescent="0.25">
      <c r="B28" s="43" t="s">
        <v>2061</v>
      </c>
      <c r="C28" s="45">
        <v>7.27</v>
      </c>
      <c r="D28" s="43" t="s">
        <v>122</v>
      </c>
      <c r="E28" s="43" t="s">
        <v>2060</v>
      </c>
      <c r="F28" s="44">
        <v>1634500</v>
      </c>
      <c r="G28" s="44">
        <v>1649.66</v>
      </c>
      <c r="H28" s="44">
        <v>0.1</v>
      </c>
    </row>
    <row r="29" spans="2:8" x14ac:dyDescent="0.25">
      <c r="B29" s="43" t="s">
        <v>1634</v>
      </c>
      <c r="C29" s="45">
        <v>7.18</v>
      </c>
      <c r="D29" s="43" t="s">
        <v>122</v>
      </c>
      <c r="E29" s="43" t="s">
        <v>1633</v>
      </c>
      <c r="F29" s="44">
        <v>1500000</v>
      </c>
      <c r="G29" s="44">
        <v>1510.31</v>
      </c>
      <c r="H29" s="44">
        <v>0.09</v>
      </c>
    </row>
    <row r="30" spans="2:8" x14ac:dyDescent="0.25">
      <c r="B30" s="43" t="s">
        <v>2059</v>
      </c>
      <c r="C30" s="45">
        <v>7.33</v>
      </c>
      <c r="D30" s="43" t="s">
        <v>122</v>
      </c>
      <c r="E30" s="43" t="s">
        <v>2058</v>
      </c>
      <c r="F30" s="44">
        <v>1000000</v>
      </c>
      <c r="G30" s="44">
        <v>1012.25</v>
      </c>
      <c r="H30" s="44">
        <v>0.06</v>
      </c>
    </row>
    <row r="31" spans="2:8" x14ac:dyDescent="0.25">
      <c r="B31" s="43" t="s">
        <v>1455</v>
      </c>
      <c r="C31" s="45">
        <v>7.15</v>
      </c>
      <c r="D31" s="43" t="s">
        <v>122</v>
      </c>
      <c r="E31" s="43" t="s">
        <v>1454</v>
      </c>
      <c r="F31" s="44">
        <v>1000000</v>
      </c>
      <c r="G31" s="44">
        <v>1003.26</v>
      </c>
      <c r="H31" s="44">
        <v>0.06</v>
      </c>
    </row>
    <row r="32" spans="2:8" x14ac:dyDescent="0.25">
      <c r="B32" s="43" t="s">
        <v>2057</v>
      </c>
      <c r="C32" s="45">
        <v>7.15</v>
      </c>
      <c r="D32" s="43" t="s">
        <v>122</v>
      </c>
      <c r="E32" s="43" t="s">
        <v>2056</v>
      </c>
      <c r="F32" s="44">
        <v>1000000</v>
      </c>
      <c r="G32" s="44">
        <v>1003.2</v>
      </c>
      <c r="H32" s="44">
        <v>0.06</v>
      </c>
    </row>
    <row r="33" spans="2:8" x14ac:dyDescent="0.25">
      <c r="B33" s="43" t="s">
        <v>2055</v>
      </c>
      <c r="C33" s="45">
        <v>7.26</v>
      </c>
      <c r="D33" s="43" t="s">
        <v>122</v>
      </c>
      <c r="E33" s="43" t="s">
        <v>2054</v>
      </c>
      <c r="F33" s="44">
        <v>500000</v>
      </c>
      <c r="G33" s="44">
        <v>503.97</v>
      </c>
      <c r="H33" s="44">
        <v>0.03</v>
      </c>
    </row>
    <row r="34" spans="2:8" x14ac:dyDescent="0.25">
      <c r="B34" s="43" t="s">
        <v>1173</v>
      </c>
      <c r="C34" s="45">
        <v>7.26</v>
      </c>
      <c r="D34" s="43" t="s">
        <v>122</v>
      </c>
      <c r="E34" s="43" t="s">
        <v>1174</v>
      </c>
      <c r="F34" s="44">
        <v>500000</v>
      </c>
      <c r="G34" s="44">
        <v>503.92</v>
      </c>
      <c r="H34" s="44">
        <v>0.03</v>
      </c>
    </row>
    <row r="35" spans="2:8" x14ac:dyDescent="0.25">
      <c r="B35" s="43" t="s">
        <v>2053</v>
      </c>
      <c r="C35" s="45">
        <v>7.16</v>
      </c>
      <c r="D35" s="43" t="s">
        <v>122</v>
      </c>
      <c r="E35" s="43" t="s">
        <v>2052</v>
      </c>
      <c r="F35" s="44">
        <v>500000</v>
      </c>
      <c r="G35" s="44">
        <v>501.63</v>
      </c>
      <c r="H35" s="44">
        <v>0.03</v>
      </c>
    </row>
    <row r="36" spans="2:8" x14ac:dyDescent="0.25">
      <c r="B36" s="53" t="s">
        <v>125</v>
      </c>
      <c r="C36" s="54"/>
      <c r="D36" s="53"/>
      <c r="E36" s="53"/>
      <c r="F36" s="49"/>
      <c r="G36" s="49">
        <f>SUM(G22:G35)</f>
        <v>74862.740000000005</v>
      </c>
      <c r="H36" s="49">
        <f>SUM(H22:H35)</f>
        <v>4.669999999999999</v>
      </c>
    </row>
    <row r="37" spans="2:8" x14ac:dyDescent="0.25">
      <c r="B37" s="53" t="s">
        <v>130</v>
      </c>
    </row>
    <row r="38" spans="2:8" x14ac:dyDescent="0.25">
      <c r="B38" s="43" t="s">
        <v>2051</v>
      </c>
      <c r="C38" s="45">
        <v>7.63</v>
      </c>
      <c r="D38" s="43" t="s">
        <v>131</v>
      </c>
      <c r="E38" s="43" t="s">
        <v>1701</v>
      </c>
      <c r="F38" s="44">
        <v>14000</v>
      </c>
      <c r="G38" s="44">
        <v>67246.62</v>
      </c>
      <c r="H38" s="44">
        <v>4.22</v>
      </c>
    </row>
    <row r="39" spans="2:8" x14ac:dyDescent="0.25">
      <c r="B39" s="43" t="s">
        <v>2050</v>
      </c>
      <c r="C39" s="45">
        <v>7.67</v>
      </c>
      <c r="D39" s="43" t="s">
        <v>132</v>
      </c>
      <c r="E39" s="43" t="s">
        <v>2049</v>
      </c>
      <c r="F39" s="44">
        <v>13000</v>
      </c>
      <c r="G39" s="44">
        <v>62529.74</v>
      </c>
      <c r="H39" s="44">
        <v>3.92</v>
      </c>
    </row>
    <row r="40" spans="2:8" x14ac:dyDescent="0.25">
      <c r="B40" s="43" t="s">
        <v>2048</v>
      </c>
      <c r="C40" s="45">
        <v>7.34</v>
      </c>
      <c r="D40" s="43" t="s">
        <v>132</v>
      </c>
      <c r="E40" s="43" t="s">
        <v>2047</v>
      </c>
      <c r="F40" s="44">
        <v>10500</v>
      </c>
      <c r="G40" s="44">
        <v>51555.89</v>
      </c>
      <c r="H40" s="44">
        <v>3.23</v>
      </c>
    </row>
    <row r="41" spans="2:8" x14ac:dyDescent="0.25">
      <c r="B41" s="43" t="s">
        <v>1593</v>
      </c>
      <c r="C41" s="45">
        <v>6.97</v>
      </c>
      <c r="D41" s="43" t="s">
        <v>122</v>
      </c>
      <c r="E41" s="43" t="s">
        <v>1592</v>
      </c>
      <c r="F41" s="44">
        <v>48000000</v>
      </c>
      <c r="G41" s="44">
        <v>47189.57</v>
      </c>
      <c r="H41" s="44">
        <v>2.96</v>
      </c>
    </row>
    <row r="42" spans="2:8" x14ac:dyDescent="0.25">
      <c r="B42" s="43" t="s">
        <v>2046</v>
      </c>
      <c r="C42" s="45">
        <v>7.35</v>
      </c>
      <c r="D42" s="43" t="s">
        <v>132</v>
      </c>
      <c r="E42" s="43" t="s">
        <v>2045</v>
      </c>
      <c r="F42" s="44">
        <v>8500</v>
      </c>
      <c r="G42" s="44">
        <v>41751.75</v>
      </c>
      <c r="H42" s="44">
        <v>2.62</v>
      </c>
    </row>
    <row r="43" spans="2:8" x14ac:dyDescent="0.25">
      <c r="B43" s="43" t="s">
        <v>2044</v>
      </c>
      <c r="C43" s="45">
        <v>7.4</v>
      </c>
      <c r="D43" s="43" t="s">
        <v>132</v>
      </c>
      <c r="E43" s="43" t="s">
        <v>2043</v>
      </c>
      <c r="F43" s="44">
        <v>8500</v>
      </c>
      <c r="G43" s="44">
        <v>41647.199999999997</v>
      </c>
      <c r="H43" s="44">
        <v>2.61</v>
      </c>
    </row>
    <row r="44" spans="2:8" x14ac:dyDescent="0.25">
      <c r="B44" s="43" t="s">
        <v>2042</v>
      </c>
      <c r="C44" s="45">
        <v>7.57</v>
      </c>
      <c r="D44" s="43" t="s">
        <v>1371</v>
      </c>
      <c r="E44" s="43" t="s">
        <v>2041</v>
      </c>
      <c r="F44" s="44">
        <v>8500</v>
      </c>
      <c r="G44" s="44">
        <v>40849.050000000003</v>
      </c>
      <c r="H44" s="44">
        <v>2.56</v>
      </c>
    </row>
    <row r="45" spans="2:8" x14ac:dyDescent="0.25">
      <c r="B45" s="43" t="s">
        <v>2040</v>
      </c>
      <c r="C45" s="45">
        <v>7.1</v>
      </c>
      <c r="D45" s="43" t="s">
        <v>122</v>
      </c>
      <c r="E45" s="43" t="s">
        <v>2039</v>
      </c>
      <c r="F45" s="44">
        <v>41500000</v>
      </c>
      <c r="G45" s="44">
        <v>40514.870000000003</v>
      </c>
      <c r="H45" s="44">
        <v>2.54</v>
      </c>
    </row>
    <row r="46" spans="2:8" x14ac:dyDescent="0.25">
      <c r="B46" s="43" t="s">
        <v>2038</v>
      </c>
      <c r="C46" s="45">
        <v>7.37</v>
      </c>
      <c r="D46" s="43" t="s">
        <v>132</v>
      </c>
      <c r="E46" s="43" t="s">
        <v>2037</v>
      </c>
      <c r="F46" s="44">
        <v>7500</v>
      </c>
      <c r="G46" s="44">
        <v>37102.949999999997</v>
      </c>
      <c r="H46" s="44">
        <v>2.33</v>
      </c>
    </row>
    <row r="47" spans="2:8" x14ac:dyDescent="0.25">
      <c r="B47" s="43" t="s">
        <v>2036</v>
      </c>
      <c r="C47" s="45">
        <v>7.55</v>
      </c>
      <c r="D47" s="43" t="s">
        <v>132</v>
      </c>
      <c r="E47" s="43" t="s">
        <v>1499</v>
      </c>
      <c r="F47" s="44">
        <v>6500</v>
      </c>
      <c r="G47" s="44">
        <v>31912.5</v>
      </c>
      <c r="H47" s="44">
        <v>2</v>
      </c>
    </row>
    <row r="48" spans="2:8" x14ac:dyDescent="0.25">
      <c r="B48" s="43" t="s">
        <v>2035</v>
      </c>
      <c r="C48" s="45">
        <v>7.4</v>
      </c>
      <c r="D48" s="43" t="s">
        <v>132</v>
      </c>
      <c r="E48" s="43" t="s">
        <v>1367</v>
      </c>
      <c r="F48" s="44">
        <v>6000</v>
      </c>
      <c r="G48" s="44">
        <v>29675.34</v>
      </c>
      <c r="H48" s="44">
        <v>1.86</v>
      </c>
    </row>
    <row r="49" spans="2:8" x14ac:dyDescent="0.25">
      <c r="B49" s="43" t="s">
        <v>2034</v>
      </c>
      <c r="C49" s="45">
        <v>7.4</v>
      </c>
      <c r="D49" s="43" t="s">
        <v>132</v>
      </c>
      <c r="E49" s="43" t="s">
        <v>2033</v>
      </c>
      <c r="F49" s="44">
        <v>6000</v>
      </c>
      <c r="G49" s="44">
        <v>29433.119999999999</v>
      </c>
      <c r="H49" s="44">
        <v>1.85</v>
      </c>
    </row>
    <row r="50" spans="2:8" x14ac:dyDescent="0.25">
      <c r="B50" s="43" t="s">
        <v>2032</v>
      </c>
      <c r="C50" s="45">
        <v>7.13</v>
      </c>
      <c r="D50" s="43" t="s">
        <v>122</v>
      </c>
      <c r="E50" s="43" t="s">
        <v>2031</v>
      </c>
      <c r="F50" s="44">
        <v>30000000</v>
      </c>
      <c r="G50" s="44">
        <v>28975.5</v>
      </c>
      <c r="H50" s="44">
        <v>1.82</v>
      </c>
    </row>
    <row r="51" spans="2:8" x14ac:dyDescent="0.25">
      <c r="B51" s="43" t="s">
        <v>2030</v>
      </c>
      <c r="C51" s="45">
        <v>8.24</v>
      </c>
      <c r="D51" s="43" t="s">
        <v>1371</v>
      </c>
      <c r="E51" s="43" t="s">
        <v>1530</v>
      </c>
      <c r="F51" s="44">
        <v>5000</v>
      </c>
      <c r="G51" s="44">
        <v>24743.05</v>
      </c>
      <c r="H51" s="44">
        <v>1.55</v>
      </c>
    </row>
    <row r="52" spans="2:8" x14ac:dyDescent="0.25">
      <c r="B52" s="43" t="s">
        <v>2029</v>
      </c>
      <c r="C52" s="45">
        <v>7.31</v>
      </c>
      <c r="D52" s="43" t="s">
        <v>132</v>
      </c>
      <c r="E52" s="43" t="s">
        <v>2028</v>
      </c>
      <c r="F52" s="44">
        <v>5000</v>
      </c>
      <c r="G52" s="44">
        <v>24693.38</v>
      </c>
      <c r="H52" s="44">
        <v>1.55</v>
      </c>
    </row>
    <row r="53" spans="2:8" x14ac:dyDescent="0.25">
      <c r="B53" s="43" t="s">
        <v>2027</v>
      </c>
      <c r="C53" s="45">
        <v>7.31</v>
      </c>
      <c r="D53" s="43" t="s">
        <v>132</v>
      </c>
      <c r="E53" s="43" t="s">
        <v>2026</v>
      </c>
      <c r="F53" s="44">
        <v>5000</v>
      </c>
      <c r="G53" s="44">
        <v>24673.85</v>
      </c>
      <c r="H53" s="44">
        <v>1.55</v>
      </c>
    </row>
    <row r="54" spans="2:8" x14ac:dyDescent="0.25">
      <c r="B54" s="43" t="s">
        <v>2025</v>
      </c>
      <c r="C54" s="45">
        <v>7.79</v>
      </c>
      <c r="D54" s="43" t="s">
        <v>132</v>
      </c>
      <c r="E54" s="43" t="s">
        <v>2024</v>
      </c>
      <c r="F54" s="44">
        <v>5000</v>
      </c>
      <c r="G54" s="44">
        <v>24559.7</v>
      </c>
      <c r="H54" s="44">
        <v>1.54</v>
      </c>
    </row>
    <row r="55" spans="2:8" x14ac:dyDescent="0.25">
      <c r="B55" s="43" t="s">
        <v>2023</v>
      </c>
      <c r="C55" s="45">
        <v>8.25</v>
      </c>
      <c r="D55" s="43" t="s">
        <v>132</v>
      </c>
      <c r="E55" s="43" t="s">
        <v>2022</v>
      </c>
      <c r="F55" s="44">
        <v>5000</v>
      </c>
      <c r="G55" s="44">
        <v>24463.98</v>
      </c>
      <c r="H55" s="44">
        <v>1.53</v>
      </c>
    </row>
    <row r="56" spans="2:8" x14ac:dyDescent="0.25">
      <c r="B56" s="43" t="s">
        <v>2021</v>
      </c>
      <c r="C56" s="45">
        <v>9.0299999999999994</v>
      </c>
      <c r="D56" s="43" t="s">
        <v>132</v>
      </c>
      <c r="E56" s="43" t="s">
        <v>2020</v>
      </c>
      <c r="F56" s="44">
        <v>5000</v>
      </c>
      <c r="G56" s="44">
        <v>24461.7</v>
      </c>
      <c r="H56" s="44">
        <v>1.53</v>
      </c>
    </row>
    <row r="57" spans="2:8" x14ac:dyDescent="0.25">
      <c r="B57" s="43" t="s">
        <v>2019</v>
      </c>
      <c r="C57" s="45">
        <v>7.58</v>
      </c>
      <c r="D57" s="43" t="s">
        <v>1371</v>
      </c>
      <c r="E57" s="43" t="s">
        <v>2018</v>
      </c>
      <c r="F57" s="44">
        <v>5000</v>
      </c>
      <c r="G57" s="44">
        <v>24377.33</v>
      </c>
      <c r="H57" s="44">
        <v>1.53</v>
      </c>
    </row>
    <row r="58" spans="2:8" x14ac:dyDescent="0.25">
      <c r="B58" s="43" t="s">
        <v>2017</v>
      </c>
      <c r="C58" s="45">
        <v>8.5299999999999994</v>
      </c>
      <c r="D58" s="43" t="s">
        <v>132</v>
      </c>
      <c r="E58" s="43" t="s">
        <v>2016</v>
      </c>
      <c r="F58" s="44">
        <v>5000</v>
      </c>
      <c r="G58" s="44">
        <v>24153.8</v>
      </c>
      <c r="H58" s="44">
        <v>1.52</v>
      </c>
    </row>
    <row r="59" spans="2:8" x14ac:dyDescent="0.25">
      <c r="B59" s="43" t="s">
        <v>2015</v>
      </c>
      <c r="C59" s="45">
        <v>7.64</v>
      </c>
      <c r="D59" s="43" t="s">
        <v>132</v>
      </c>
      <c r="E59" s="43" t="s">
        <v>1513</v>
      </c>
      <c r="F59" s="44">
        <v>5000</v>
      </c>
      <c r="G59" s="44">
        <v>23981.05</v>
      </c>
      <c r="H59" s="44">
        <v>1.5</v>
      </c>
    </row>
    <row r="60" spans="2:8" x14ac:dyDescent="0.25">
      <c r="B60" s="43" t="s">
        <v>1406</v>
      </c>
      <c r="C60" s="45">
        <v>7.36</v>
      </c>
      <c r="D60" s="43" t="s">
        <v>132</v>
      </c>
      <c r="E60" s="43" t="s">
        <v>1405</v>
      </c>
      <c r="F60" s="44">
        <v>4000</v>
      </c>
      <c r="G60" s="44">
        <v>19836.12</v>
      </c>
      <c r="H60" s="44">
        <v>1.24</v>
      </c>
    </row>
    <row r="61" spans="2:8" x14ac:dyDescent="0.25">
      <c r="B61" s="43" t="s">
        <v>2014</v>
      </c>
      <c r="C61" s="45">
        <v>7.35</v>
      </c>
      <c r="D61" s="43" t="s">
        <v>131</v>
      </c>
      <c r="E61" s="43" t="s">
        <v>1428</v>
      </c>
      <c r="F61" s="44">
        <v>4000</v>
      </c>
      <c r="G61" s="44">
        <v>19679.240000000002</v>
      </c>
      <c r="H61" s="44">
        <v>1.23</v>
      </c>
    </row>
    <row r="62" spans="2:8" x14ac:dyDescent="0.25">
      <c r="B62" s="43" t="s">
        <v>2013</v>
      </c>
      <c r="C62" s="45">
        <v>7.42</v>
      </c>
      <c r="D62" s="43" t="s">
        <v>132</v>
      </c>
      <c r="E62" s="43" t="s">
        <v>2012</v>
      </c>
      <c r="F62" s="44">
        <v>4000</v>
      </c>
      <c r="G62" s="44">
        <v>19644.580000000002</v>
      </c>
      <c r="H62" s="44">
        <v>1.23</v>
      </c>
    </row>
    <row r="63" spans="2:8" x14ac:dyDescent="0.25">
      <c r="B63" s="43" t="s">
        <v>2011</v>
      </c>
      <c r="C63" s="45">
        <v>7.34</v>
      </c>
      <c r="D63" s="43" t="s">
        <v>132</v>
      </c>
      <c r="E63" s="43" t="s">
        <v>2010</v>
      </c>
      <c r="F63" s="44">
        <v>4000</v>
      </c>
      <c r="G63" s="44">
        <v>19613.72</v>
      </c>
      <c r="H63" s="44">
        <v>1.23</v>
      </c>
    </row>
    <row r="64" spans="2:8" x14ac:dyDescent="0.25">
      <c r="B64" s="43" t="s">
        <v>2009</v>
      </c>
      <c r="C64" s="45">
        <v>7.43</v>
      </c>
      <c r="D64" s="43" t="s">
        <v>132</v>
      </c>
      <c r="E64" s="43" t="s">
        <v>2008</v>
      </c>
      <c r="F64" s="44">
        <v>4000</v>
      </c>
      <c r="G64" s="44">
        <v>19609.080000000002</v>
      </c>
      <c r="H64" s="44">
        <v>1.23</v>
      </c>
    </row>
    <row r="65" spans="2:8" x14ac:dyDescent="0.25">
      <c r="B65" s="43" t="s">
        <v>2007</v>
      </c>
      <c r="C65" s="45">
        <v>8.2100000000000009</v>
      </c>
      <c r="D65" s="43" t="s">
        <v>132</v>
      </c>
      <c r="E65" s="43" t="s">
        <v>2006</v>
      </c>
      <c r="F65" s="44">
        <v>4000</v>
      </c>
      <c r="G65" s="44">
        <v>19607.48</v>
      </c>
      <c r="H65" s="44">
        <v>1.23</v>
      </c>
    </row>
    <row r="66" spans="2:8" x14ac:dyDescent="0.25">
      <c r="B66" s="43" t="s">
        <v>2005</v>
      </c>
      <c r="C66" s="45">
        <v>7.65</v>
      </c>
      <c r="D66" s="43" t="s">
        <v>132</v>
      </c>
      <c r="E66" s="43" t="s">
        <v>2004</v>
      </c>
      <c r="F66" s="44">
        <v>4000</v>
      </c>
      <c r="G66" s="44">
        <v>19272.900000000001</v>
      </c>
      <c r="H66" s="44">
        <v>1.21</v>
      </c>
    </row>
    <row r="67" spans="2:8" x14ac:dyDescent="0.25">
      <c r="B67" s="43" t="s">
        <v>2003</v>
      </c>
      <c r="C67" s="45">
        <v>7.4</v>
      </c>
      <c r="D67" s="43" t="s">
        <v>132</v>
      </c>
      <c r="E67" s="43" t="s">
        <v>1534</v>
      </c>
      <c r="F67" s="44">
        <v>3900</v>
      </c>
      <c r="G67" s="44">
        <v>19097.330000000002</v>
      </c>
      <c r="H67" s="44">
        <v>1.2</v>
      </c>
    </row>
    <row r="68" spans="2:8" x14ac:dyDescent="0.25">
      <c r="B68" s="43" t="s">
        <v>2002</v>
      </c>
      <c r="C68" s="45">
        <v>6.96</v>
      </c>
      <c r="D68" s="43" t="s">
        <v>122</v>
      </c>
      <c r="E68" s="43" t="s">
        <v>2001</v>
      </c>
      <c r="F68" s="44">
        <v>19000000</v>
      </c>
      <c r="G68" s="44">
        <v>18725.22</v>
      </c>
      <c r="H68" s="44">
        <v>1.17</v>
      </c>
    </row>
    <row r="69" spans="2:8" x14ac:dyDescent="0.25">
      <c r="B69" s="43" t="s">
        <v>2000</v>
      </c>
      <c r="C69" s="45">
        <v>8.91</v>
      </c>
      <c r="D69" s="43" t="s">
        <v>132</v>
      </c>
      <c r="E69" s="43" t="s">
        <v>1999</v>
      </c>
      <c r="F69" s="44">
        <v>3500</v>
      </c>
      <c r="G69" s="44">
        <v>17381.21</v>
      </c>
      <c r="H69" s="44">
        <v>1.0900000000000001</v>
      </c>
    </row>
    <row r="70" spans="2:8" x14ac:dyDescent="0.25">
      <c r="B70" s="43" t="s">
        <v>1998</v>
      </c>
      <c r="C70" s="45">
        <v>7.43</v>
      </c>
      <c r="D70" s="43" t="s">
        <v>132</v>
      </c>
      <c r="E70" s="43" t="s">
        <v>1997</v>
      </c>
      <c r="F70" s="44">
        <v>3500</v>
      </c>
      <c r="G70" s="44">
        <v>17140.87</v>
      </c>
      <c r="H70" s="44">
        <v>1.08</v>
      </c>
    </row>
    <row r="71" spans="2:8" x14ac:dyDescent="0.25">
      <c r="B71" s="43" t="s">
        <v>1996</v>
      </c>
      <c r="C71" s="45">
        <v>7.71</v>
      </c>
      <c r="D71" s="43" t="s">
        <v>1371</v>
      </c>
      <c r="E71" s="43" t="s">
        <v>1995</v>
      </c>
      <c r="F71" s="44">
        <v>3500</v>
      </c>
      <c r="G71" s="44">
        <v>16807.68</v>
      </c>
      <c r="H71" s="44">
        <v>1.05</v>
      </c>
    </row>
    <row r="72" spans="2:8" x14ac:dyDescent="0.25">
      <c r="B72" s="43" t="s">
        <v>1994</v>
      </c>
      <c r="C72" s="45">
        <v>8.1199999999999992</v>
      </c>
      <c r="D72" s="43" t="s">
        <v>132</v>
      </c>
      <c r="E72" s="43" t="s">
        <v>1993</v>
      </c>
      <c r="F72" s="44">
        <v>3400</v>
      </c>
      <c r="G72" s="44">
        <v>16670.099999999999</v>
      </c>
      <c r="H72" s="44">
        <v>1.05</v>
      </c>
    </row>
    <row r="73" spans="2:8" x14ac:dyDescent="0.25">
      <c r="B73" s="43" t="s">
        <v>1503</v>
      </c>
      <c r="C73" s="45">
        <v>7.05</v>
      </c>
      <c r="D73" s="43" t="s">
        <v>132</v>
      </c>
      <c r="E73" s="43" t="s">
        <v>1502</v>
      </c>
      <c r="F73" s="44">
        <v>3000</v>
      </c>
      <c r="G73" s="44">
        <v>14959.55</v>
      </c>
      <c r="H73" s="44">
        <v>0.94</v>
      </c>
    </row>
    <row r="74" spans="2:8" x14ac:dyDescent="0.25">
      <c r="B74" s="43" t="s">
        <v>1992</v>
      </c>
      <c r="C74" s="45">
        <v>7.37</v>
      </c>
      <c r="D74" s="43" t="s">
        <v>1371</v>
      </c>
      <c r="E74" s="43" t="s">
        <v>1991</v>
      </c>
      <c r="F74" s="44">
        <v>3000</v>
      </c>
      <c r="G74" s="44">
        <v>14799.92</v>
      </c>
      <c r="H74" s="44">
        <v>0.93</v>
      </c>
    </row>
    <row r="75" spans="2:8" x14ac:dyDescent="0.25">
      <c r="B75" s="43" t="s">
        <v>1990</v>
      </c>
      <c r="C75" s="45">
        <v>8.74</v>
      </c>
      <c r="D75" s="43" t="s">
        <v>132</v>
      </c>
      <c r="E75" s="43" t="s">
        <v>1989</v>
      </c>
      <c r="F75" s="44">
        <v>3000</v>
      </c>
      <c r="G75" s="44">
        <v>14787.56</v>
      </c>
      <c r="H75" s="44">
        <v>0.93</v>
      </c>
    </row>
    <row r="76" spans="2:8" x14ac:dyDescent="0.25">
      <c r="B76" s="43" t="s">
        <v>1988</v>
      </c>
      <c r="C76" s="45">
        <v>7.31</v>
      </c>
      <c r="D76" s="43" t="s">
        <v>132</v>
      </c>
      <c r="E76" s="43" t="s">
        <v>1987</v>
      </c>
      <c r="F76" s="44">
        <v>3000</v>
      </c>
      <c r="G76" s="44">
        <v>14752.01</v>
      </c>
      <c r="H76" s="44">
        <v>0.93</v>
      </c>
    </row>
    <row r="77" spans="2:8" x14ac:dyDescent="0.25">
      <c r="B77" s="43" t="s">
        <v>1986</v>
      </c>
      <c r="C77" s="45">
        <v>7.31</v>
      </c>
      <c r="D77" s="43" t="s">
        <v>132</v>
      </c>
      <c r="E77" s="43" t="s">
        <v>1985</v>
      </c>
      <c r="F77" s="44">
        <v>3000</v>
      </c>
      <c r="G77" s="44">
        <v>14740.4</v>
      </c>
      <c r="H77" s="44">
        <v>0.92</v>
      </c>
    </row>
    <row r="78" spans="2:8" x14ac:dyDescent="0.25">
      <c r="B78" s="43" t="s">
        <v>1526</v>
      </c>
      <c r="C78" s="45">
        <v>7.36</v>
      </c>
      <c r="D78" s="43" t="s">
        <v>132</v>
      </c>
      <c r="E78" s="43" t="s">
        <v>1525</v>
      </c>
      <c r="F78" s="44">
        <v>3000</v>
      </c>
      <c r="G78" s="44">
        <v>14735.57</v>
      </c>
      <c r="H78" s="44">
        <v>0.92</v>
      </c>
    </row>
    <row r="79" spans="2:8" x14ac:dyDescent="0.25">
      <c r="B79" s="43" t="s">
        <v>1586</v>
      </c>
      <c r="C79" s="45">
        <v>7.26</v>
      </c>
      <c r="D79" s="43" t="s">
        <v>131</v>
      </c>
      <c r="E79" s="43" t="s">
        <v>1585</v>
      </c>
      <c r="F79" s="44">
        <v>3000</v>
      </c>
      <c r="G79" s="44">
        <v>14693.34</v>
      </c>
      <c r="H79" s="44">
        <v>0.92</v>
      </c>
    </row>
    <row r="80" spans="2:8" x14ac:dyDescent="0.25">
      <c r="B80" s="43" t="s">
        <v>1984</v>
      </c>
      <c r="C80" s="45">
        <v>8.15</v>
      </c>
      <c r="D80" s="43" t="s">
        <v>132</v>
      </c>
      <c r="E80" s="43" t="s">
        <v>1983</v>
      </c>
      <c r="F80" s="44">
        <v>3000</v>
      </c>
      <c r="G80" s="44">
        <v>14669.18</v>
      </c>
      <c r="H80" s="44">
        <v>0.92</v>
      </c>
    </row>
    <row r="81" spans="2:8" x14ac:dyDescent="0.25">
      <c r="B81" s="43" t="s">
        <v>1982</v>
      </c>
      <c r="C81" s="45">
        <v>7.1</v>
      </c>
      <c r="D81" s="43" t="s">
        <v>122</v>
      </c>
      <c r="E81" s="43" t="s">
        <v>1981</v>
      </c>
      <c r="F81" s="44">
        <v>14000000</v>
      </c>
      <c r="G81" s="44">
        <v>13683.26</v>
      </c>
      <c r="H81" s="44">
        <v>0.86</v>
      </c>
    </row>
    <row r="82" spans="2:8" x14ac:dyDescent="0.25">
      <c r="B82" s="43" t="s">
        <v>1980</v>
      </c>
      <c r="C82" s="45">
        <v>9.2200000000000006</v>
      </c>
      <c r="D82" s="43" t="s">
        <v>132</v>
      </c>
      <c r="E82" s="43" t="s">
        <v>1979</v>
      </c>
      <c r="F82" s="44">
        <v>2700</v>
      </c>
      <c r="G82" s="44">
        <v>13203.34</v>
      </c>
      <c r="H82" s="44">
        <v>0.83</v>
      </c>
    </row>
    <row r="83" spans="2:8" x14ac:dyDescent="0.25">
      <c r="B83" s="43" t="s">
        <v>1978</v>
      </c>
      <c r="C83" s="45">
        <v>6.9</v>
      </c>
      <c r="D83" s="43" t="s">
        <v>122</v>
      </c>
      <c r="E83" s="43" t="s">
        <v>1977</v>
      </c>
      <c r="F83" s="44">
        <v>12500000</v>
      </c>
      <c r="G83" s="44">
        <v>12339.05</v>
      </c>
      <c r="H83" s="44">
        <v>0.77</v>
      </c>
    </row>
    <row r="84" spans="2:8" x14ac:dyDescent="0.25">
      <c r="B84" s="43" t="s">
        <v>1392</v>
      </c>
      <c r="C84" s="45">
        <v>6.9</v>
      </c>
      <c r="D84" s="43" t="s">
        <v>122</v>
      </c>
      <c r="E84" s="43" t="s">
        <v>1391</v>
      </c>
      <c r="F84" s="44">
        <v>12500000</v>
      </c>
      <c r="G84" s="44">
        <v>12339.05</v>
      </c>
      <c r="H84" s="44">
        <v>0.77</v>
      </c>
    </row>
    <row r="85" spans="2:8" x14ac:dyDescent="0.25">
      <c r="B85" s="43" t="s">
        <v>1976</v>
      </c>
      <c r="C85" s="45">
        <v>7.35</v>
      </c>
      <c r="D85" s="43" t="s">
        <v>131</v>
      </c>
      <c r="E85" s="43" t="s">
        <v>1507</v>
      </c>
      <c r="F85" s="44">
        <v>2500</v>
      </c>
      <c r="G85" s="44">
        <v>12336.16</v>
      </c>
      <c r="H85" s="44">
        <v>0.77</v>
      </c>
    </row>
    <row r="86" spans="2:8" x14ac:dyDescent="0.25">
      <c r="B86" s="43" t="s">
        <v>1975</v>
      </c>
      <c r="C86" s="45">
        <v>7.08</v>
      </c>
      <c r="D86" s="43" t="s">
        <v>122</v>
      </c>
      <c r="E86" s="43" t="s">
        <v>1974</v>
      </c>
      <c r="F86" s="44">
        <v>12500000</v>
      </c>
      <c r="G86" s="44">
        <v>12269.31</v>
      </c>
      <c r="H86" s="44">
        <v>0.77</v>
      </c>
    </row>
    <row r="87" spans="2:8" x14ac:dyDescent="0.25">
      <c r="B87" s="43" t="s">
        <v>1973</v>
      </c>
      <c r="C87" s="45">
        <v>8.8800000000000008</v>
      </c>
      <c r="D87" s="43" t="s">
        <v>132</v>
      </c>
      <c r="E87" s="43" t="s">
        <v>1972</v>
      </c>
      <c r="F87" s="44">
        <v>2500</v>
      </c>
      <c r="G87" s="44">
        <v>12235.08</v>
      </c>
      <c r="H87" s="44">
        <v>0.77</v>
      </c>
    </row>
    <row r="88" spans="2:8" x14ac:dyDescent="0.25">
      <c r="B88" s="43" t="s">
        <v>1515</v>
      </c>
      <c r="C88" s="45">
        <v>7.43</v>
      </c>
      <c r="D88" s="43" t="s">
        <v>132</v>
      </c>
      <c r="E88" s="43" t="s">
        <v>1514</v>
      </c>
      <c r="F88" s="44">
        <v>2500</v>
      </c>
      <c r="G88" s="44">
        <v>12206.99</v>
      </c>
      <c r="H88" s="44">
        <v>0.77</v>
      </c>
    </row>
    <row r="89" spans="2:8" x14ac:dyDescent="0.25">
      <c r="B89" s="43" t="s">
        <v>1971</v>
      </c>
      <c r="C89" s="45">
        <v>7.47</v>
      </c>
      <c r="D89" s="43" t="s">
        <v>132</v>
      </c>
      <c r="E89" s="43" t="s">
        <v>1970</v>
      </c>
      <c r="F89" s="44">
        <v>2500</v>
      </c>
      <c r="G89" s="44">
        <v>12205.45</v>
      </c>
      <c r="H89" s="44">
        <v>0.77</v>
      </c>
    </row>
    <row r="90" spans="2:8" x14ac:dyDescent="0.25">
      <c r="B90" s="43" t="s">
        <v>1599</v>
      </c>
      <c r="C90" s="45">
        <v>7.43</v>
      </c>
      <c r="D90" s="43" t="s">
        <v>132</v>
      </c>
      <c r="E90" s="43" t="s">
        <v>1598</v>
      </c>
      <c r="F90" s="44">
        <v>2500</v>
      </c>
      <c r="G90" s="44">
        <v>12204.56</v>
      </c>
      <c r="H90" s="44">
        <v>0.77</v>
      </c>
    </row>
    <row r="91" spans="2:8" x14ac:dyDescent="0.25">
      <c r="B91" s="43" t="s">
        <v>1969</v>
      </c>
      <c r="C91" s="45">
        <v>8.9700000000000006</v>
      </c>
      <c r="D91" s="43" t="s">
        <v>132</v>
      </c>
      <c r="E91" s="43" t="s">
        <v>1496</v>
      </c>
      <c r="F91" s="44">
        <v>2500</v>
      </c>
      <c r="G91" s="44">
        <v>12185.74</v>
      </c>
      <c r="H91" s="44">
        <v>0.76</v>
      </c>
    </row>
    <row r="92" spans="2:8" x14ac:dyDescent="0.25">
      <c r="B92" s="43" t="s">
        <v>1968</v>
      </c>
      <c r="C92" s="45">
        <v>8.4</v>
      </c>
      <c r="D92" s="43" t="s">
        <v>132</v>
      </c>
      <c r="E92" s="43" t="s">
        <v>1967</v>
      </c>
      <c r="F92" s="44">
        <v>2000</v>
      </c>
      <c r="G92" s="44">
        <v>9967.8799999999992</v>
      </c>
      <c r="H92" s="44">
        <v>0.63</v>
      </c>
    </row>
    <row r="93" spans="2:8" x14ac:dyDescent="0.25">
      <c r="B93" s="43" t="s">
        <v>1966</v>
      </c>
      <c r="C93" s="45">
        <v>7.83</v>
      </c>
      <c r="D93" s="43" t="s">
        <v>131</v>
      </c>
      <c r="E93" s="43" t="s">
        <v>1965</v>
      </c>
      <c r="F93" s="44">
        <v>2000</v>
      </c>
      <c r="G93" s="44">
        <v>9883.39</v>
      </c>
      <c r="H93" s="44">
        <v>0.62</v>
      </c>
    </row>
    <row r="94" spans="2:8" x14ac:dyDescent="0.25">
      <c r="B94" s="43" t="s">
        <v>1964</v>
      </c>
      <c r="C94" s="45">
        <v>7.37</v>
      </c>
      <c r="D94" s="43" t="s">
        <v>132</v>
      </c>
      <c r="E94" s="43" t="s">
        <v>1963</v>
      </c>
      <c r="F94" s="44">
        <v>2000</v>
      </c>
      <c r="G94" s="44">
        <v>9866.52</v>
      </c>
      <c r="H94" s="44">
        <v>0.62</v>
      </c>
    </row>
    <row r="95" spans="2:8" x14ac:dyDescent="0.25">
      <c r="B95" s="43" t="s">
        <v>1962</v>
      </c>
      <c r="C95" s="45">
        <v>7.37</v>
      </c>
      <c r="D95" s="43" t="s">
        <v>1371</v>
      </c>
      <c r="E95" s="43" t="s">
        <v>1961</v>
      </c>
      <c r="F95" s="44">
        <v>2000</v>
      </c>
      <c r="G95" s="44">
        <v>9860.7199999999993</v>
      </c>
      <c r="H95" s="44">
        <v>0.62</v>
      </c>
    </row>
    <row r="96" spans="2:8" x14ac:dyDescent="0.25">
      <c r="B96" s="43" t="s">
        <v>1960</v>
      </c>
      <c r="C96" s="45">
        <v>8.84</v>
      </c>
      <c r="D96" s="43" t="s">
        <v>132</v>
      </c>
      <c r="E96" s="43" t="s">
        <v>1959</v>
      </c>
      <c r="F96" s="44">
        <v>2000</v>
      </c>
      <c r="G96" s="44">
        <v>9854.5</v>
      </c>
      <c r="H96" s="44">
        <v>0.62</v>
      </c>
    </row>
    <row r="97" spans="2:8" x14ac:dyDescent="0.25">
      <c r="B97" s="43" t="s">
        <v>1958</v>
      </c>
      <c r="C97" s="45">
        <v>8.84</v>
      </c>
      <c r="D97" s="43" t="s">
        <v>132</v>
      </c>
      <c r="E97" s="43" t="s">
        <v>1957</v>
      </c>
      <c r="F97" s="44">
        <v>2000</v>
      </c>
      <c r="G97" s="44">
        <v>9854.5</v>
      </c>
      <c r="H97" s="44">
        <v>0.62</v>
      </c>
    </row>
    <row r="98" spans="2:8" x14ac:dyDescent="0.25">
      <c r="B98" s="43" t="s">
        <v>1956</v>
      </c>
      <c r="C98" s="45">
        <v>7.36</v>
      </c>
      <c r="D98" s="43" t="s">
        <v>1371</v>
      </c>
      <c r="E98" s="43" t="s">
        <v>1955</v>
      </c>
      <c r="F98" s="44">
        <v>2000</v>
      </c>
      <c r="G98" s="44">
        <v>9851.02</v>
      </c>
      <c r="H98" s="44">
        <v>0.62</v>
      </c>
    </row>
    <row r="99" spans="2:8" x14ac:dyDescent="0.25">
      <c r="B99" s="43" t="s">
        <v>1954</v>
      </c>
      <c r="C99" s="45">
        <v>9.2899999999999991</v>
      </c>
      <c r="D99" s="43" t="s">
        <v>132</v>
      </c>
      <c r="E99" s="43" t="s">
        <v>1953</v>
      </c>
      <c r="F99" s="44">
        <v>2000</v>
      </c>
      <c r="G99" s="44">
        <v>9847.1200000000008</v>
      </c>
      <c r="H99" s="44">
        <v>0.62</v>
      </c>
    </row>
    <row r="100" spans="2:8" x14ac:dyDescent="0.25">
      <c r="B100" s="43" t="s">
        <v>1952</v>
      </c>
      <c r="C100" s="45">
        <v>8.23</v>
      </c>
      <c r="D100" s="43" t="s">
        <v>132</v>
      </c>
      <c r="E100" s="43" t="s">
        <v>1951</v>
      </c>
      <c r="F100" s="44">
        <v>2000</v>
      </c>
      <c r="G100" s="44">
        <v>9805.56</v>
      </c>
      <c r="H100" s="44">
        <v>0.62</v>
      </c>
    </row>
    <row r="101" spans="2:8" x14ac:dyDescent="0.25">
      <c r="B101" s="43" t="s">
        <v>1950</v>
      </c>
      <c r="C101" s="45">
        <v>8.23</v>
      </c>
      <c r="D101" s="43" t="s">
        <v>132</v>
      </c>
      <c r="E101" s="43" t="s">
        <v>1949</v>
      </c>
      <c r="F101" s="44">
        <v>2000</v>
      </c>
      <c r="G101" s="44">
        <v>9801.23</v>
      </c>
      <c r="H101" s="44">
        <v>0.61</v>
      </c>
    </row>
    <row r="102" spans="2:8" x14ac:dyDescent="0.25">
      <c r="B102" s="43" t="s">
        <v>1948</v>
      </c>
      <c r="C102" s="45">
        <v>8.39</v>
      </c>
      <c r="D102" s="43" t="s">
        <v>132</v>
      </c>
      <c r="E102" s="43" t="s">
        <v>1947</v>
      </c>
      <c r="F102" s="44">
        <v>2000</v>
      </c>
      <c r="G102" s="44">
        <v>9797.32</v>
      </c>
      <c r="H102" s="44">
        <v>0.61</v>
      </c>
    </row>
    <row r="103" spans="2:8" x14ac:dyDescent="0.25">
      <c r="B103" s="43" t="s">
        <v>1946</v>
      </c>
      <c r="C103" s="45">
        <v>8.3800000000000008</v>
      </c>
      <c r="D103" s="43" t="s">
        <v>132</v>
      </c>
      <c r="E103" s="43" t="s">
        <v>1945</v>
      </c>
      <c r="F103" s="44">
        <v>2000</v>
      </c>
      <c r="G103" s="44">
        <v>9782.19</v>
      </c>
      <c r="H103" s="44">
        <v>0.61</v>
      </c>
    </row>
    <row r="104" spans="2:8" x14ac:dyDescent="0.25">
      <c r="B104" s="43" t="s">
        <v>1944</v>
      </c>
      <c r="C104" s="45">
        <v>7.54</v>
      </c>
      <c r="D104" s="43" t="s">
        <v>132</v>
      </c>
      <c r="E104" s="43" t="s">
        <v>1943</v>
      </c>
      <c r="F104" s="44">
        <v>2000</v>
      </c>
      <c r="G104" s="44">
        <v>9722.83</v>
      </c>
      <c r="H104" s="44">
        <v>0.61</v>
      </c>
    </row>
    <row r="105" spans="2:8" x14ac:dyDescent="0.25">
      <c r="B105" s="43" t="s">
        <v>1942</v>
      </c>
      <c r="C105" s="45">
        <v>7.65</v>
      </c>
      <c r="D105" s="43" t="s">
        <v>132</v>
      </c>
      <c r="E105" s="43" t="s">
        <v>1941</v>
      </c>
      <c r="F105" s="44">
        <v>2000</v>
      </c>
      <c r="G105" s="44">
        <v>9705.06</v>
      </c>
      <c r="H105" s="44">
        <v>0.61</v>
      </c>
    </row>
    <row r="106" spans="2:8" x14ac:dyDescent="0.25">
      <c r="B106" s="43" t="s">
        <v>1940</v>
      </c>
      <c r="C106" s="45">
        <v>7.63</v>
      </c>
      <c r="D106" s="43" t="s">
        <v>132</v>
      </c>
      <c r="E106" s="43" t="s">
        <v>1939</v>
      </c>
      <c r="F106" s="44">
        <v>2000</v>
      </c>
      <c r="G106" s="44">
        <v>9660.73</v>
      </c>
      <c r="H106" s="44">
        <v>0.61</v>
      </c>
    </row>
    <row r="107" spans="2:8" x14ac:dyDescent="0.25">
      <c r="B107" s="43" t="s">
        <v>1938</v>
      </c>
      <c r="C107" s="45">
        <v>8.69</v>
      </c>
      <c r="D107" s="43" t="s">
        <v>132</v>
      </c>
      <c r="E107" s="43" t="s">
        <v>1495</v>
      </c>
      <c r="F107" s="44">
        <v>2000</v>
      </c>
      <c r="G107" s="44">
        <v>9652.98</v>
      </c>
      <c r="H107" s="44">
        <v>0.61</v>
      </c>
    </row>
    <row r="108" spans="2:8" x14ac:dyDescent="0.25">
      <c r="B108" s="43" t="s">
        <v>1937</v>
      </c>
      <c r="C108" s="45">
        <v>8.2200000000000006</v>
      </c>
      <c r="D108" s="43" t="s">
        <v>1371</v>
      </c>
      <c r="E108" s="43" t="s">
        <v>1936</v>
      </c>
      <c r="F108" s="44">
        <v>2000</v>
      </c>
      <c r="G108" s="44">
        <v>9598.2000000000007</v>
      </c>
      <c r="H108" s="44">
        <v>0.6</v>
      </c>
    </row>
    <row r="109" spans="2:8" x14ac:dyDescent="0.25">
      <c r="B109" s="43" t="s">
        <v>1935</v>
      </c>
      <c r="C109" s="45">
        <v>7.67</v>
      </c>
      <c r="D109" s="43" t="s">
        <v>132</v>
      </c>
      <c r="E109" s="43" t="s">
        <v>1934</v>
      </c>
      <c r="F109" s="44">
        <v>2000</v>
      </c>
      <c r="G109" s="44">
        <v>9590.8700000000008</v>
      </c>
      <c r="H109" s="44">
        <v>0.6</v>
      </c>
    </row>
    <row r="110" spans="2:8" x14ac:dyDescent="0.25">
      <c r="B110" s="43" t="s">
        <v>1933</v>
      </c>
      <c r="C110" s="45">
        <v>8.02</v>
      </c>
      <c r="D110" s="43" t="s">
        <v>1371</v>
      </c>
      <c r="E110" s="43" t="s">
        <v>1932</v>
      </c>
      <c r="F110" s="44">
        <v>1500</v>
      </c>
      <c r="G110" s="44">
        <v>7481.92</v>
      </c>
      <c r="H110" s="44">
        <v>0.47</v>
      </c>
    </row>
    <row r="111" spans="2:8" x14ac:dyDescent="0.25">
      <c r="B111" s="43" t="s">
        <v>1931</v>
      </c>
      <c r="C111" s="45">
        <v>6.96</v>
      </c>
      <c r="D111" s="43" t="s">
        <v>122</v>
      </c>
      <c r="E111" s="43" t="s">
        <v>1930</v>
      </c>
      <c r="F111" s="44">
        <v>7500000</v>
      </c>
      <c r="G111" s="44">
        <v>7383.22</v>
      </c>
      <c r="H111" s="44">
        <v>0.46</v>
      </c>
    </row>
    <row r="112" spans="2:8" x14ac:dyDescent="0.25">
      <c r="B112" s="43" t="s">
        <v>1929</v>
      </c>
      <c r="C112" s="45">
        <v>8.23</v>
      </c>
      <c r="D112" s="43" t="s">
        <v>132</v>
      </c>
      <c r="E112" s="43" t="s">
        <v>1508</v>
      </c>
      <c r="F112" s="44">
        <v>1200</v>
      </c>
      <c r="G112" s="44">
        <v>5882.03</v>
      </c>
      <c r="H112" s="44">
        <v>0.37</v>
      </c>
    </row>
    <row r="113" spans="2:8" x14ac:dyDescent="0.25">
      <c r="B113" s="43" t="s">
        <v>1928</v>
      </c>
      <c r="C113" s="45">
        <v>8.02</v>
      </c>
      <c r="D113" s="43" t="s">
        <v>1371</v>
      </c>
      <c r="E113" s="43" t="s">
        <v>1927</v>
      </c>
      <c r="F113" s="44">
        <v>1000</v>
      </c>
      <c r="G113" s="44">
        <v>4987.95</v>
      </c>
      <c r="H113" s="44">
        <v>0.31</v>
      </c>
    </row>
    <row r="114" spans="2:8" x14ac:dyDescent="0.25">
      <c r="B114" s="43" t="s">
        <v>1926</v>
      </c>
      <c r="C114" s="45">
        <v>8.0500000000000007</v>
      </c>
      <c r="D114" s="43" t="s">
        <v>132</v>
      </c>
      <c r="E114" s="43" t="s">
        <v>133</v>
      </c>
      <c r="F114" s="44">
        <v>1000</v>
      </c>
      <c r="G114" s="44">
        <v>4943.3100000000004</v>
      </c>
      <c r="H114" s="44">
        <v>0.31</v>
      </c>
    </row>
    <row r="115" spans="2:8" x14ac:dyDescent="0.25">
      <c r="B115" s="43" t="s">
        <v>1925</v>
      </c>
      <c r="C115" s="45">
        <v>7.4</v>
      </c>
      <c r="D115" s="43" t="s">
        <v>132</v>
      </c>
      <c r="E115" s="43" t="s">
        <v>1924</v>
      </c>
      <c r="F115" s="44">
        <v>1000</v>
      </c>
      <c r="G115" s="44">
        <v>4933.04</v>
      </c>
      <c r="H115" s="44">
        <v>0.31</v>
      </c>
    </row>
    <row r="116" spans="2:8" x14ac:dyDescent="0.25">
      <c r="B116" s="43" t="s">
        <v>1923</v>
      </c>
      <c r="C116" s="45">
        <v>7.45</v>
      </c>
      <c r="D116" s="43" t="s">
        <v>1371</v>
      </c>
      <c r="E116" s="43" t="s">
        <v>1922</v>
      </c>
      <c r="F116" s="44">
        <v>1000</v>
      </c>
      <c r="G116" s="44">
        <v>4929.57</v>
      </c>
      <c r="H116" s="44">
        <v>0.31</v>
      </c>
    </row>
    <row r="117" spans="2:8" x14ac:dyDescent="0.25">
      <c r="B117" s="43" t="s">
        <v>1921</v>
      </c>
      <c r="C117" s="45">
        <v>8.23</v>
      </c>
      <c r="D117" s="43" t="s">
        <v>132</v>
      </c>
      <c r="E117" s="43" t="s">
        <v>1920</v>
      </c>
      <c r="F117" s="44">
        <v>1000</v>
      </c>
      <c r="G117" s="44">
        <v>4915.82</v>
      </c>
      <c r="H117" s="44">
        <v>0.31</v>
      </c>
    </row>
    <row r="118" spans="2:8" x14ac:dyDescent="0.25">
      <c r="B118" s="43" t="s">
        <v>1919</v>
      </c>
      <c r="C118" s="45">
        <v>7.34</v>
      </c>
      <c r="D118" s="43" t="s">
        <v>132</v>
      </c>
      <c r="E118" s="43" t="s">
        <v>1918</v>
      </c>
      <c r="F118" s="44">
        <v>1000</v>
      </c>
      <c r="G118" s="44">
        <v>4906.2700000000004</v>
      </c>
      <c r="H118" s="44">
        <v>0.31</v>
      </c>
    </row>
    <row r="119" spans="2:8" x14ac:dyDescent="0.25">
      <c r="B119" s="43" t="s">
        <v>1917</v>
      </c>
      <c r="C119" s="45">
        <v>7.45</v>
      </c>
      <c r="D119" s="43" t="s">
        <v>132</v>
      </c>
      <c r="E119" s="43" t="s">
        <v>1916</v>
      </c>
      <c r="F119" s="44">
        <v>1000</v>
      </c>
      <c r="G119" s="44">
        <v>4896.1400000000003</v>
      </c>
      <c r="H119" s="44">
        <v>0.31</v>
      </c>
    </row>
    <row r="120" spans="2:8" x14ac:dyDescent="0.25">
      <c r="B120" s="43" t="s">
        <v>1915</v>
      </c>
      <c r="C120" s="45">
        <v>7.48</v>
      </c>
      <c r="D120" s="43" t="s">
        <v>132</v>
      </c>
      <c r="E120" s="43" t="s">
        <v>1914</v>
      </c>
      <c r="F120" s="44">
        <v>1000</v>
      </c>
      <c r="G120" s="44">
        <v>4894.75</v>
      </c>
      <c r="H120" s="44">
        <v>0.31</v>
      </c>
    </row>
    <row r="121" spans="2:8" x14ac:dyDescent="0.25">
      <c r="B121" s="43" t="s">
        <v>1913</v>
      </c>
      <c r="C121" s="45">
        <v>8.43</v>
      </c>
      <c r="D121" s="43" t="s">
        <v>132</v>
      </c>
      <c r="E121" s="43" t="s">
        <v>1494</v>
      </c>
      <c r="F121" s="44">
        <v>600</v>
      </c>
      <c r="G121" s="44">
        <v>2935.63</v>
      </c>
      <c r="H121" s="44">
        <v>0.18</v>
      </c>
    </row>
    <row r="122" spans="2:8" x14ac:dyDescent="0.25">
      <c r="B122" s="43" t="s">
        <v>1912</v>
      </c>
      <c r="C122" s="45">
        <v>8.19</v>
      </c>
      <c r="D122" s="43" t="s">
        <v>132</v>
      </c>
      <c r="E122" s="43" t="s">
        <v>1911</v>
      </c>
      <c r="F122" s="44">
        <v>500</v>
      </c>
      <c r="G122" s="44">
        <v>2469.52</v>
      </c>
      <c r="H122" s="44">
        <v>0.15</v>
      </c>
    </row>
    <row r="123" spans="2:8" x14ac:dyDescent="0.25">
      <c r="B123" s="43" t="s">
        <v>1910</v>
      </c>
      <c r="C123" s="45">
        <v>7.32</v>
      </c>
      <c r="D123" s="43" t="s">
        <v>132</v>
      </c>
      <c r="E123" s="43" t="s">
        <v>1909</v>
      </c>
      <c r="F123" s="44">
        <v>500</v>
      </c>
      <c r="G123" s="44">
        <v>2445.5300000000002</v>
      </c>
      <c r="H123" s="44">
        <v>0.15</v>
      </c>
    </row>
    <row r="124" spans="2:8" x14ac:dyDescent="0.25">
      <c r="B124" s="43" t="s">
        <v>1908</v>
      </c>
      <c r="C124" s="45">
        <v>7.56</v>
      </c>
      <c r="D124" s="43" t="s">
        <v>132</v>
      </c>
      <c r="E124" s="43" t="s">
        <v>1907</v>
      </c>
      <c r="F124" s="44">
        <v>500</v>
      </c>
      <c r="G124" s="44">
        <v>2405.8200000000002</v>
      </c>
      <c r="H124" s="44">
        <v>0.15</v>
      </c>
    </row>
    <row r="125" spans="2:8" x14ac:dyDescent="0.25">
      <c r="B125" s="43" t="s">
        <v>1906</v>
      </c>
      <c r="C125" s="45">
        <v>7.1</v>
      </c>
      <c r="D125" s="43" t="s">
        <v>122</v>
      </c>
      <c r="E125" s="43" t="s">
        <v>1905</v>
      </c>
      <c r="F125" s="44">
        <v>1500000</v>
      </c>
      <c r="G125" s="44">
        <v>1470.26</v>
      </c>
      <c r="H125" s="44">
        <v>0.09</v>
      </c>
    </row>
    <row r="126" spans="2:8" x14ac:dyDescent="0.25">
      <c r="B126" s="43" t="s">
        <v>1904</v>
      </c>
      <c r="C126" s="45">
        <v>6.91</v>
      </c>
      <c r="D126" s="43" t="s">
        <v>122</v>
      </c>
      <c r="E126" s="43" t="s">
        <v>1903</v>
      </c>
      <c r="F126" s="44">
        <v>1140300</v>
      </c>
      <c r="G126" s="44">
        <v>1131.52</v>
      </c>
      <c r="H126" s="44">
        <v>7.0000000000000007E-2</v>
      </c>
    </row>
    <row r="127" spans="2:8" x14ac:dyDescent="0.25">
      <c r="B127" s="43" t="s">
        <v>1902</v>
      </c>
      <c r="C127" s="45">
        <v>7.11</v>
      </c>
      <c r="D127" s="43" t="s">
        <v>122</v>
      </c>
      <c r="E127" s="43" t="s">
        <v>1901</v>
      </c>
      <c r="F127" s="44">
        <v>1000000</v>
      </c>
      <c r="G127" s="44">
        <v>968.48</v>
      </c>
      <c r="H127" s="44">
        <v>0.06</v>
      </c>
    </row>
    <row r="128" spans="2:8" x14ac:dyDescent="0.25">
      <c r="B128" s="43" t="s">
        <v>1533</v>
      </c>
      <c r="C128" s="45">
        <v>6.83</v>
      </c>
      <c r="D128" s="43" t="s">
        <v>122</v>
      </c>
      <c r="E128" s="43" t="s">
        <v>1532</v>
      </c>
      <c r="F128" s="44">
        <v>112600</v>
      </c>
      <c r="G128" s="44">
        <v>112.33</v>
      </c>
      <c r="H128" s="44">
        <v>0.01</v>
      </c>
    </row>
    <row r="129" spans="2:8" x14ac:dyDescent="0.25">
      <c r="B129" s="53" t="s">
        <v>134</v>
      </c>
      <c r="C129" s="54"/>
      <c r="D129" s="53"/>
      <c r="E129" s="53"/>
      <c r="F129" s="49"/>
      <c r="G129" s="49">
        <f>SUM(G37:G128)</f>
        <v>1519118.7200000004</v>
      </c>
      <c r="H129" s="49">
        <f>SUM(H37:H128)</f>
        <v>95.280000000000044</v>
      </c>
    </row>
    <row r="130" spans="2:8" x14ac:dyDescent="0.25">
      <c r="B130" s="53" t="s">
        <v>1347</v>
      </c>
    </row>
    <row r="131" spans="2:8" x14ac:dyDescent="0.25">
      <c r="B131" s="43" t="s">
        <v>1346</v>
      </c>
      <c r="C131" s="45" t="s">
        <v>135</v>
      </c>
      <c r="E131" s="43" t="s">
        <v>1345</v>
      </c>
      <c r="F131" s="44">
        <v>22164.892</v>
      </c>
      <c r="G131" s="44">
        <v>2225.75</v>
      </c>
      <c r="H131" s="44">
        <v>0.14000000000000001</v>
      </c>
    </row>
    <row r="132" spans="2:8" x14ac:dyDescent="0.25">
      <c r="B132" s="53" t="s">
        <v>1344</v>
      </c>
      <c r="C132" s="54"/>
      <c r="D132" s="53"/>
      <c r="E132" s="53"/>
      <c r="F132" s="49"/>
      <c r="G132" s="49">
        <f>SUM(G130:G131)</f>
        <v>2225.75</v>
      </c>
      <c r="H132" s="49">
        <f>SUM(H130:H131)</f>
        <v>0.14000000000000001</v>
      </c>
    </row>
    <row r="133" spans="2:8" x14ac:dyDescent="0.25">
      <c r="B133" s="53" t="s">
        <v>136</v>
      </c>
      <c r="C133" s="54"/>
      <c r="D133" s="53"/>
      <c r="E133" s="53"/>
      <c r="F133" s="49"/>
      <c r="G133" s="49">
        <v>37321</v>
      </c>
      <c r="H133" s="49">
        <v>2.34</v>
      </c>
    </row>
    <row r="134" spans="2:8" x14ac:dyDescent="0.25">
      <c r="B134" s="53" t="s">
        <v>137</v>
      </c>
      <c r="C134" s="54"/>
      <c r="D134" s="53"/>
      <c r="E134" s="53"/>
      <c r="F134" s="49"/>
      <c r="G134" s="49">
        <v>1633528.21</v>
      </c>
      <c r="H134" s="49">
        <v>102.43</v>
      </c>
    </row>
    <row r="135" spans="2:8" x14ac:dyDescent="0.25">
      <c r="B135" s="53" t="s">
        <v>400</v>
      </c>
      <c r="C135" s="54"/>
      <c r="D135" s="53"/>
      <c r="E135" s="53"/>
      <c r="F135" s="49"/>
      <c r="G135" s="49">
        <v>-39485.539288630011</v>
      </c>
      <c r="H135" s="49">
        <v>-2.4300000000000068</v>
      </c>
    </row>
    <row r="136" spans="2:8" x14ac:dyDescent="0.25">
      <c r="B136" s="53" t="s">
        <v>139</v>
      </c>
      <c r="C136" s="54"/>
      <c r="D136" s="53"/>
      <c r="E136" s="53"/>
      <c r="F136" s="49"/>
      <c r="G136" s="49">
        <v>1594042.67071137</v>
      </c>
      <c r="H136" s="49">
        <v>100</v>
      </c>
    </row>
    <row r="137" spans="2:8" x14ac:dyDescent="0.25">
      <c r="B137" s="43" t="s">
        <v>140</v>
      </c>
    </row>
    <row r="138" spans="2:8" x14ac:dyDescent="0.25">
      <c r="B138" s="43" t="s">
        <v>141</v>
      </c>
    </row>
    <row r="139" spans="2:8" x14ac:dyDescent="0.25">
      <c r="B139" s="43" t="s">
        <v>142</v>
      </c>
      <c r="C139" s="45" t="s">
        <v>143</v>
      </c>
    </row>
    <row r="140" spans="2:8" x14ac:dyDescent="0.25">
      <c r="B140" s="53"/>
    </row>
    <row r="141" spans="2:8" x14ac:dyDescent="0.25">
      <c r="B141" s="67" t="s">
        <v>1343</v>
      </c>
      <c r="C141" s="45" t="s">
        <v>144</v>
      </c>
    </row>
    <row r="142" spans="2:8" x14ac:dyDescent="0.25">
      <c r="B142" s="53"/>
    </row>
    <row r="143" spans="2:8" x14ac:dyDescent="0.25">
      <c r="B143" s="53" t="s">
        <v>145</v>
      </c>
      <c r="C143" s="45" t="s">
        <v>144</v>
      </c>
    </row>
    <row r="144" spans="2:8" x14ac:dyDescent="0.25">
      <c r="B144" s="53" t="s">
        <v>146</v>
      </c>
      <c r="C144" s="45" t="s">
        <v>147</v>
      </c>
    </row>
    <row r="145" spans="2:3" x14ac:dyDescent="0.25">
      <c r="B145" s="53" t="s">
        <v>1900</v>
      </c>
      <c r="C145" s="54"/>
    </row>
    <row r="146" spans="2:3" x14ac:dyDescent="0.25">
      <c r="B146" s="53" t="s">
        <v>1899</v>
      </c>
      <c r="C146" s="54"/>
    </row>
    <row r="147" spans="2:3" x14ac:dyDescent="0.25">
      <c r="B147" s="53" t="s">
        <v>1898</v>
      </c>
      <c r="C147" s="54"/>
    </row>
    <row r="148" spans="2:3" x14ac:dyDescent="0.25">
      <c r="B148" s="53" t="s">
        <v>1897</v>
      </c>
      <c r="C148" s="54"/>
    </row>
    <row r="149" spans="2:3" x14ac:dyDescent="0.25">
      <c r="B149" s="53" t="s">
        <v>1896</v>
      </c>
      <c r="C149" s="54"/>
    </row>
    <row r="150" spans="2:3" x14ac:dyDescent="0.25">
      <c r="B150" s="53" t="s">
        <v>1895</v>
      </c>
      <c r="C150" s="54"/>
    </row>
    <row r="151" spans="2:3" x14ac:dyDescent="0.25">
      <c r="B151" s="53" t="s">
        <v>1894</v>
      </c>
      <c r="C151" s="54"/>
    </row>
    <row r="152" spans="2:3" x14ac:dyDescent="0.25">
      <c r="B152" s="53" t="s">
        <v>1893</v>
      </c>
      <c r="C152" s="54"/>
    </row>
    <row r="153" spans="2:3" x14ac:dyDescent="0.25">
      <c r="B153" s="53" t="s">
        <v>1892</v>
      </c>
      <c r="C153" s="54"/>
    </row>
    <row r="154" spans="2:3" x14ac:dyDescent="0.25">
      <c r="B154" s="66" t="s">
        <v>1333</v>
      </c>
    </row>
    <row r="156" spans="2:3" x14ac:dyDescent="0.25">
      <c r="B156" s="47"/>
      <c r="C156" s="48" t="s">
        <v>1332</v>
      </c>
    </row>
    <row r="157" spans="2:3" x14ac:dyDescent="0.25">
      <c r="B157" s="47" t="s">
        <v>1331</v>
      </c>
      <c r="C157" s="64" t="s">
        <v>16</v>
      </c>
    </row>
    <row r="158" spans="2:3" x14ac:dyDescent="0.25">
      <c r="B158" s="47" t="s">
        <v>1330</v>
      </c>
      <c r="C158" s="48"/>
    </row>
    <row r="159" spans="2:3" x14ac:dyDescent="0.25">
      <c r="B159" s="47"/>
      <c r="C159" s="48"/>
    </row>
    <row r="160" spans="2:3" x14ac:dyDescent="0.25">
      <c r="B160" s="47" t="s">
        <v>1329</v>
      </c>
      <c r="C160" s="119">
        <v>7.6100000000000001E-2</v>
      </c>
    </row>
    <row r="161" spans="2:6" x14ac:dyDescent="0.25">
      <c r="B161" s="47"/>
      <c r="C161" s="48"/>
    </row>
    <row r="162" spans="2:6" x14ac:dyDescent="0.25">
      <c r="B162" s="47" t="s">
        <v>1328</v>
      </c>
      <c r="C162" s="48" t="s">
        <v>1891</v>
      </c>
    </row>
    <row r="163" spans="2:6" x14ac:dyDescent="0.25">
      <c r="B163" s="47" t="s">
        <v>1327</v>
      </c>
      <c r="C163" s="48" t="s">
        <v>1891</v>
      </c>
    </row>
    <row r="164" spans="2:6" x14ac:dyDescent="0.25">
      <c r="B164" s="47"/>
      <c r="C164" s="48"/>
    </row>
    <row r="165" spans="2:6" x14ac:dyDescent="0.25">
      <c r="B165" s="47" t="s">
        <v>1325</v>
      </c>
      <c r="C165" s="48" t="s">
        <v>143</v>
      </c>
    </row>
    <row r="166" spans="2:6" x14ac:dyDescent="0.25">
      <c r="B166" s="239" t="s">
        <v>1324</v>
      </c>
      <c r="C166" s="239"/>
    </row>
    <row r="168" spans="2:6" x14ac:dyDescent="0.25">
      <c r="B168" s="238" t="s">
        <v>1890</v>
      </c>
      <c r="C168" s="238"/>
      <c r="D168" s="238"/>
      <c r="E168" s="238"/>
    </row>
    <row r="170" spans="2:6" x14ac:dyDescent="0.25">
      <c r="B170" s="47" t="s">
        <v>149</v>
      </c>
      <c r="C170" s="48"/>
      <c r="D170" s="47"/>
    </row>
    <row r="171" spans="2:6" ht="30" x14ac:dyDescent="0.25">
      <c r="B171" s="63" t="s">
        <v>150</v>
      </c>
      <c r="C171" s="64" t="s">
        <v>151</v>
      </c>
      <c r="D171" s="63" t="s">
        <v>152</v>
      </c>
    </row>
    <row r="172" spans="2:6" x14ac:dyDescent="0.25">
      <c r="B172" s="47" t="s">
        <v>1251</v>
      </c>
      <c r="C172" s="99">
        <v>968.800036374</v>
      </c>
      <c r="D172" s="98">
        <v>12.42</v>
      </c>
    </row>
    <row r="173" spans="2:6" x14ac:dyDescent="0.25">
      <c r="B173" s="47" t="s">
        <v>1889</v>
      </c>
      <c r="C173" s="99">
        <v>2.9998498530000002</v>
      </c>
      <c r="D173" s="98">
        <v>0.47</v>
      </c>
    </row>
    <row r="174" spans="2:6" x14ac:dyDescent="0.25">
      <c r="B174" s="47" t="s">
        <v>1022</v>
      </c>
      <c r="C174" s="99">
        <v>6.6518965510000001</v>
      </c>
      <c r="D174" s="98">
        <v>5.28</v>
      </c>
    </row>
    <row r="176" spans="2:6" x14ac:dyDescent="0.25">
      <c r="B176" s="51" t="s">
        <v>153</v>
      </c>
      <c r="C176" s="62">
        <v>45260</v>
      </c>
      <c r="D176" s="47"/>
      <c r="E176" s="55"/>
      <c r="F176" s="61"/>
    </row>
    <row r="177" spans="2:7" x14ac:dyDescent="0.25">
      <c r="B177" s="51" t="s">
        <v>154</v>
      </c>
      <c r="C177" s="52" t="s">
        <v>155</v>
      </c>
      <c r="D177" s="51" t="s">
        <v>156</v>
      </c>
      <c r="E177" s="56" t="s">
        <v>157</v>
      </c>
      <c r="F177" s="50" t="s">
        <v>158</v>
      </c>
      <c r="G177" s="49"/>
    </row>
    <row r="178" spans="2:7" x14ac:dyDescent="0.25">
      <c r="B178" s="59" t="s">
        <v>144</v>
      </c>
      <c r="C178" s="60" t="s">
        <v>144</v>
      </c>
      <c r="D178" s="59" t="s">
        <v>144</v>
      </c>
      <c r="E178" s="58" t="s">
        <v>144</v>
      </c>
      <c r="F178" s="57" t="s">
        <v>144</v>
      </c>
    </row>
    <row r="181" spans="2:7" x14ac:dyDescent="0.25">
      <c r="B181" s="53" t="s">
        <v>159</v>
      </c>
    </row>
    <row r="182" spans="2:7" x14ac:dyDescent="0.25">
      <c r="B182" s="53"/>
    </row>
    <row r="183" spans="2:7" x14ac:dyDescent="0.25">
      <c r="B183" s="53" t="s">
        <v>160</v>
      </c>
    </row>
    <row r="184" spans="2:7" x14ac:dyDescent="0.25">
      <c r="B184" s="51" t="s">
        <v>161</v>
      </c>
      <c r="C184" s="52" t="s">
        <v>162</v>
      </c>
      <c r="D184" s="53"/>
    </row>
    <row r="185" spans="2:7" x14ac:dyDescent="0.25">
      <c r="B185" s="47" t="s">
        <v>144</v>
      </c>
      <c r="C185" s="48" t="s">
        <v>144</v>
      </c>
    </row>
    <row r="187" spans="2:7" x14ac:dyDescent="0.25">
      <c r="B187" s="51" t="s">
        <v>163</v>
      </c>
      <c r="C187" s="52" t="s">
        <v>162</v>
      </c>
    </row>
    <row r="188" spans="2:7" x14ac:dyDescent="0.25">
      <c r="B188" s="47" t="s">
        <v>144</v>
      </c>
      <c r="C188" s="48" t="s">
        <v>144</v>
      </c>
    </row>
    <row r="190" spans="2:7" x14ac:dyDescent="0.25">
      <c r="B190" s="51" t="s">
        <v>144</v>
      </c>
      <c r="C190" s="52" t="s">
        <v>144</v>
      </c>
    </row>
    <row r="191" spans="2:7" x14ac:dyDescent="0.25">
      <c r="B191" s="47" t="s">
        <v>144</v>
      </c>
      <c r="C191" s="48" t="s">
        <v>144</v>
      </c>
    </row>
    <row r="193" spans="2:7" x14ac:dyDescent="0.25">
      <c r="B193" s="56" t="s">
        <v>164</v>
      </c>
      <c r="C193" s="52" t="s">
        <v>165</v>
      </c>
    </row>
    <row r="194" spans="2:7" x14ac:dyDescent="0.25">
      <c r="B194" s="55" t="s">
        <v>144</v>
      </c>
      <c r="C194" s="48" t="s">
        <v>144</v>
      </c>
    </row>
    <row r="196" spans="2:7" x14ac:dyDescent="0.25">
      <c r="B196" s="51" t="s">
        <v>166</v>
      </c>
      <c r="C196" s="52" t="s">
        <v>144</v>
      </c>
    </row>
    <row r="198" spans="2:7" x14ac:dyDescent="0.25">
      <c r="B198" s="51" t="s">
        <v>167</v>
      </c>
      <c r="C198" s="62">
        <v>45260</v>
      </c>
      <c r="D198" s="47"/>
      <c r="E198" s="55"/>
      <c r="F198" s="61"/>
    </row>
    <row r="199" spans="2:7" x14ac:dyDescent="0.25">
      <c r="B199" s="51" t="s">
        <v>154</v>
      </c>
      <c r="C199" s="52" t="s">
        <v>155</v>
      </c>
      <c r="D199" s="51" t="s">
        <v>156</v>
      </c>
      <c r="E199" s="56" t="s">
        <v>157</v>
      </c>
      <c r="F199" s="50" t="s">
        <v>158</v>
      </c>
      <c r="G199" s="49"/>
    </row>
    <row r="200" spans="2:7" x14ac:dyDescent="0.25">
      <c r="B200" s="59" t="s">
        <v>144</v>
      </c>
      <c r="C200" s="60" t="s">
        <v>144</v>
      </c>
      <c r="D200" s="59" t="s">
        <v>144</v>
      </c>
      <c r="E200" s="58" t="s">
        <v>144</v>
      </c>
      <c r="F200" s="57" t="s">
        <v>144</v>
      </c>
    </row>
    <row r="201" spans="2:7" x14ac:dyDescent="0.25">
      <c r="B201" s="53" t="s">
        <v>159</v>
      </c>
    </row>
    <row r="202" spans="2:7" x14ac:dyDescent="0.25">
      <c r="B202" s="53"/>
    </row>
    <row r="203" spans="2:7" x14ac:dyDescent="0.25">
      <c r="B203" s="53" t="s">
        <v>160</v>
      </c>
    </row>
    <row r="204" spans="2:7" x14ac:dyDescent="0.25">
      <c r="B204" s="51" t="s">
        <v>161</v>
      </c>
      <c r="C204" s="52" t="s">
        <v>162</v>
      </c>
      <c r="D204" s="53"/>
    </row>
    <row r="205" spans="2:7" x14ac:dyDescent="0.25">
      <c r="B205" s="47" t="s">
        <v>144</v>
      </c>
      <c r="C205" s="48" t="s">
        <v>144</v>
      </c>
    </row>
    <row r="207" spans="2:7" x14ac:dyDescent="0.25">
      <c r="B207" s="51" t="s">
        <v>163</v>
      </c>
      <c r="C207" s="52" t="s">
        <v>162</v>
      </c>
    </row>
    <row r="208" spans="2:7" x14ac:dyDescent="0.25">
      <c r="B208" s="47" t="s">
        <v>144</v>
      </c>
      <c r="C208" s="48" t="s">
        <v>144</v>
      </c>
    </row>
    <row r="210" spans="2:6" x14ac:dyDescent="0.25">
      <c r="B210" s="51" t="s">
        <v>144</v>
      </c>
      <c r="C210" s="52" t="s">
        <v>144</v>
      </c>
    </row>
    <row r="211" spans="2:6" x14ac:dyDescent="0.25">
      <c r="B211" s="47" t="s">
        <v>144</v>
      </c>
      <c r="C211" s="48" t="s">
        <v>144</v>
      </c>
    </row>
    <row r="213" spans="2:6" x14ac:dyDescent="0.25">
      <c r="B213" s="56" t="s">
        <v>164</v>
      </c>
      <c r="C213" s="52" t="s">
        <v>165</v>
      </c>
    </row>
    <row r="214" spans="2:6" x14ac:dyDescent="0.25">
      <c r="B214" s="55" t="s">
        <v>144</v>
      </c>
      <c r="C214" s="48" t="s">
        <v>144</v>
      </c>
    </row>
    <row r="216" spans="2:6" x14ac:dyDescent="0.25">
      <c r="B216" s="51" t="s">
        <v>166</v>
      </c>
      <c r="C216" s="52" t="s">
        <v>144</v>
      </c>
    </row>
    <row r="219" spans="2:6" x14ac:dyDescent="0.25">
      <c r="B219" s="53" t="s">
        <v>168</v>
      </c>
    </row>
    <row r="221" spans="2:6" x14ac:dyDescent="0.25">
      <c r="B221" s="51" t="s">
        <v>154</v>
      </c>
      <c r="C221" s="52" t="s">
        <v>169</v>
      </c>
      <c r="D221" s="51" t="s">
        <v>170</v>
      </c>
      <c r="E221" s="51" t="s">
        <v>171</v>
      </c>
      <c r="F221" s="49"/>
    </row>
    <row r="222" spans="2:6" x14ac:dyDescent="0.25">
      <c r="B222" s="47" t="s">
        <v>144</v>
      </c>
      <c r="C222" s="48" t="s">
        <v>144</v>
      </c>
      <c r="D222" s="47" t="s">
        <v>144</v>
      </c>
      <c r="E222" s="47" t="s">
        <v>144</v>
      </c>
    </row>
    <row r="225" spans="2:80" x14ac:dyDescent="0.25">
      <c r="B225" s="53" t="s">
        <v>172</v>
      </c>
      <c r="C225" s="54" t="s">
        <v>144</v>
      </c>
      <c r="D225" s="53"/>
      <c r="E225" s="53"/>
      <c r="F225" s="49"/>
      <c r="G225" s="49"/>
      <c r="H225" s="49"/>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c r="BC225" s="53"/>
      <c r="BD225" s="53"/>
      <c r="BE225" s="53"/>
      <c r="BF225" s="53"/>
      <c r="BG225" s="53"/>
      <c r="BH225" s="53"/>
      <c r="BI225" s="53"/>
      <c r="BJ225" s="53"/>
      <c r="BK225" s="53"/>
      <c r="BL225" s="53"/>
      <c r="BM225" s="53"/>
      <c r="BN225" s="53"/>
      <c r="BO225" s="53"/>
      <c r="BP225" s="53"/>
      <c r="BQ225" s="53"/>
      <c r="BR225" s="53"/>
      <c r="BS225" s="53"/>
      <c r="BT225" s="53"/>
      <c r="BU225" s="53"/>
      <c r="BV225" s="53"/>
      <c r="BW225" s="53"/>
      <c r="BX225" s="53"/>
      <c r="BY225" s="53"/>
      <c r="BZ225" s="53"/>
      <c r="CA225" s="53"/>
      <c r="CB225" s="53"/>
    </row>
    <row r="227" spans="2:80" x14ac:dyDescent="0.25">
      <c r="B227" s="53" t="s">
        <v>173</v>
      </c>
    </row>
    <row r="229" spans="2:80" x14ac:dyDescent="0.25">
      <c r="B229" s="51" t="s">
        <v>174</v>
      </c>
      <c r="C229" s="52" t="s">
        <v>162</v>
      </c>
      <c r="D229" s="53"/>
    </row>
    <row r="230" spans="2:80" x14ac:dyDescent="0.25">
      <c r="B230" s="47" t="s">
        <v>144</v>
      </c>
      <c r="C230" s="48" t="s">
        <v>144</v>
      </c>
    </row>
    <row r="233" spans="2:80" x14ac:dyDescent="0.25">
      <c r="B233" s="51" t="s">
        <v>175</v>
      </c>
      <c r="C233" s="52" t="s">
        <v>176</v>
      </c>
      <c r="D233" s="53"/>
    </row>
    <row r="234" spans="2:80" x14ac:dyDescent="0.25">
      <c r="B234" s="47" t="s">
        <v>144</v>
      </c>
      <c r="C234" s="48" t="s">
        <v>144</v>
      </c>
    </row>
    <row r="237" spans="2:80" x14ac:dyDescent="0.25">
      <c r="B237" s="53" t="s">
        <v>177</v>
      </c>
    </row>
    <row r="240" spans="2:80" x14ac:dyDescent="0.25">
      <c r="B240" s="53" t="s">
        <v>178</v>
      </c>
    </row>
    <row r="242" spans="2:80" x14ac:dyDescent="0.25">
      <c r="B242" s="51" t="s">
        <v>154</v>
      </c>
      <c r="C242" s="52" t="s">
        <v>179</v>
      </c>
      <c r="D242" s="51" t="s">
        <v>169</v>
      </c>
      <c r="E242" s="51" t="s">
        <v>170</v>
      </c>
      <c r="F242" s="50" t="s">
        <v>171</v>
      </c>
      <c r="G242" s="49"/>
    </row>
    <row r="243" spans="2:80" x14ac:dyDescent="0.25">
      <c r="B243" s="47" t="s">
        <v>144</v>
      </c>
      <c r="C243" s="48" t="s">
        <v>144</v>
      </c>
      <c r="D243" s="47" t="s">
        <v>144</v>
      </c>
      <c r="E243" s="47" t="s">
        <v>144</v>
      </c>
      <c r="F243" s="46" t="s">
        <v>144</v>
      </c>
    </row>
    <row r="246" spans="2:80" x14ac:dyDescent="0.25">
      <c r="B246" s="53" t="s">
        <v>172</v>
      </c>
      <c r="C246" s="54" t="s">
        <v>144</v>
      </c>
      <c r="D246" s="53"/>
      <c r="E246" s="53"/>
      <c r="F246" s="49"/>
      <c r="G246" s="49"/>
      <c r="H246" s="49"/>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c r="AS246" s="53"/>
      <c r="AT246" s="53"/>
      <c r="AU246" s="53"/>
      <c r="AV246" s="53"/>
      <c r="AW246" s="53"/>
      <c r="AX246" s="53"/>
      <c r="AY246" s="53"/>
      <c r="AZ246" s="53"/>
      <c r="BA246" s="53"/>
      <c r="BB246" s="53"/>
      <c r="BC246" s="53"/>
      <c r="BD246" s="53"/>
      <c r="BE246" s="53"/>
      <c r="BF246" s="53"/>
      <c r="BG246" s="53"/>
      <c r="BH246" s="53"/>
      <c r="BI246" s="53"/>
      <c r="BJ246" s="53"/>
      <c r="BK246" s="53"/>
      <c r="BL246" s="53"/>
      <c r="BM246" s="53"/>
      <c r="BN246" s="53"/>
      <c r="BO246" s="53"/>
      <c r="BP246" s="53"/>
      <c r="BQ246" s="53"/>
      <c r="BR246" s="53"/>
      <c r="BS246" s="53"/>
      <c r="BT246" s="53"/>
      <c r="BU246" s="53"/>
      <c r="BV246" s="53"/>
      <c r="BW246" s="53"/>
      <c r="BX246" s="53"/>
      <c r="BY246" s="53"/>
      <c r="BZ246" s="53"/>
      <c r="CA246" s="53"/>
      <c r="CB246" s="53"/>
    </row>
    <row r="248" spans="2:80" x14ac:dyDescent="0.25">
      <c r="B248" s="53" t="s">
        <v>173</v>
      </c>
    </row>
    <row r="250" spans="2:80" x14ac:dyDescent="0.25">
      <c r="B250" s="51" t="s">
        <v>174</v>
      </c>
      <c r="C250" s="52" t="s">
        <v>162</v>
      </c>
      <c r="D250" s="53"/>
    </row>
    <row r="251" spans="2:80" x14ac:dyDescent="0.25">
      <c r="B251" s="47" t="s">
        <v>144</v>
      </c>
      <c r="C251" s="48" t="s">
        <v>144</v>
      </c>
    </row>
    <row r="254" spans="2:80" x14ac:dyDescent="0.25">
      <c r="B254" s="51" t="s">
        <v>175</v>
      </c>
      <c r="C254" s="52" t="s">
        <v>176</v>
      </c>
      <c r="D254" s="53"/>
    </row>
    <row r="255" spans="2:80" x14ac:dyDescent="0.25">
      <c r="B255" s="47" t="s">
        <v>144</v>
      </c>
      <c r="C255" s="48" t="s">
        <v>144</v>
      </c>
    </row>
    <row r="258" spans="2:7" x14ac:dyDescent="0.25">
      <c r="B258" s="53" t="s">
        <v>177</v>
      </c>
    </row>
    <row r="261" spans="2:7" x14ac:dyDescent="0.25">
      <c r="B261" s="53" t="s">
        <v>180</v>
      </c>
    </row>
    <row r="262" spans="2:7" x14ac:dyDescent="0.25">
      <c r="B262" s="51" t="s">
        <v>154</v>
      </c>
      <c r="C262" s="52" t="s">
        <v>181</v>
      </c>
      <c r="D262" s="51" t="s">
        <v>182</v>
      </c>
      <c r="E262" s="51" t="s">
        <v>183</v>
      </c>
      <c r="F262" s="50" t="s">
        <v>184</v>
      </c>
      <c r="G262" s="49"/>
    </row>
    <row r="263" spans="2:7" x14ac:dyDescent="0.25">
      <c r="B263" s="47" t="s">
        <v>144</v>
      </c>
      <c r="C263" s="48" t="s">
        <v>144</v>
      </c>
      <c r="D263" s="47" t="s">
        <v>144</v>
      </c>
      <c r="E263" s="47" t="s">
        <v>144</v>
      </c>
      <c r="F263" s="46" t="s">
        <v>144</v>
      </c>
    </row>
    <row r="264" spans="2:7" x14ac:dyDescent="0.25">
      <c r="B264" s="43" t="s">
        <v>185</v>
      </c>
    </row>
    <row r="266" spans="2:7" x14ac:dyDescent="0.25">
      <c r="B266" s="118" t="s">
        <v>1684</v>
      </c>
      <c r="C266" s="91"/>
      <c r="D266" s="105"/>
      <c r="E266" s="105"/>
      <c r="F266" s="104"/>
      <c r="G266" s="104"/>
    </row>
    <row r="267" spans="2:7" ht="60" x14ac:dyDescent="0.25">
      <c r="B267" s="71" t="s">
        <v>1683</v>
      </c>
      <c r="C267" s="110" t="s">
        <v>1682</v>
      </c>
      <c r="D267" s="71" t="s">
        <v>1681</v>
      </c>
      <c r="E267" s="71" t="s">
        <v>1680</v>
      </c>
      <c r="F267" s="72" t="s">
        <v>1679</v>
      </c>
      <c r="G267" s="104"/>
    </row>
    <row r="268" spans="2:7" x14ac:dyDescent="0.25">
      <c r="B268" s="108" t="s">
        <v>1888</v>
      </c>
      <c r="C268" s="107" t="s">
        <v>1887</v>
      </c>
      <c r="D268" s="82" t="s">
        <v>1670</v>
      </c>
      <c r="E268" s="82" t="s">
        <v>1669</v>
      </c>
      <c r="F268" s="109">
        <v>5000</v>
      </c>
      <c r="G268" s="104" t="s">
        <v>1676</v>
      </c>
    </row>
    <row r="269" spans="2:7" x14ac:dyDescent="0.25">
      <c r="B269" s="105"/>
      <c r="C269" s="91"/>
      <c r="D269" s="105"/>
      <c r="E269" s="105"/>
      <c r="F269" s="104"/>
      <c r="G269" s="104"/>
    </row>
    <row r="270" spans="2:7" x14ac:dyDescent="0.25">
      <c r="B270" s="105" t="s">
        <v>1886</v>
      </c>
      <c r="C270" s="91"/>
      <c r="D270" s="105"/>
      <c r="E270" s="105"/>
      <c r="F270" s="104"/>
      <c r="G270" s="104"/>
    </row>
  </sheetData>
  <mergeCells count="10">
    <mergeCell ref="B168:E168"/>
    <mergeCell ref="B166:C166"/>
    <mergeCell ref="B1:E1"/>
    <mergeCell ref="C3:C8"/>
    <mergeCell ref="D3:D8"/>
    <mergeCell ref="B11:E11"/>
    <mergeCell ref="B12:E12"/>
    <mergeCell ref="C13:C14"/>
    <mergeCell ref="D13:D14"/>
    <mergeCell ref="E13:E14"/>
  </mergeCells>
  <hyperlinks>
    <hyperlink ref="A1" location="Index!A1" display="Index" xr:uid="{3D93014A-5A87-46E0-9971-2902262BB765}"/>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D0141-ED48-401D-A5B5-CC8F3D5653A1}">
  <dimension ref="A1:CB164"/>
  <sheetViews>
    <sheetView workbookViewId="0"/>
  </sheetViews>
  <sheetFormatPr defaultRowHeight="15" x14ac:dyDescent="0.25"/>
  <cols>
    <col min="1" max="1" width="5.42578125" style="43" bestFit="1" customWidth="1"/>
    <col min="2" max="2" width="104.28515625" style="43" customWidth="1"/>
    <col min="3" max="3" width="30.7109375" style="45" customWidth="1"/>
    <col min="4" max="4" width="30.7109375" style="43" customWidth="1"/>
    <col min="5" max="5" width="34.140625" style="43" bestFit="1" customWidth="1"/>
    <col min="6" max="6" width="29" style="44" bestFit="1" customWidth="1"/>
    <col min="7" max="7" width="18.140625" style="44" bestFit="1" customWidth="1"/>
    <col min="8" max="8" width="9.140625" style="44" bestFit="1"/>
    <col min="9" max="16384" width="9.140625" style="43"/>
  </cols>
  <sheetData>
    <row r="1" spans="1:5" x14ac:dyDescent="0.25">
      <c r="A1" s="15" t="s">
        <v>0</v>
      </c>
      <c r="B1" s="240" t="s">
        <v>14</v>
      </c>
      <c r="C1" s="240"/>
      <c r="D1" s="240"/>
      <c r="E1" s="240"/>
    </row>
    <row r="3" spans="1:5" x14ac:dyDescent="0.25">
      <c r="B3" s="75" t="s">
        <v>2087</v>
      </c>
      <c r="C3" s="241"/>
      <c r="D3" s="242"/>
    </row>
    <row r="4" spans="1:5" ht="30" x14ac:dyDescent="0.25">
      <c r="B4" s="80" t="s">
        <v>2086</v>
      </c>
      <c r="C4" s="241"/>
      <c r="D4" s="242"/>
    </row>
    <row r="5" spans="1:5" x14ac:dyDescent="0.25">
      <c r="B5" s="80" t="s">
        <v>107</v>
      </c>
      <c r="C5" s="241"/>
      <c r="D5" s="242"/>
    </row>
    <row r="6" spans="1:5" x14ac:dyDescent="0.25">
      <c r="B6" s="80" t="s">
        <v>2085</v>
      </c>
      <c r="C6" s="241"/>
      <c r="D6" s="242"/>
    </row>
    <row r="7" spans="1:5" x14ac:dyDescent="0.25">
      <c r="B7" s="80" t="s">
        <v>2084</v>
      </c>
      <c r="C7" s="241"/>
      <c r="D7" s="242"/>
    </row>
    <row r="8" spans="1:5" x14ac:dyDescent="0.25">
      <c r="B8" s="47" t="s">
        <v>108</v>
      </c>
      <c r="C8" s="78" t="s">
        <v>109</v>
      </c>
      <c r="D8" s="78" t="s">
        <v>110</v>
      </c>
    </row>
    <row r="9" spans="1:5" x14ac:dyDescent="0.25">
      <c r="C9" s="77"/>
    </row>
    <row r="10" spans="1:5" x14ac:dyDescent="0.25">
      <c r="B10" s="245"/>
      <c r="C10" s="245"/>
      <c r="D10" s="245"/>
      <c r="E10" s="245"/>
    </row>
    <row r="11" spans="1:5" x14ac:dyDescent="0.25">
      <c r="B11" s="243" t="s">
        <v>1468</v>
      </c>
      <c r="C11" s="243"/>
      <c r="D11" s="243"/>
      <c r="E11" s="243"/>
    </row>
    <row r="12" spans="1:5" x14ac:dyDescent="0.25">
      <c r="B12" s="71" t="s">
        <v>1467</v>
      </c>
      <c r="C12" s="244" t="s">
        <v>1466</v>
      </c>
      <c r="D12" s="243" t="s">
        <v>1465</v>
      </c>
      <c r="E12" s="243" t="s">
        <v>1464</v>
      </c>
    </row>
    <row r="13" spans="1:5" x14ac:dyDescent="0.25">
      <c r="B13" s="71" t="s">
        <v>1463</v>
      </c>
      <c r="C13" s="244"/>
      <c r="D13" s="243"/>
      <c r="E13" s="243"/>
    </row>
    <row r="14" spans="1:5" x14ac:dyDescent="0.25">
      <c r="B14" s="75" t="s">
        <v>1462</v>
      </c>
      <c r="C14" s="74"/>
      <c r="D14" s="73"/>
      <c r="E14" s="73"/>
    </row>
    <row r="15" spans="1:5" x14ac:dyDescent="0.25">
      <c r="B15" s="75" t="s">
        <v>1460</v>
      </c>
      <c r="C15" s="74"/>
      <c r="D15" s="73"/>
      <c r="E15" s="73"/>
    </row>
    <row r="16" spans="1:5" x14ac:dyDescent="0.25">
      <c r="B16" s="75" t="s">
        <v>1459</v>
      </c>
      <c r="C16" s="74" t="s">
        <v>1853</v>
      </c>
      <c r="D16" s="73"/>
      <c r="E16" s="73"/>
    </row>
    <row r="17" spans="2:8" x14ac:dyDescent="0.25">
      <c r="B17" s="51" t="s">
        <v>1458</v>
      </c>
      <c r="C17" s="72"/>
      <c r="D17" s="71"/>
      <c r="E17" s="71"/>
    </row>
    <row r="20" spans="2:8" x14ac:dyDescent="0.25">
      <c r="B20" s="43" t="s">
        <v>111</v>
      </c>
    </row>
    <row r="22" spans="2:8" x14ac:dyDescent="0.25">
      <c r="B22" s="69" t="s">
        <v>112</v>
      </c>
      <c r="C22" s="70" t="s">
        <v>113</v>
      </c>
      <c r="D22" s="69" t="s">
        <v>114</v>
      </c>
      <c r="E22" s="69" t="s">
        <v>115</v>
      </c>
      <c r="F22" s="68" t="s">
        <v>116</v>
      </c>
      <c r="G22" s="68" t="s">
        <v>117</v>
      </c>
      <c r="H22" s="68" t="s">
        <v>118</v>
      </c>
    </row>
    <row r="23" spans="2:8" x14ac:dyDescent="0.25">
      <c r="B23" s="53" t="s">
        <v>119</v>
      </c>
    </row>
    <row r="24" spans="2:8" x14ac:dyDescent="0.25">
      <c r="B24" s="53" t="s">
        <v>120</v>
      </c>
    </row>
    <row r="25" spans="2:8" x14ac:dyDescent="0.25">
      <c r="B25" s="53" t="s">
        <v>121</v>
      </c>
    </row>
    <row r="26" spans="2:8" x14ac:dyDescent="0.25">
      <c r="B26" s="43" t="s">
        <v>904</v>
      </c>
      <c r="C26" s="45">
        <v>7.28</v>
      </c>
      <c r="D26" s="43" t="s">
        <v>122</v>
      </c>
      <c r="E26" s="43" t="s">
        <v>905</v>
      </c>
      <c r="F26" s="44">
        <v>8000000</v>
      </c>
      <c r="G26" s="44">
        <v>7944.27</v>
      </c>
      <c r="H26" s="44">
        <v>27.33</v>
      </c>
    </row>
    <row r="27" spans="2:8" x14ac:dyDescent="0.25">
      <c r="B27" s="43" t="s">
        <v>740</v>
      </c>
      <c r="C27" s="45">
        <v>7.4</v>
      </c>
      <c r="D27" s="43" t="s">
        <v>122</v>
      </c>
      <c r="E27" s="43" t="s">
        <v>741</v>
      </c>
      <c r="F27" s="44">
        <v>8000000</v>
      </c>
      <c r="G27" s="44">
        <v>7848.3</v>
      </c>
      <c r="H27" s="44">
        <v>27</v>
      </c>
    </row>
    <row r="28" spans="2:8" x14ac:dyDescent="0.25">
      <c r="B28" s="43" t="s">
        <v>2083</v>
      </c>
      <c r="C28" s="45">
        <v>7.5</v>
      </c>
      <c r="D28" s="43" t="s">
        <v>122</v>
      </c>
      <c r="E28" s="43" t="s">
        <v>2082</v>
      </c>
      <c r="F28" s="44">
        <v>5000000</v>
      </c>
      <c r="G28" s="44">
        <v>4881.1000000000004</v>
      </c>
      <c r="H28" s="44">
        <v>16.79</v>
      </c>
    </row>
    <row r="29" spans="2:8" x14ac:dyDescent="0.25">
      <c r="B29" s="43" t="s">
        <v>1165</v>
      </c>
      <c r="C29" s="45">
        <v>7.71</v>
      </c>
      <c r="D29" s="43" t="s">
        <v>122</v>
      </c>
      <c r="E29" s="43" t="s">
        <v>1166</v>
      </c>
      <c r="F29" s="44">
        <v>2500000</v>
      </c>
      <c r="G29" s="44">
        <v>2497.83</v>
      </c>
      <c r="H29" s="44">
        <v>8.59</v>
      </c>
    </row>
    <row r="30" spans="2:8" x14ac:dyDescent="0.25">
      <c r="B30" s="43" t="s">
        <v>1167</v>
      </c>
      <c r="C30" s="45">
        <v>7.73</v>
      </c>
      <c r="D30" s="43" t="s">
        <v>122</v>
      </c>
      <c r="E30" s="43" t="s">
        <v>1168</v>
      </c>
      <c r="F30" s="44">
        <v>2500000</v>
      </c>
      <c r="G30" s="44">
        <v>2495</v>
      </c>
      <c r="H30" s="44">
        <v>8.58</v>
      </c>
    </row>
    <row r="31" spans="2:8" x14ac:dyDescent="0.25">
      <c r="B31" s="43" t="s">
        <v>1163</v>
      </c>
      <c r="C31" s="45">
        <v>7.75</v>
      </c>
      <c r="D31" s="43" t="s">
        <v>122</v>
      </c>
      <c r="E31" s="43" t="s">
        <v>1164</v>
      </c>
      <c r="F31" s="44">
        <v>1500000</v>
      </c>
      <c r="G31" s="44">
        <v>1370.25</v>
      </c>
      <c r="H31" s="44">
        <v>4.71</v>
      </c>
    </row>
    <row r="32" spans="2:8" x14ac:dyDescent="0.25">
      <c r="B32" s="53" t="s">
        <v>125</v>
      </c>
      <c r="C32" s="54"/>
      <c r="D32" s="53"/>
      <c r="E32" s="53"/>
      <c r="F32" s="49"/>
      <c r="G32" s="49">
        <f>SUM(G22:G31)</f>
        <v>27036.75</v>
      </c>
      <c r="H32" s="49">
        <f>SUM(H22:H31)</f>
        <v>93</v>
      </c>
    </row>
    <row r="33" spans="2:8" x14ac:dyDescent="0.25">
      <c r="B33" s="53" t="s">
        <v>885</v>
      </c>
      <c r="C33" s="54"/>
      <c r="D33" s="53"/>
      <c r="E33" s="53"/>
      <c r="F33" s="49"/>
      <c r="G33" s="49">
        <v>1579</v>
      </c>
      <c r="H33" s="49">
        <v>5.43</v>
      </c>
    </row>
    <row r="34" spans="2:8" x14ac:dyDescent="0.25">
      <c r="B34" s="53" t="s">
        <v>137</v>
      </c>
      <c r="C34" s="54"/>
      <c r="D34" s="53"/>
      <c r="E34" s="53"/>
      <c r="F34" s="49"/>
      <c r="G34" s="49">
        <v>28615.75</v>
      </c>
      <c r="H34" s="49">
        <v>98.43</v>
      </c>
    </row>
    <row r="35" spans="2:8" x14ac:dyDescent="0.25">
      <c r="B35" s="53" t="s">
        <v>138</v>
      </c>
      <c r="C35" s="54"/>
      <c r="D35" s="53"/>
      <c r="E35" s="53"/>
      <c r="F35" s="49"/>
      <c r="G35" s="49">
        <v>456.8779926999996</v>
      </c>
      <c r="H35" s="49">
        <v>1.5699999999999932</v>
      </c>
    </row>
    <row r="36" spans="2:8" x14ac:dyDescent="0.25">
      <c r="B36" s="53" t="s">
        <v>139</v>
      </c>
      <c r="C36" s="54"/>
      <c r="D36" s="53"/>
      <c r="E36" s="53"/>
      <c r="F36" s="49"/>
      <c r="G36" s="49">
        <v>29072.6279927</v>
      </c>
      <c r="H36" s="49">
        <v>100</v>
      </c>
    </row>
    <row r="37" spans="2:8" x14ac:dyDescent="0.25">
      <c r="B37" s="43" t="s">
        <v>140</v>
      </c>
    </row>
    <row r="38" spans="2:8" x14ac:dyDescent="0.25">
      <c r="B38" s="43" t="s">
        <v>141</v>
      </c>
    </row>
    <row r="39" spans="2:8" x14ac:dyDescent="0.25">
      <c r="B39" s="43" t="s">
        <v>142</v>
      </c>
      <c r="C39" s="45" t="s">
        <v>143</v>
      </c>
    </row>
    <row r="40" spans="2:8" x14ac:dyDescent="0.25">
      <c r="B40" s="53"/>
    </row>
    <row r="41" spans="2:8" x14ac:dyDescent="0.25">
      <c r="B41" s="67" t="s">
        <v>1343</v>
      </c>
      <c r="C41" s="45" t="s">
        <v>144</v>
      </c>
    </row>
    <row r="42" spans="2:8" x14ac:dyDescent="0.25">
      <c r="B42" s="53"/>
    </row>
    <row r="43" spans="2:8" x14ac:dyDescent="0.25">
      <c r="B43" s="53" t="s">
        <v>145</v>
      </c>
      <c r="C43" s="45" t="s">
        <v>144</v>
      </c>
    </row>
    <row r="44" spans="2:8" x14ac:dyDescent="0.25">
      <c r="B44" s="53" t="s">
        <v>146</v>
      </c>
      <c r="C44" s="45" t="s">
        <v>147</v>
      </c>
    </row>
    <row r="45" spans="2:8" x14ac:dyDescent="0.25">
      <c r="B45" s="53" t="s">
        <v>2081</v>
      </c>
      <c r="C45" s="54"/>
    </row>
    <row r="46" spans="2:8" x14ac:dyDescent="0.25">
      <c r="B46" s="53" t="s">
        <v>2080</v>
      </c>
      <c r="C46" s="54"/>
    </row>
    <row r="47" spans="2:8" x14ac:dyDescent="0.25">
      <c r="B47" s="53" t="s">
        <v>2079</v>
      </c>
      <c r="C47" s="54"/>
    </row>
    <row r="48" spans="2:8" x14ac:dyDescent="0.25">
      <c r="B48" s="53" t="s">
        <v>2078</v>
      </c>
      <c r="C48" s="54"/>
    </row>
    <row r="49" spans="2:3" x14ac:dyDescent="0.25">
      <c r="B49" s="53" t="s">
        <v>2077</v>
      </c>
      <c r="C49" s="54"/>
    </row>
    <row r="50" spans="2:3" x14ac:dyDescent="0.25">
      <c r="B50" s="53" t="s">
        <v>2076</v>
      </c>
      <c r="C50" s="54"/>
    </row>
    <row r="51" spans="2:3" x14ac:dyDescent="0.25">
      <c r="B51" s="53" t="s">
        <v>2075</v>
      </c>
      <c r="C51" s="54"/>
    </row>
    <row r="52" spans="2:3" x14ac:dyDescent="0.25">
      <c r="B52" s="53" t="s">
        <v>2074</v>
      </c>
      <c r="C52" s="54"/>
    </row>
    <row r="53" spans="2:3" x14ac:dyDescent="0.25">
      <c r="B53" s="53" t="s">
        <v>2073</v>
      </c>
      <c r="C53" s="54"/>
    </row>
    <row r="54" spans="2:3" x14ac:dyDescent="0.25">
      <c r="B54" s="53" t="s">
        <v>2072</v>
      </c>
      <c r="C54" s="54"/>
    </row>
    <row r="55" spans="2:3" x14ac:dyDescent="0.25">
      <c r="B55" s="53" t="s">
        <v>2071</v>
      </c>
      <c r="C55" s="54"/>
    </row>
    <row r="56" spans="2:3" x14ac:dyDescent="0.25">
      <c r="B56" s="53" t="s">
        <v>2070</v>
      </c>
      <c r="C56" s="54"/>
    </row>
    <row r="57" spans="2:3" x14ac:dyDescent="0.25">
      <c r="B57" s="53" t="s">
        <v>2069</v>
      </c>
      <c r="C57" s="54"/>
    </row>
    <row r="58" spans="2:3" x14ac:dyDescent="0.25">
      <c r="B58" s="43" t="s">
        <v>148</v>
      </c>
    </row>
    <row r="60" spans="2:3" x14ac:dyDescent="0.25">
      <c r="B60" s="47"/>
      <c r="C60" s="48" t="s">
        <v>1332</v>
      </c>
    </row>
    <row r="61" spans="2:3" x14ac:dyDescent="0.25">
      <c r="B61" s="47" t="s">
        <v>1331</v>
      </c>
      <c r="C61" s="64" t="s">
        <v>14</v>
      </c>
    </row>
    <row r="62" spans="2:3" x14ac:dyDescent="0.25">
      <c r="B62" s="47" t="s">
        <v>1330</v>
      </c>
      <c r="C62" s="48"/>
    </row>
    <row r="63" spans="2:3" x14ac:dyDescent="0.25">
      <c r="B63" s="47"/>
      <c r="C63" s="48"/>
    </row>
    <row r="64" spans="2:3" x14ac:dyDescent="0.25">
      <c r="B64" s="47" t="s">
        <v>1329</v>
      </c>
      <c r="C64" s="65">
        <v>7.5600000000000001E-2</v>
      </c>
    </row>
    <row r="65" spans="2:7" x14ac:dyDescent="0.25">
      <c r="B65" s="47"/>
      <c r="C65" s="48"/>
    </row>
    <row r="66" spans="2:7" x14ac:dyDescent="0.25">
      <c r="B66" s="47" t="s">
        <v>1328</v>
      </c>
      <c r="C66" s="48" t="s">
        <v>2068</v>
      </c>
    </row>
    <row r="67" spans="2:7" x14ac:dyDescent="0.25">
      <c r="B67" s="47" t="s">
        <v>1327</v>
      </c>
      <c r="C67" s="48" t="s">
        <v>2067</v>
      </c>
    </row>
    <row r="68" spans="2:7" x14ac:dyDescent="0.25">
      <c r="B68" s="47"/>
      <c r="C68" s="48"/>
    </row>
    <row r="69" spans="2:7" x14ac:dyDescent="0.25">
      <c r="B69" s="47" t="s">
        <v>1325</v>
      </c>
      <c r="C69" s="48" t="s">
        <v>143</v>
      </c>
    </row>
    <row r="70" spans="2:7" x14ac:dyDescent="0.25">
      <c r="B70" s="239" t="s">
        <v>1324</v>
      </c>
      <c r="C70" s="239"/>
    </row>
    <row r="72" spans="2:7" x14ac:dyDescent="0.25">
      <c r="B72" s="47" t="s">
        <v>149</v>
      </c>
      <c r="C72" s="48"/>
      <c r="D72" s="47"/>
    </row>
    <row r="73" spans="2:7" ht="30" x14ac:dyDescent="0.25">
      <c r="B73" s="63" t="s">
        <v>150</v>
      </c>
      <c r="C73" s="64" t="s">
        <v>151</v>
      </c>
      <c r="D73" s="63" t="s">
        <v>152</v>
      </c>
    </row>
    <row r="74" spans="2:7" x14ac:dyDescent="0.25">
      <c r="B74" s="47" t="s">
        <v>144</v>
      </c>
      <c r="C74" s="48" t="s">
        <v>144</v>
      </c>
      <c r="D74" s="47" t="s">
        <v>144</v>
      </c>
    </row>
    <row r="76" spans="2:7" x14ac:dyDescent="0.25">
      <c r="B76" s="51" t="s">
        <v>153</v>
      </c>
      <c r="C76" s="62">
        <v>45260</v>
      </c>
      <c r="D76" s="47"/>
      <c r="E76" s="55"/>
      <c r="F76" s="61"/>
    </row>
    <row r="77" spans="2:7" x14ac:dyDescent="0.25">
      <c r="B77" s="51" t="s">
        <v>154</v>
      </c>
      <c r="C77" s="52" t="s">
        <v>155</v>
      </c>
      <c r="D77" s="51" t="s">
        <v>156</v>
      </c>
      <c r="E77" s="56" t="s">
        <v>157</v>
      </c>
      <c r="F77" s="50" t="s">
        <v>158</v>
      </c>
      <c r="G77" s="49"/>
    </row>
    <row r="78" spans="2:7" x14ac:dyDescent="0.25">
      <c r="B78" s="59" t="s">
        <v>144</v>
      </c>
      <c r="C78" s="60" t="s">
        <v>144</v>
      </c>
      <c r="D78" s="59" t="s">
        <v>144</v>
      </c>
      <c r="E78" s="58" t="s">
        <v>144</v>
      </c>
      <c r="F78" s="57" t="s">
        <v>144</v>
      </c>
    </row>
    <row r="81" spans="2:4" x14ac:dyDescent="0.25">
      <c r="B81" s="53" t="s">
        <v>159</v>
      </c>
    </row>
    <row r="82" spans="2:4" x14ac:dyDescent="0.25">
      <c r="B82" s="53"/>
    </row>
    <row r="83" spans="2:4" x14ac:dyDescent="0.25">
      <c r="B83" s="53" t="s">
        <v>160</v>
      </c>
    </row>
    <row r="84" spans="2:4" x14ac:dyDescent="0.25">
      <c r="B84" s="51" t="s">
        <v>161</v>
      </c>
      <c r="C84" s="52" t="s">
        <v>162</v>
      </c>
      <c r="D84" s="53"/>
    </row>
    <row r="85" spans="2:4" x14ac:dyDescent="0.25">
      <c r="B85" s="47" t="s">
        <v>144</v>
      </c>
      <c r="C85" s="48" t="s">
        <v>144</v>
      </c>
    </row>
    <row r="87" spans="2:4" x14ac:dyDescent="0.25">
      <c r="B87" s="51" t="s">
        <v>163</v>
      </c>
      <c r="C87" s="52" t="s">
        <v>162</v>
      </c>
    </row>
    <row r="88" spans="2:4" x14ac:dyDescent="0.25">
      <c r="B88" s="47" t="s">
        <v>144</v>
      </c>
      <c r="C88" s="48" t="s">
        <v>144</v>
      </c>
    </row>
    <row r="90" spans="2:4" x14ac:dyDescent="0.25">
      <c r="B90" s="51" t="s">
        <v>144</v>
      </c>
      <c r="C90" s="52" t="s">
        <v>144</v>
      </c>
    </row>
    <row r="91" spans="2:4" x14ac:dyDescent="0.25">
      <c r="B91" s="47" t="s">
        <v>144</v>
      </c>
      <c r="C91" s="48" t="s">
        <v>144</v>
      </c>
    </row>
    <row r="93" spans="2:4" x14ac:dyDescent="0.25">
      <c r="B93" s="56" t="s">
        <v>164</v>
      </c>
      <c r="C93" s="52" t="s">
        <v>165</v>
      </c>
    </row>
    <row r="94" spans="2:4" x14ac:dyDescent="0.25">
      <c r="B94" s="55" t="s">
        <v>144</v>
      </c>
      <c r="C94" s="48" t="s">
        <v>144</v>
      </c>
    </row>
    <row r="96" spans="2:4" x14ac:dyDescent="0.25">
      <c r="B96" s="51" t="s">
        <v>166</v>
      </c>
      <c r="C96" s="52" t="s">
        <v>144</v>
      </c>
    </row>
    <row r="98" spans="2:7" x14ac:dyDescent="0.25">
      <c r="B98" s="51" t="s">
        <v>167</v>
      </c>
      <c r="C98" s="62">
        <v>45260</v>
      </c>
      <c r="D98" s="47"/>
      <c r="E98" s="55"/>
      <c r="F98" s="61"/>
    </row>
    <row r="99" spans="2:7" x14ac:dyDescent="0.25">
      <c r="B99" s="51" t="s">
        <v>154</v>
      </c>
      <c r="C99" s="52" t="s">
        <v>155</v>
      </c>
      <c r="D99" s="51" t="s">
        <v>156</v>
      </c>
      <c r="E99" s="56" t="s">
        <v>157</v>
      </c>
      <c r="F99" s="50" t="s">
        <v>158</v>
      </c>
      <c r="G99" s="49"/>
    </row>
    <row r="100" spans="2:7" x14ac:dyDescent="0.25">
      <c r="B100" s="59" t="s">
        <v>144</v>
      </c>
      <c r="C100" s="60" t="s">
        <v>144</v>
      </c>
      <c r="D100" s="59" t="s">
        <v>144</v>
      </c>
      <c r="E100" s="58" t="s">
        <v>144</v>
      </c>
      <c r="F100" s="57" t="s">
        <v>144</v>
      </c>
    </row>
    <row r="101" spans="2:7" x14ac:dyDescent="0.25">
      <c r="B101" s="53" t="s">
        <v>159</v>
      </c>
    </row>
    <row r="102" spans="2:7" x14ac:dyDescent="0.25">
      <c r="B102" s="53"/>
    </row>
    <row r="103" spans="2:7" x14ac:dyDescent="0.25">
      <c r="B103" s="53" t="s">
        <v>160</v>
      </c>
    </row>
    <row r="104" spans="2:7" x14ac:dyDescent="0.25">
      <c r="B104" s="51" t="s">
        <v>161</v>
      </c>
      <c r="C104" s="52" t="s">
        <v>162</v>
      </c>
      <c r="D104" s="53"/>
    </row>
    <row r="105" spans="2:7" x14ac:dyDescent="0.25">
      <c r="B105" s="47" t="s">
        <v>144</v>
      </c>
      <c r="C105" s="48" t="s">
        <v>144</v>
      </c>
    </row>
    <row r="107" spans="2:7" x14ac:dyDescent="0.25">
      <c r="B107" s="51" t="s">
        <v>163</v>
      </c>
      <c r="C107" s="52" t="s">
        <v>162</v>
      </c>
    </row>
    <row r="108" spans="2:7" x14ac:dyDescent="0.25">
      <c r="B108" s="47" t="s">
        <v>144</v>
      </c>
      <c r="C108" s="48" t="s">
        <v>144</v>
      </c>
    </row>
    <row r="110" spans="2:7" x14ac:dyDescent="0.25">
      <c r="B110" s="51" t="s">
        <v>144</v>
      </c>
      <c r="C110" s="52" t="s">
        <v>144</v>
      </c>
    </row>
    <row r="111" spans="2:7" x14ac:dyDescent="0.25">
      <c r="B111" s="47" t="s">
        <v>144</v>
      </c>
      <c r="C111" s="48" t="s">
        <v>144</v>
      </c>
    </row>
    <row r="113" spans="2:80" x14ac:dyDescent="0.25">
      <c r="B113" s="56" t="s">
        <v>164</v>
      </c>
      <c r="C113" s="52" t="s">
        <v>165</v>
      </c>
    </row>
    <row r="114" spans="2:80" x14ac:dyDescent="0.25">
      <c r="B114" s="55" t="s">
        <v>144</v>
      </c>
      <c r="C114" s="48" t="s">
        <v>144</v>
      </c>
    </row>
    <row r="116" spans="2:80" x14ac:dyDescent="0.25">
      <c r="B116" s="51" t="s">
        <v>166</v>
      </c>
      <c r="C116" s="52" t="s">
        <v>144</v>
      </c>
    </row>
    <row r="119" spans="2:80" x14ac:dyDescent="0.25">
      <c r="B119" s="53" t="s">
        <v>168</v>
      </c>
    </row>
    <row r="121" spans="2:80" x14ac:dyDescent="0.25">
      <c r="B121" s="51" t="s">
        <v>154</v>
      </c>
      <c r="C121" s="52" t="s">
        <v>169</v>
      </c>
      <c r="D121" s="51" t="s">
        <v>170</v>
      </c>
      <c r="E121" s="51" t="s">
        <v>171</v>
      </c>
      <c r="F121" s="49"/>
    </row>
    <row r="122" spans="2:80" x14ac:dyDescent="0.25">
      <c r="B122" s="47" t="s">
        <v>144</v>
      </c>
      <c r="C122" s="48" t="s">
        <v>144</v>
      </c>
      <c r="D122" s="47" t="s">
        <v>144</v>
      </c>
      <c r="E122" s="47" t="s">
        <v>144</v>
      </c>
    </row>
    <row r="125" spans="2:80" x14ac:dyDescent="0.25">
      <c r="B125" s="53" t="s">
        <v>172</v>
      </c>
      <c r="C125" s="54" t="s">
        <v>144</v>
      </c>
      <c r="D125" s="53"/>
      <c r="E125" s="53"/>
      <c r="F125" s="49"/>
      <c r="G125" s="49"/>
      <c r="H125" s="49"/>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3"/>
      <c r="BX125" s="53"/>
      <c r="BY125" s="53"/>
      <c r="BZ125" s="53"/>
      <c r="CA125" s="53"/>
      <c r="CB125" s="53"/>
    </row>
    <row r="127" spans="2:80" x14ac:dyDescent="0.25">
      <c r="B127" s="53" t="s">
        <v>173</v>
      </c>
    </row>
    <row r="129" spans="2:7" x14ac:dyDescent="0.25">
      <c r="B129" s="51" t="s">
        <v>174</v>
      </c>
      <c r="C129" s="52" t="s">
        <v>162</v>
      </c>
      <c r="D129" s="53"/>
    </row>
    <row r="130" spans="2:7" x14ac:dyDescent="0.25">
      <c r="B130" s="47" t="s">
        <v>144</v>
      </c>
      <c r="C130" s="48" t="s">
        <v>144</v>
      </c>
    </row>
    <row r="133" spans="2:7" x14ac:dyDescent="0.25">
      <c r="B133" s="51" t="s">
        <v>175</v>
      </c>
      <c r="C133" s="52" t="s">
        <v>176</v>
      </c>
      <c r="D133" s="53"/>
    </row>
    <row r="134" spans="2:7" x14ac:dyDescent="0.25">
      <c r="B134" s="47" t="s">
        <v>144</v>
      </c>
      <c r="C134" s="48" t="s">
        <v>144</v>
      </c>
    </row>
    <row r="137" spans="2:7" x14ac:dyDescent="0.25">
      <c r="B137" s="53" t="s">
        <v>177</v>
      </c>
    </row>
    <row r="140" spans="2:7" x14ac:dyDescent="0.25">
      <c r="B140" s="53" t="s">
        <v>178</v>
      </c>
    </row>
    <row r="142" spans="2:7" x14ac:dyDescent="0.25">
      <c r="B142" s="51" t="s">
        <v>154</v>
      </c>
      <c r="C142" s="52" t="s">
        <v>179</v>
      </c>
      <c r="D142" s="51" t="s">
        <v>169</v>
      </c>
      <c r="E142" s="51" t="s">
        <v>170</v>
      </c>
      <c r="F142" s="50" t="s">
        <v>171</v>
      </c>
      <c r="G142" s="49"/>
    </row>
    <row r="143" spans="2:7" x14ac:dyDescent="0.25">
      <c r="B143" s="47" t="s">
        <v>144</v>
      </c>
      <c r="C143" s="48" t="s">
        <v>144</v>
      </c>
      <c r="D143" s="47" t="s">
        <v>144</v>
      </c>
      <c r="E143" s="47" t="s">
        <v>144</v>
      </c>
      <c r="F143" s="46" t="s">
        <v>144</v>
      </c>
    </row>
    <row r="146" spans="2:80" x14ac:dyDescent="0.25">
      <c r="B146" s="53" t="s">
        <v>172</v>
      </c>
      <c r="C146" s="54" t="s">
        <v>144</v>
      </c>
      <c r="D146" s="53"/>
      <c r="E146" s="53"/>
      <c r="F146" s="49"/>
      <c r="G146" s="49"/>
      <c r="H146" s="49"/>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c r="BA146" s="53"/>
      <c r="BB146" s="53"/>
      <c r="BC146" s="53"/>
      <c r="BD146" s="53"/>
      <c r="BE146" s="53"/>
      <c r="BF146" s="53"/>
      <c r="BG146" s="53"/>
      <c r="BH146" s="53"/>
      <c r="BI146" s="53"/>
      <c r="BJ146" s="53"/>
      <c r="BK146" s="53"/>
      <c r="BL146" s="53"/>
      <c r="BM146" s="53"/>
      <c r="BN146" s="53"/>
      <c r="BO146" s="53"/>
      <c r="BP146" s="53"/>
      <c r="BQ146" s="53"/>
      <c r="BR146" s="53"/>
      <c r="BS146" s="53"/>
      <c r="BT146" s="53"/>
      <c r="BU146" s="53"/>
      <c r="BV146" s="53"/>
      <c r="BW146" s="53"/>
      <c r="BX146" s="53"/>
      <c r="BY146" s="53"/>
      <c r="BZ146" s="53"/>
      <c r="CA146" s="53"/>
      <c r="CB146" s="53"/>
    </row>
    <row r="148" spans="2:80" x14ac:dyDescent="0.25">
      <c r="B148" s="53" t="s">
        <v>173</v>
      </c>
    </row>
    <row r="150" spans="2:80" x14ac:dyDescent="0.25">
      <c r="B150" s="51" t="s">
        <v>174</v>
      </c>
      <c r="C150" s="52" t="s">
        <v>162</v>
      </c>
      <c r="D150" s="53"/>
    </row>
    <row r="151" spans="2:80" x14ac:dyDescent="0.25">
      <c r="B151" s="47" t="s">
        <v>144</v>
      </c>
      <c r="C151" s="48" t="s">
        <v>144</v>
      </c>
    </row>
    <row r="154" spans="2:80" x14ac:dyDescent="0.25">
      <c r="B154" s="51" t="s">
        <v>175</v>
      </c>
      <c r="C154" s="52" t="s">
        <v>176</v>
      </c>
      <c r="D154" s="53"/>
    </row>
    <row r="155" spans="2:80" x14ac:dyDescent="0.25">
      <c r="B155" s="47" t="s">
        <v>144</v>
      </c>
      <c r="C155" s="48" t="s">
        <v>144</v>
      </c>
    </row>
    <row r="158" spans="2:80" x14ac:dyDescent="0.25">
      <c r="B158" s="53" t="s">
        <v>177</v>
      </c>
    </row>
    <row r="161" spans="2:7" x14ac:dyDescent="0.25">
      <c r="B161" s="53" t="s">
        <v>180</v>
      </c>
    </row>
    <row r="162" spans="2:7" x14ac:dyDescent="0.25">
      <c r="B162" s="51" t="s">
        <v>154</v>
      </c>
      <c r="C162" s="52" t="s">
        <v>181</v>
      </c>
      <c r="D162" s="51" t="s">
        <v>182</v>
      </c>
      <c r="E162" s="51" t="s">
        <v>183</v>
      </c>
      <c r="F162" s="50" t="s">
        <v>184</v>
      </c>
      <c r="G162" s="49"/>
    </row>
    <row r="163" spans="2:7" x14ac:dyDescent="0.25">
      <c r="B163" s="47" t="s">
        <v>144</v>
      </c>
      <c r="C163" s="48" t="s">
        <v>144</v>
      </c>
      <c r="D163" s="47" t="s">
        <v>144</v>
      </c>
      <c r="E163" s="47" t="s">
        <v>144</v>
      </c>
      <c r="F163" s="46" t="s">
        <v>144</v>
      </c>
    </row>
    <row r="164" spans="2:7" x14ac:dyDescent="0.25">
      <c r="B164" s="43" t="s">
        <v>185</v>
      </c>
    </row>
  </sheetData>
  <mergeCells count="9">
    <mergeCell ref="B70:C70"/>
    <mergeCell ref="B1:E1"/>
    <mergeCell ref="C3:C7"/>
    <mergeCell ref="D3:D7"/>
    <mergeCell ref="B10:E10"/>
    <mergeCell ref="B11:E11"/>
    <mergeCell ref="C12:C13"/>
    <mergeCell ref="D12:D13"/>
    <mergeCell ref="E12:E13"/>
  </mergeCells>
  <hyperlinks>
    <hyperlink ref="A1" location="Index!A1" display="Index" xr:uid="{9F8B1E7F-10D1-4A35-87B2-FF9CE01B340E}"/>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8B7D9-664D-4ADC-8DF8-4F22310CE9B6}">
  <dimension ref="A1:CB203"/>
  <sheetViews>
    <sheetView workbookViewId="0">
      <selection activeCell="E7" sqref="E7"/>
    </sheetView>
  </sheetViews>
  <sheetFormatPr defaultRowHeight="15" x14ac:dyDescent="0.25"/>
  <cols>
    <col min="1" max="1" width="5.42578125" style="43" bestFit="1" customWidth="1"/>
    <col min="2" max="2" width="104.28515625" style="43" customWidth="1"/>
    <col min="3" max="3" width="30.7109375" style="45" customWidth="1"/>
    <col min="4" max="4" width="30.7109375" style="43" customWidth="1"/>
    <col min="5" max="5" width="34.140625" style="43" bestFit="1" customWidth="1"/>
    <col min="6" max="6" width="29" style="44" bestFit="1" customWidth="1"/>
    <col min="7" max="7" width="18.140625" style="44" bestFit="1" customWidth="1"/>
    <col min="8" max="8" width="9.140625" style="44" bestFit="1"/>
    <col min="9" max="16384" width="9.140625" style="43"/>
  </cols>
  <sheetData>
    <row r="1" spans="1:5" x14ac:dyDescent="0.25">
      <c r="A1" s="15" t="s">
        <v>0</v>
      </c>
      <c r="B1" s="240" t="s">
        <v>12</v>
      </c>
      <c r="C1" s="240"/>
      <c r="D1" s="240"/>
      <c r="E1" s="240"/>
    </row>
    <row r="3" spans="1:5" x14ac:dyDescent="0.25">
      <c r="B3" s="75" t="s">
        <v>2123</v>
      </c>
      <c r="C3" s="241"/>
      <c r="D3" s="242"/>
    </row>
    <row r="4" spans="1:5" ht="45" x14ac:dyDescent="0.25">
      <c r="B4" s="80" t="s">
        <v>2122</v>
      </c>
      <c r="C4" s="241"/>
      <c r="D4" s="242"/>
    </row>
    <row r="5" spans="1:5" x14ac:dyDescent="0.25">
      <c r="B5" s="80" t="s">
        <v>2121</v>
      </c>
      <c r="C5" s="241"/>
      <c r="D5" s="242"/>
    </row>
    <row r="6" spans="1:5" ht="30" x14ac:dyDescent="0.25">
      <c r="B6" s="80" t="s">
        <v>2120</v>
      </c>
      <c r="C6" s="241"/>
      <c r="D6" s="242"/>
    </row>
    <row r="7" spans="1:5" x14ac:dyDescent="0.25">
      <c r="B7" s="47" t="s">
        <v>108</v>
      </c>
      <c r="C7" s="78" t="s">
        <v>109</v>
      </c>
      <c r="D7" s="78" t="s">
        <v>110</v>
      </c>
    </row>
    <row r="8" spans="1:5" x14ac:dyDescent="0.25">
      <c r="C8" s="100"/>
      <c r="D8" s="100"/>
    </row>
    <row r="9" spans="1:5" x14ac:dyDescent="0.25">
      <c r="C9" s="77"/>
    </row>
    <row r="10" spans="1:5" x14ac:dyDescent="0.25">
      <c r="B10" s="245"/>
      <c r="C10" s="245"/>
      <c r="D10" s="245"/>
      <c r="E10" s="245"/>
    </row>
    <row r="11" spans="1:5" x14ac:dyDescent="0.25">
      <c r="B11" s="243" t="s">
        <v>1468</v>
      </c>
      <c r="C11" s="243"/>
      <c r="D11" s="243"/>
      <c r="E11" s="243"/>
    </row>
    <row r="12" spans="1:5" x14ac:dyDescent="0.25">
      <c r="B12" s="71" t="s">
        <v>1467</v>
      </c>
      <c r="C12" s="244" t="s">
        <v>1466</v>
      </c>
      <c r="D12" s="243" t="s">
        <v>1465</v>
      </c>
      <c r="E12" s="243" t="s">
        <v>1464</v>
      </c>
    </row>
    <row r="13" spans="1:5" x14ac:dyDescent="0.25">
      <c r="B13" s="71" t="s">
        <v>1463</v>
      </c>
      <c r="C13" s="244"/>
      <c r="D13" s="243"/>
      <c r="E13" s="243"/>
    </row>
    <row r="14" spans="1:5" x14ac:dyDescent="0.25">
      <c r="B14" s="75" t="s">
        <v>1462</v>
      </c>
      <c r="C14" s="74"/>
      <c r="D14" s="73"/>
      <c r="E14" s="73"/>
    </row>
    <row r="15" spans="1:5" x14ac:dyDescent="0.25">
      <c r="B15" s="75" t="s">
        <v>1460</v>
      </c>
      <c r="C15" s="74"/>
      <c r="D15" s="73"/>
      <c r="E15" s="73"/>
    </row>
    <row r="16" spans="1:5" x14ac:dyDescent="0.25">
      <c r="B16" s="75" t="s">
        <v>1459</v>
      </c>
      <c r="C16" s="74"/>
      <c r="D16" s="73" t="s">
        <v>1740</v>
      </c>
      <c r="E16" s="73"/>
    </row>
    <row r="17" spans="2:8" x14ac:dyDescent="0.25">
      <c r="B17" s="51" t="s">
        <v>1458</v>
      </c>
      <c r="C17" s="74"/>
      <c r="D17" s="71"/>
      <c r="E17" s="71"/>
    </row>
    <row r="20" spans="2:8" x14ac:dyDescent="0.25">
      <c r="B20" s="43" t="s">
        <v>111</v>
      </c>
    </row>
    <row r="22" spans="2:8" x14ac:dyDescent="0.25">
      <c r="B22" s="69" t="s">
        <v>112</v>
      </c>
      <c r="C22" s="70" t="s">
        <v>113</v>
      </c>
      <c r="D22" s="69" t="s">
        <v>114</v>
      </c>
      <c r="E22" s="69" t="s">
        <v>115</v>
      </c>
      <c r="F22" s="68" t="s">
        <v>116</v>
      </c>
      <c r="G22" s="68" t="s">
        <v>117</v>
      </c>
      <c r="H22" s="68" t="s">
        <v>118</v>
      </c>
    </row>
    <row r="23" spans="2:8" x14ac:dyDescent="0.25">
      <c r="B23" s="53" t="s">
        <v>119</v>
      </c>
    </row>
    <row r="24" spans="2:8" x14ac:dyDescent="0.25">
      <c r="B24" s="53" t="s">
        <v>120</v>
      </c>
    </row>
    <row r="25" spans="2:8" x14ac:dyDescent="0.25">
      <c r="B25" s="53" t="s">
        <v>121</v>
      </c>
    </row>
    <row r="26" spans="2:8" x14ac:dyDescent="0.25">
      <c r="B26" s="43" t="s">
        <v>2119</v>
      </c>
      <c r="C26" s="45">
        <v>7.42</v>
      </c>
      <c r="D26" s="43" t="s">
        <v>122</v>
      </c>
      <c r="E26" s="43" t="s">
        <v>2118</v>
      </c>
      <c r="F26" s="44">
        <v>2000000</v>
      </c>
      <c r="G26" s="44">
        <v>1952.48</v>
      </c>
      <c r="H26" s="44">
        <v>7.52</v>
      </c>
    </row>
    <row r="27" spans="2:8" x14ac:dyDescent="0.25">
      <c r="B27" s="43" t="s">
        <v>2117</v>
      </c>
      <c r="C27" s="45">
        <v>7.44</v>
      </c>
      <c r="D27" s="43" t="s">
        <v>122</v>
      </c>
      <c r="E27" s="43" t="s">
        <v>2116</v>
      </c>
      <c r="F27" s="44">
        <v>500000</v>
      </c>
      <c r="G27" s="44">
        <v>503.47</v>
      </c>
      <c r="H27" s="44">
        <v>1.94</v>
      </c>
    </row>
    <row r="28" spans="2:8" x14ac:dyDescent="0.25">
      <c r="B28" s="53" t="s">
        <v>125</v>
      </c>
      <c r="C28" s="54"/>
      <c r="D28" s="53"/>
      <c r="E28" s="53"/>
      <c r="F28" s="49"/>
      <c r="G28" s="49">
        <f>SUM(G22:G27)</f>
        <v>2455.9499999999998</v>
      </c>
      <c r="H28" s="49">
        <f>SUM(H22:H27)</f>
        <v>9.4599999999999991</v>
      </c>
    </row>
    <row r="29" spans="2:8" x14ac:dyDescent="0.25">
      <c r="B29" s="53" t="s">
        <v>126</v>
      </c>
    </row>
    <row r="30" spans="2:8" x14ac:dyDescent="0.25">
      <c r="B30" s="43" t="s">
        <v>2690</v>
      </c>
      <c r="C30" s="45">
        <v>8.14</v>
      </c>
      <c r="D30" s="43" t="s">
        <v>940</v>
      </c>
      <c r="E30" s="43" t="s">
        <v>941</v>
      </c>
      <c r="F30" s="44">
        <v>340</v>
      </c>
      <c r="G30" s="44">
        <v>3040.85</v>
      </c>
      <c r="H30" s="44">
        <v>11.71</v>
      </c>
    </row>
    <row r="31" spans="2:8" x14ac:dyDescent="0.25">
      <c r="B31" s="43" t="s">
        <v>2686</v>
      </c>
      <c r="C31" s="45">
        <v>8.16</v>
      </c>
      <c r="D31" s="43" t="s">
        <v>127</v>
      </c>
      <c r="E31" s="43" t="s">
        <v>931</v>
      </c>
      <c r="F31" s="44">
        <v>250</v>
      </c>
      <c r="G31" s="44">
        <v>2491.94</v>
      </c>
      <c r="H31" s="44">
        <v>9.6</v>
      </c>
    </row>
    <row r="32" spans="2:8" x14ac:dyDescent="0.25">
      <c r="B32" s="43" t="s">
        <v>1614</v>
      </c>
      <c r="C32" s="45">
        <v>7.86</v>
      </c>
      <c r="D32" s="43" t="s">
        <v>127</v>
      </c>
      <c r="E32" s="43" t="s">
        <v>1613</v>
      </c>
      <c r="F32" s="44">
        <v>250</v>
      </c>
      <c r="G32" s="44">
        <v>2483.3000000000002</v>
      </c>
      <c r="H32" s="44">
        <v>9.56</v>
      </c>
    </row>
    <row r="33" spans="2:8" x14ac:dyDescent="0.25">
      <c r="B33" s="43" t="s">
        <v>2115</v>
      </c>
      <c r="C33" s="45">
        <v>7.87</v>
      </c>
      <c r="D33" s="43" t="s">
        <v>127</v>
      </c>
      <c r="E33" s="43" t="s">
        <v>935</v>
      </c>
      <c r="F33" s="44">
        <v>250</v>
      </c>
      <c r="G33" s="44">
        <v>2482.14</v>
      </c>
      <c r="H33" s="44">
        <v>9.56</v>
      </c>
    </row>
    <row r="34" spans="2:8" x14ac:dyDescent="0.25">
      <c r="B34" s="43" t="s">
        <v>1198</v>
      </c>
      <c r="C34" s="45">
        <v>8.02</v>
      </c>
      <c r="D34" s="43" t="s">
        <v>127</v>
      </c>
      <c r="E34" s="43" t="s">
        <v>1199</v>
      </c>
      <c r="F34" s="44">
        <v>200</v>
      </c>
      <c r="G34" s="44">
        <v>1995.6</v>
      </c>
      <c r="H34" s="44">
        <v>7.69</v>
      </c>
    </row>
    <row r="35" spans="2:8" x14ac:dyDescent="0.25">
      <c r="B35" s="43" t="s">
        <v>3297</v>
      </c>
      <c r="C35" s="45">
        <v>8.16</v>
      </c>
      <c r="D35" s="43" t="s">
        <v>127</v>
      </c>
      <c r="E35" s="43" t="s">
        <v>1232</v>
      </c>
      <c r="F35" s="44">
        <v>200</v>
      </c>
      <c r="G35" s="44">
        <v>1940.16</v>
      </c>
      <c r="H35" s="44">
        <v>7.47</v>
      </c>
    </row>
    <row r="36" spans="2:8" x14ac:dyDescent="0.25">
      <c r="B36" s="43" t="s">
        <v>3270</v>
      </c>
      <c r="C36" s="45">
        <v>8.2899999999999991</v>
      </c>
      <c r="D36" s="43" t="s">
        <v>127</v>
      </c>
      <c r="E36" s="43" t="s">
        <v>1603</v>
      </c>
      <c r="F36" s="44">
        <v>150</v>
      </c>
      <c r="G36" s="44">
        <v>1500.38</v>
      </c>
      <c r="H36" s="44">
        <v>5.78</v>
      </c>
    </row>
    <row r="37" spans="2:8" x14ac:dyDescent="0.25">
      <c r="B37" s="43" t="s">
        <v>3298</v>
      </c>
      <c r="C37" s="45">
        <v>8.74</v>
      </c>
      <c r="D37" s="43" t="s">
        <v>473</v>
      </c>
      <c r="E37" s="43" t="s">
        <v>2114</v>
      </c>
      <c r="F37" s="44">
        <v>150</v>
      </c>
      <c r="G37" s="44">
        <v>1498.83</v>
      </c>
      <c r="H37" s="44">
        <v>5.77</v>
      </c>
    </row>
    <row r="38" spans="2:8" x14ac:dyDescent="0.25">
      <c r="B38" s="43" t="s">
        <v>3299</v>
      </c>
      <c r="C38" s="45">
        <v>8.24</v>
      </c>
      <c r="D38" s="43" t="s">
        <v>127</v>
      </c>
      <c r="E38" s="43" t="s">
        <v>472</v>
      </c>
      <c r="F38" s="44">
        <v>150</v>
      </c>
      <c r="G38" s="44">
        <v>1323.67</v>
      </c>
      <c r="H38" s="44">
        <v>5.0999999999999996</v>
      </c>
    </row>
    <row r="39" spans="2:8" x14ac:dyDescent="0.25">
      <c r="B39" s="43" t="s">
        <v>1543</v>
      </c>
      <c r="C39" s="45">
        <v>8.4700000000000006</v>
      </c>
      <c r="D39" s="43" t="s">
        <v>479</v>
      </c>
      <c r="E39" s="43" t="s">
        <v>754</v>
      </c>
      <c r="F39" s="44">
        <v>1000</v>
      </c>
      <c r="G39" s="44">
        <v>984.93</v>
      </c>
      <c r="H39" s="44">
        <v>3.79</v>
      </c>
    </row>
    <row r="40" spans="2:8" x14ac:dyDescent="0.25">
      <c r="B40" s="43" t="s">
        <v>3300</v>
      </c>
      <c r="C40" s="45">
        <v>7.94</v>
      </c>
      <c r="D40" s="43" t="s">
        <v>127</v>
      </c>
      <c r="E40" s="43" t="s">
        <v>2113</v>
      </c>
      <c r="F40" s="44">
        <v>100</v>
      </c>
      <c r="G40" s="44">
        <v>957.71</v>
      </c>
      <c r="H40" s="44">
        <v>3.69</v>
      </c>
    </row>
    <row r="41" spans="2:8" x14ac:dyDescent="0.25">
      <c r="B41" s="43" t="s">
        <v>2112</v>
      </c>
      <c r="C41" s="45">
        <v>7.87</v>
      </c>
      <c r="D41" s="43" t="s">
        <v>127</v>
      </c>
      <c r="E41" s="43" t="s">
        <v>2111</v>
      </c>
      <c r="F41" s="44">
        <v>100</v>
      </c>
      <c r="G41" s="44">
        <v>957.19</v>
      </c>
      <c r="H41" s="44">
        <v>3.69</v>
      </c>
    </row>
    <row r="42" spans="2:8" x14ac:dyDescent="0.25">
      <c r="B42" s="43" t="s">
        <v>3301</v>
      </c>
      <c r="C42" s="45">
        <v>8.07</v>
      </c>
      <c r="D42" s="43" t="s">
        <v>127</v>
      </c>
      <c r="E42" s="43" t="s">
        <v>2110</v>
      </c>
      <c r="F42" s="44">
        <v>5</v>
      </c>
      <c r="G42" s="44">
        <v>503.74</v>
      </c>
      <c r="H42" s="44">
        <v>1.94</v>
      </c>
    </row>
    <row r="43" spans="2:8" x14ac:dyDescent="0.25">
      <c r="B43" s="53" t="s">
        <v>129</v>
      </c>
      <c r="C43" s="54"/>
      <c r="D43" s="53"/>
      <c r="E43" s="53"/>
      <c r="F43" s="49"/>
      <c r="G43" s="49">
        <f>SUM(G29:G42)</f>
        <v>22160.439999999995</v>
      </c>
      <c r="H43" s="49">
        <f>SUM(H29:H42)</f>
        <v>85.35</v>
      </c>
    </row>
    <row r="44" spans="2:8" x14ac:dyDescent="0.25">
      <c r="B44" s="53" t="s">
        <v>1347</v>
      </c>
    </row>
    <row r="45" spans="2:8" x14ac:dyDescent="0.25">
      <c r="B45" s="43" t="s">
        <v>1346</v>
      </c>
      <c r="C45" s="45" t="s">
        <v>135</v>
      </c>
      <c r="E45" s="43" t="s">
        <v>1345</v>
      </c>
      <c r="F45" s="44">
        <v>696.06500000000005</v>
      </c>
      <c r="G45" s="44">
        <v>69.900000000000006</v>
      </c>
      <c r="H45" s="44">
        <v>0.27</v>
      </c>
    </row>
    <row r="46" spans="2:8" x14ac:dyDescent="0.25">
      <c r="B46" s="53" t="s">
        <v>1344</v>
      </c>
      <c r="C46" s="54"/>
      <c r="D46" s="53"/>
      <c r="E46" s="53"/>
      <c r="F46" s="49"/>
      <c r="G46" s="49">
        <f>SUM(G44:G45)</f>
        <v>69.900000000000006</v>
      </c>
      <c r="H46" s="49">
        <f>SUM(H44:H45)</f>
        <v>0.27</v>
      </c>
    </row>
    <row r="47" spans="2:8" x14ac:dyDescent="0.25">
      <c r="B47" s="53" t="s">
        <v>885</v>
      </c>
      <c r="C47" s="54"/>
      <c r="D47" s="53"/>
      <c r="E47" s="53"/>
      <c r="F47" s="49"/>
      <c r="G47" s="49">
        <v>577</v>
      </c>
      <c r="H47" s="49">
        <v>2.2200000000000002</v>
      </c>
    </row>
    <row r="48" spans="2:8" x14ac:dyDescent="0.25">
      <c r="B48" s="53" t="s">
        <v>137</v>
      </c>
      <c r="C48" s="54"/>
      <c r="D48" s="53"/>
      <c r="E48" s="53"/>
      <c r="F48" s="49"/>
      <c r="G48" s="49">
        <f>G47+G46+G43+G28</f>
        <v>25263.289999999997</v>
      </c>
      <c r="H48" s="49">
        <f>H47+H46+H43+H28</f>
        <v>97.299999999999983</v>
      </c>
    </row>
    <row r="49" spans="2:8" x14ac:dyDescent="0.25">
      <c r="B49" s="53" t="s">
        <v>400</v>
      </c>
      <c r="C49" s="54"/>
      <c r="D49" s="53"/>
      <c r="E49" s="53"/>
      <c r="F49" s="49"/>
      <c r="G49" s="49">
        <f>G50-G48</f>
        <v>701.38252493000255</v>
      </c>
      <c r="H49" s="49">
        <f>H50-H48</f>
        <v>2.7000000000000171</v>
      </c>
    </row>
    <row r="50" spans="2:8" x14ac:dyDescent="0.25">
      <c r="B50" s="53" t="s">
        <v>139</v>
      </c>
      <c r="C50" s="54"/>
      <c r="D50" s="53"/>
      <c r="E50" s="53"/>
      <c r="F50" s="49"/>
      <c r="G50" s="49">
        <v>25964.67252493</v>
      </c>
      <c r="H50" s="49">
        <v>100</v>
      </c>
    </row>
    <row r="51" spans="2:8" x14ac:dyDescent="0.25">
      <c r="B51" s="43" t="s">
        <v>140</v>
      </c>
    </row>
    <row r="52" spans="2:8" x14ac:dyDescent="0.25">
      <c r="B52" s="43" t="s">
        <v>141</v>
      </c>
    </row>
    <row r="53" spans="2:8" x14ac:dyDescent="0.25">
      <c r="B53" s="43" t="s">
        <v>142</v>
      </c>
      <c r="C53" s="45" t="s">
        <v>143</v>
      </c>
    </row>
    <row r="54" spans="2:8" x14ac:dyDescent="0.25">
      <c r="B54" s="53"/>
    </row>
    <row r="55" spans="2:8" x14ac:dyDescent="0.25">
      <c r="B55" s="67" t="s">
        <v>1343</v>
      </c>
      <c r="C55" s="45" t="s">
        <v>144</v>
      </c>
    </row>
    <row r="56" spans="2:8" x14ac:dyDescent="0.25">
      <c r="B56" s="53"/>
    </row>
    <row r="57" spans="2:8" x14ac:dyDescent="0.25">
      <c r="B57" s="53" t="s">
        <v>145</v>
      </c>
      <c r="C57" s="45" t="s">
        <v>144</v>
      </c>
    </row>
    <row r="58" spans="2:8" x14ac:dyDescent="0.25">
      <c r="B58" s="53" t="s">
        <v>146</v>
      </c>
      <c r="C58" s="45" t="s">
        <v>147</v>
      </c>
    </row>
    <row r="59" spans="2:8" x14ac:dyDescent="0.25">
      <c r="B59" s="53" t="s">
        <v>2109</v>
      </c>
      <c r="C59" s="54"/>
    </row>
    <row r="60" spans="2:8" x14ac:dyDescent="0.25">
      <c r="B60" s="53" t="s">
        <v>2108</v>
      </c>
      <c r="C60" s="54"/>
    </row>
    <row r="61" spans="2:8" x14ac:dyDescent="0.25">
      <c r="B61" s="53" t="s">
        <v>2107</v>
      </c>
      <c r="C61" s="54"/>
    </row>
    <row r="62" spans="2:8" x14ac:dyDescent="0.25">
      <c r="B62" s="53" t="s">
        <v>2106</v>
      </c>
      <c r="C62" s="54"/>
    </row>
    <row r="63" spans="2:8" x14ac:dyDescent="0.25">
      <c r="B63" s="53" t="s">
        <v>2105</v>
      </c>
      <c r="C63" s="54"/>
    </row>
    <row r="64" spans="2:8" x14ac:dyDescent="0.25">
      <c r="B64" s="53" t="s">
        <v>2104</v>
      </c>
      <c r="C64" s="54"/>
    </row>
    <row r="65" spans="2:3" x14ac:dyDescent="0.25">
      <c r="B65" s="53" t="s">
        <v>2103</v>
      </c>
      <c r="C65" s="54"/>
    </row>
    <row r="66" spans="2:3" x14ac:dyDescent="0.25">
      <c r="B66" s="53" t="s">
        <v>2102</v>
      </c>
      <c r="C66" s="54"/>
    </row>
    <row r="67" spans="2:3" x14ac:dyDescent="0.25">
      <c r="B67" s="53" t="s">
        <v>2101</v>
      </c>
      <c r="C67" s="54"/>
    </row>
    <row r="68" spans="2:3" x14ac:dyDescent="0.25">
      <c r="B68" s="53" t="s">
        <v>2100</v>
      </c>
      <c r="C68" s="54"/>
    </row>
    <row r="69" spans="2:3" x14ac:dyDescent="0.25">
      <c r="B69" s="53" t="s">
        <v>2099</v>
      </c>
      <c r="C69" s="54"/>
    </row>
    <row r="70" spans="2:3" x14ac:dyDescent="0.25">
      <c r="B70" s="53" t="s">
        <v>2098</v>
      </c>
      <c r="C70" s="54"/>
    </row>
    <row r="71" spans="2:3" x14ac:dyDescent="0.25">
      <c r="B71" s="53" t="s">
        <v>2097</v>
      </c>
      <c r="C71" s="54"/>
    </row>
    <row r="72" spans="2:3" x14ac:dyDescent="0.25">
      <c r="B72" s="53" t="s">
        <v>2096</v>
      </c>
      <c r="C72" s="54"/>
    </row>
    <row r="73" spans="2:3" x14ac:dyDescent="0.25">
      <c r="B73" s="53" t="s">
        <v>2095</v>
      </c>
      <c r="C73" s="54"/>
    </row>
    <row r="74" spans="2:3" x14ac:dyDescent="0.25">
      <c r="B74" s="53" t="s">
        <v>2094</v>
      </c>
      <c r="C74" s="54"/>
    </row>
    <row r="75" spans="2:3" x14ac:dyDescent="0.25">
      <c r="B75" s="53" t="s">
        <v>2093</v>
      </c>
      <c r="C75" s="54"/>
    </row>
    <row r="76" spans="2:3" x14ac:dyDescent="0.25">
      <c r="B76" s="43" t="s">
        <v>148</v>
      </c>
    </row>
    <row r="78" spans="2:3" x14ac:dyDescent="0.25">
      <c r="B78" s="47"/>
      <c r="C78" s="48" t="s">
        <v>1332</v>
      </c>
    </row>
    <row r="79" spans="2:3" x14ac:dyDescent="0.25">
      <c r="B79" s="47" t="s">
        <v>1331</v>
      </c>
      <c r="C79" s="64" t="s">
        <v>12</v>
      </c>
    </row>
    <row r="80" spans="2:3" x14ac:dyDescent="0.25">
      <c r="B80" s="47" t="s">
        <v>1330</v>
      </c>
      <c r="C80" s="48"/>
    </row>
    <row r="81" spans="2:8" x14ac:dyDescent="0.25">
      <c r="B81" s="47"/>
      <c r="C81" s="48"/>
    </row>
    <row r="82" spans="2:8" x14ac:dyDescent="0.25">
      <c r="B82" s="47" t="s">
        <v>1329</v>
      </c>
      <c r="C82" s="65">
        <v>8.0299999999999996E-2</v>
      </c>
    </row>
    <row r="83" spans="2:8" x14ac:dyDescent="0.25">
      <c r="B83" s="47"/>
      <c r="C83" s="48"/>
    </row>
    <row r="84" spans="2:8" x14ac:dyDescent="0.25">
      <c r="B84" s="47" t="s">
        <v>1328</v>
      </c>
      <c r="C84" s="48" t="s">
        <v>2092</v>
      </c>
    </row>
    <row r="85" spans="2:8" x14ac:dyDescent="0.25">
      <c r="B85" s="47" t="s">
        <v>1327</v>
      </c>
      <c r="C85" s="48" t="s">
        <v>2091</v>
      </c>
    </row>
    <row r="86" spans="2:8" x14ac:dyDescent="0.25">
      <c r="B86" s="47"/>
      <c r="C86" s="48"/>
    </row>
    <row r="87" spans="2:8" x14ac:dyDescent="0.25">
      <c r="B87" s="47" t="s">
        <v>1325</v>
      </c>
      <c r="C87" s="48" t="s">
        <v>143</v>
      </c>
    </row>
    <row r="88" spans="2:8" x14ac:dyDescent="0.25">
      <c r="B88" s="239" t="s">
        <v>1324</v>
      </c>
      <c r="C88" s="239"/>
    </row>
    <row r="90" spans="2:8" x14ac:dyDescent="0.25">
      <c r="B90" s="238" t="s">
        <v>2090</v>
      </c>
      <c r="C90" s="238"/>
      <c r="D90" s="238"/>
      <c r="E90" s="238"/>
    </row>
    <row r="91" spans="2:8" x14ac:dyDescent="0.25">
      <c r="B91" s="47"/>
      <c r="C91" s="47"/>
    </row>
    <row r="92" spans="2:8" s="47" customFormat="1" x14ac:dyDescent="0.25">
      <c r="B92" s="237" t="s">
        <v>1322</v>
      </c>
      <c r="C92" s="237"/>
      <c r="D92" s="237"/>
      <c r="E92" s="237"/>
      <c r="F92" s="237"/>
      <c r="G92" s="46"/>
      <c r="H92" s="46"/>
    </row>
    <row r="93" spans="2:8" x14ac:dyDescent="0.25">
      <c r="B93" s="47"/>
      <c r="C93" s="47"/>
    </row>
    <row r="94" spans="2:8" x14ac:dyDescent="0.25">
      <c r="B94" s="238" t="s">
        <v>1562</v>
      </c>
      <c r="C94" s="238"/>
      <c r="D94" s="238"/>
      <c r="E94" s="238"/>
      <c r="F94" s="238"/>
    </row>
    <row r="95" spans="2:8" x14ac:dyDescent="0.25">
      <c r="B95" s="238"/>
      <c r="C95" s="238"/>
      <c r="D95" s="238"/>
      <c r="E95" s="238"/>
      <c r="F95" s="238"/>
    </row>
    <row r="96" spans="2:8" x14ac:dyDescent="0.25">
      <c r="B96" s="238"/>
      <c r="C96" s="238"/>
      <c r="D96" s="238"/>
      <c r="E96" s="238"/>
      <c r="F96" s="238"/>
    </row>
    <row r="97" spans="2:7" x14ac:dyDescent="0.25">
      <c r="B97" s="238"/>
      <c r="C97" s="238"/>
      <c r="D97" s="238"/>
      <c r="E97" s="238"/>
      <c r="F97" s="238"/>
    </row>
    <row r="98" spans="2:7" x14ac:dyDescent="0.25">
      <c r="B98" s="238"/>
      <c r="C98" s="238"/>
      <c r="D98" s="238"/>
      <c r="E98" s="238"/>
      <c r="F98" s="238"/>
    </row>
    <row r="100" spans="2:7" x14ac:dyDescent="0.25">
      <c r="B100" s="47" t="s">
        <v>149</v>
      </c>
      <c r="C100" s="48"/>
      <c r="D100" s="47"/>
    </row>
    <row r="101" spans="2:7" ht="30" x14ac:dyDescent="0.25">
      <c r="B101" s="63" t="s">
        <v>150</v>
      </c>
      <c r="C101" s="64" t="s">
        <v>151</v>
      </c>
      <c r="D101" s="63" t="s">
        <v>152</v>
      </c>
    </row>
    <row r="102" spans="2:7" x14ac:dyDescent="0.25">
      <c r="B102" s="47" t="s">
        <v>144</v>
      </c>
      <c r="C102" s="48" t="s">
        <v>144</v>
      </c>
      <c r="D102" s="47" t="s">
        <v>144</v>
      </c>
    </row>
    <row r="104" spans="2:7" x14ac:dyDescent="0.25">
      <c r="B104" s="51" t="s">
        <v>153</v>
      </c>
      <c r="C104" s="62">
        <v>45260</v>
      </c>
      <c r="D104" s="47"/>
      <c r="E104" s="55"/>
      <c r="F104" s="61"/>
    </row>
    <row r="105" spans="2:7" x14ac:dyDescent="0.25">
      <c r="B105" s="51" t="s">
        <v>154</v>
      </c>
      <c r="C105" s="52" t="s">
        <v>155</v>
      </c>
      <c r="D105" s="51" t="s">
        <v>156</v>
      </c>
      <c r="E105" s="56" t="s">
        <v>157</v>
      </c>
      <c r="F105" s="50" t="s">
        <v>158</v>
      </c>
      <c r="G105" s="49"/>
    </row>
    <row r="106" spans="2:7" x14ac:dyDescent="0.25">
      <c r="B106" s="59" t="s">
        <v>144</v>
      </c>
      <c r="C106" s="60" t="s">
        <v>144</v>
      </c>
      <c r="D106" s="59" t="s">
        <v>144</v>
      </c>
      <c r="E106" s="58" t="s">
        <v>144</v>
      </c>
      <c r="F106" s="57" t="s">
        <v>144</v>
      </c>
    </row>
    <row r="109" spans="2:7" x14ac:dyDescent="0.25">
      <c r="B109" s="53" t="s">
        <v>159</v>
      </c>
    </row>
    <row r="110" spans="2:7" x14ac:dyDescent="0.25">
      <c r="B110" s="53"/>
    </row>
    <row r="111" spans="2:7" x14ac:dyDescent="0.25">
      <c r="B111" s="53" t="s">
        <v>160</v>
      </c>
    </row>
    <row r="112" spans="2:7" x14ac:dyDescent="0.25">
      <c r="B112" s="51" t="s">
        <v>161</v>
      </c>
      <c r="C112" s="52" t="s">
        <v>162</v>
      </c>
      <c r="D112" s="53"/>
    </row>
    <row r="113" spans="2:7" x14ac:dyDescent="0.25">
      <c r="B113" s="47" t="s">
        <v>144</v>
      </c>
      <c r="C113" s="48" t="s">
        <v>144</v>
      </c>
    </row>
    <row r="115" spans="2:7" x14ac:dyDescent="0.25">
      <c r="B115" s="51" t="s">
        <v>163</v>
      </c>
      <c r="C115" s="52" t="s">
        <v>162</v>
      </c>
    </row>
    <row r="116" spans="2:7" x14ac:dyDescent="0.25">
      <c r="B116" s="47" t="s">
        <v>144</v>
      </c>
      <c r="C116" s="48" t="s">
        <v>144</v>
      </c>
    </row>
    <row r="118" spans="2:7" x14ac:dyDescent="0.25">
      <c r="B118" s="51" t="s">
        <v>144</v>
      </c>
      <c r="C118" s="52" t="s">
        <v>144</v>
      </c>
    </row>
    <row r="119" spans="2:7" x14ac:dyDescent="0.25">
      <c r="B119" s="47" t="s">
        <v>144</v>
      </c>
      <c r="C119" s="48" t="s">
        <v>144</v>
      </c>
    </row>
    <row r="121" spans="2:7" x14ac:dyDescent="0.25">
      <c r="B121" s="56" t="s">
        <v>164</v>
      </c>
      <c r="C121" s="52" t="s">
        <v>165</v>
      </c>
    </row>
    <row r="122" spans="2:7" x14ac:dyDescent="0.25">
      <c r="B122" s="55" t="s">
        <v>144</v>
      </c>
      <c r="C122" s="48" t="s">
        <v>144</v>
      </c>
    </row>
    <row r="124" spans="2:7" x14ac:dyDescent="0.25">
      <c r="B124" s="51" t="s">
        <v>166</v>
      </c>
      <c r="C124" s="52" t="s">
        <v>144</v>
      </c>
    </row>
    <row r="126" spans="2:7" x14ac:dyDescent="0.25">
      <c r="B126" s="51" t="s">
        <v>167</v>
      </c>
      <c r="C126" s="62">
        <v>45260</v>
      </c>
      <c r="D126" s="47"/>
      <c r="E126" s="55"/>
      <c r="F126" s="61"/>
    </row>
    <row r="127" spans="2:7" x14ac:dyDescent="0.25">
      <c r="B127" s="51" t="s">
        <v>154</v>
      </c>
      <c r="C127" s="52" t="s">
        <v>155</v>
      </c>
      <c r="D127" s="51" t="s">
        <v>156</v>
      </c>
      <c r="E127" s="56" t="s">
        <v>157</v>
      </c>
      <c r="F127" s="50" t="s">
        <v>158</v>
      </c>
      <c r="G127" s="49"/>
    </row>
    <row r="128" spans="2:7" x14ac:dyDescent="0.25">
      <c r="B128" s="59" t="s">
        <v>144</v>
      </c>
      <c r="C128" s="60" t="s">
        <v>144</v>
      </c>
      <c r="D128" s="59" t="s">
        <v>144</v>
      </c>
      <c r="E128" s="58" t="s">
        <v>144</v>
      </c>
      <c r="F128" s="57" t="s">
        <v>144</v>
      </c>
    </row>
    <row r="129" spans="2:4" x14ac:dyDescent="0.25">
      <c r="B129" s="53" t="s">
        <v>159</v>
      </c>
    </row>
    <row r="130" spans="2:4" x14ac:dyDescent="0.25">
      <c r="B130" s="53"/>
    </row>
    <row r="131" spans="2:4" x14ac:dyDescent="0.25">
      <c r="B131" s="53" t="s">
        <v>160</v>
      </c>
    </row>
    <row r="132" spans="2:4" x14ac:dyDescent="0.25">
      <c r="B132" s="51" t="s">
        <v>161</v>
      </c>
      <c r="C132" s="52" t="s">
        <v>162</v>
      </c>
      <c r="D132" s="53"/>
    </row>
    <row r="133" spans="2:4" x14ac:dyDescent="0.25">
      <c r="B133" s="47" t="s">
        <v>144</v>
      </c>
      <c r="C133" s="48" t="s">
        <v>144</v>
      </c>
    </row>
    <row r="135" spans="2:4" x14ac:dyDescent="0.25">
      <c r="B135" s="51" t="s">
        <v>163</v>
      </c>
      <c r="C135" s="52" t="s">
        <v>162</v>
      </c>
    </row>
    <row r="136" spans="2:4" x14ac:dyDescent="0.25">
      <c r="B136" s="47" t="s">
        <v>144</v>
      </c>
      <c r="C136" s="48" t="s">
        <v>144</v>
      </c>
    </row>
    <row r="138" spans="2:4" x14ac:dyDescent="0.25">
      <c r="B138" s="51" t="s">
        <v>144</v>
      </c>
      <c r="C138" s="52" t="s">
        <v>144</v>
      </c>
    </row>
    <row r="139" spans="2:4" x14ac:dyDescent="0.25">
      <c r="B139" s="47" t="s">
        <v>144</v>
      </c>
      <c r="C139" s="48" t="s">
        <v>144</v>
      </c>
    </row>
    <row r="141" spans="2:4" x14ac:dyDescent="0.25">
      <c r="B141" s="56" t="s">
        <v>164</v>
      </c>
      <c r="C141" s="52" t="s">
        <v>165</v>
      </c>
    </row>
    <row r="142" spans="2:4" x14ac:dyDescent="0.25">
      <c r="B142" s="55" t="s">
        <v>144</v>
      </c>
      <c r="C142" s="48" t="s">
        <v>144</v>
      </c>
    </row>
    <row r="144" spans="2:4" x14ac:dyDescent="0.25">
      <c r="B144" s="51" t="s">
        <v>166</v>
      </c>
      <c r="C144" s="52" t="s">
        <v>144</v>
      </c>
    </row>
    <row r="147" spans="2:80" x14ac:dyDescent="0.25">
      <c r="B147" s="53" t="s">
        <v>168</v>
      </c>
    </row>
    <row r="149" spans="2:80" x14ac:dyDescent="0.25">
      <c r="B149" s="51" t="s">
        <v>154</v>
      </c>
      <c r="C149" s="52" t="s">
        <v>169</v>
      </c>
      <c r="D149" s="51" t="s">
        <v>170</v>
      </c>
      <c r="E149" s="51" t="s">
        <v>171</v>
      </c>
      <c r="F149" s="49"/>
    </row>
    <row r="150" spans="2:80" x14ac:dyDescent="0.25">
      <c r="B150" s="47" t="s">
        <v>144</v>
      </c>
      <c r="C150" s="48" t="s">
        <v>144</v>
      </c>
      <c r="D150" s="47" t="s">
        <v>144</v>
      </c>
      <c r="E150" s="47" t="s">
        <v>144</v>
      </c>
    </row>
    <row r="153" spans="2:80" x14ac:dyDescent="0.25">
      <c r="B153" s="53" t="s">
        <v>172</v>
      </c>
      <c r="C153" s="54" t="s">
        <v>144</v>
      </c>
      <c r="D153" s="53"/>
      <c r="E153" s="53"/>
      <c r="F153" s="49"/>
      <c r="G153" s="49"/>
      <c r="H153" s="49"/>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c r="AS153" s="53"/>
      <c r="AT153" s="53"/>
      <c r="AU153" s="53"/>
      <c r="AV153" s="53"/>
      <c r="AW153" s="53"/>
      <c r="AX153" s="53"/>
      <c r="AY153" s="53"/>
      <c r="AZ153" s="53"/>
      <c r="BA153" s="53"/>
      <c r="BB153" s="53"/>
      <c r="BC153" s="53"/>
      <c r="BD153" s="53"/>
      <c r="BE153" s="53"/>
      <c r="BF153" s="53"/>
      <c r="BG153" s="53"/>
      <c r="BH153" s="53"/>
      <c r="BI153" s="53"/>
      <c r="BJ153" s="53"/>
      <c r="BK153" s="53"/>
      <c r="BL153" s="53"/>
      <c r="BM153" s="53"/>
      <c r="BN153" s="53"/>
      <c r="BO153" s="53"/>
      <c r="BP153" s="53"/>
      <c r="BQ153" s="53"/>
      <c r="BR153" s="53"/>
      <c r="BS153" s="53"/>
      <c r="BT153" s="53"/>
      <c r="BU153" s="53"/>
      <c r="BV153" s="53"/>
      <c r="BW153" s="53"/>
      <c r="BX153" s="53"/>
      <c r="BY153" s="53"/>
      <c r="BZ153" s="53"/>
      <c r="CA153" s="53"/>
      <c r="CB153" s="53"/>
    </row>
    <row r="155" spans="2:80" x14ac:dyDescent="0.25">
      <c r="B155" s="53" t="s">
        <v>173</v>
      </c>
    </row>
    <row r="157" spans="2:80" x14ac:dyDescent="0.25">
      <c r="B157" s="51" t="s">
        <v>174</v>
      </c>
      <c r="C157" s="52" t="s">
        <v>162</v>
      </c>
      <c r="D157" s="53"/>
    </row>
    <row r="158" spans="2:80" x14ac:dyDescent="0.25">
      <c r="B158" s="47" t="s">
        <v>144</v>
      </c>
      <c r="C158" s="48" t="s">
        <v>144</v>
      </c>
    </row>
    <row r="161" spans="2:80" x14ac:dyDescent="0.25">
      <c r="B161" s="51" t="s">
        <v>175</v>
      </c>
      <c r="C161" s="52" t="s">
        <v>176</v>
      </c>
      <c r="D161" s="53"/>
    </row>
    <row r="162" spans="2:80" x14ac:dyDescent="0.25">
      <c r="B162" s="47" t="s">
        <v>144</v>
      </c>
      <c r="C162" s="48" t="s">
        <v>144</v>
      </c>
    </row>
    <row r="165" spans="2:80" x14ac:dyDescent="0.25">
      <c r="B165" s="53" t="s">
        <v>177</v>
      </c>
    </row>
    <row r="168" spans="2:80" x14ac:dyDescent="0.25">
      <c r="B168" s="53" t="s">
        <v>178</v>
      </c>
    </row>
    <row r="170" spans="2:80" x14ac:dyDescent="0.25">
      <c r="B170" s="51" t="s">
        <v>154</v>
      </c>
      <c r="C170" s="52" t="s">
        <v>179</v>
      </c>
      <c r="D170" s="51" t="s">
        <v>169</v>
      </c>
      <c r="E170" s="51" t="s">
        <v>170</v>
      </c>
      <c r="F170" s="50" t="s">
        <v>171</v>
      </c>
      <c r="G170" s="49"/>
    </row>
    <row r="171" spans="2:80" x14ac:dyDescent="0.25">
      <c r="B171" s="47" t="s">
        <v>144</v>
      </c>
      <c r="C171" s="48" t="s">
        <v>144</v>
      </c>
      <c r="D171" s="47" t="s">
        <v>144</v>
      </c>
      <c r="E171" s="47" t="s">
        <v>144</v>
      </c>
      <c r="F171" s="46" t="s">
        <v>144</v>
      </c>
    </row>
    <row r="174" spans="2:80" x14ac:dyDescent="0.25">
      <c r="B174" s="53" t="s">
        <v>172</v>
      </c>
      <c r="C174" s="54" t="s">
        <v>144</v>
      </c>
      <c r="D174" s="53"/>
      <c r="E174" s="53"/>
      <c r="F174" s="49"/>
      <c r="G174" s="49"/>
      <c r="H174" s="49"/>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c r="BI174" s="53"/>
      <c r="BJ174" s="53"/>
      <c r="BK174" s="53"/>
      <c r="BL174" s="53"/>
      <c r="BM174" s="53"/>
      <c r="BN174" s="53"/>
      <c r="BO174" s="53"/>
      <c r="BP174" s="53"/>
      <c r="BQ174" s="53"/>
      <c r="BR174" s="53"/>
      <c r="BS174" s="53"/>
      <c r="BT174" s="53"/>
      <c r="BU174" s="53"/>
      <c r="BV174" s="53"/>
      <c r="BW174" s="53"/>
      <c r="BX174" s="53"/>
      <c r="BY174" s="53"/>
      <c r="BZ174" s="53"/>
      <c r="CA174" s="53"/>
      <c r="CB174" s="53"/>
    </row>
    <row r="176" spans="2:80" x14ac:dyDescent="0.25">
      <c r="B176" s="53" t="s">
        <v>173</v>
      </c>
    </row>
    <row r="178" spans="2:7" x14ac:dyDescent="0.25">
      <c r="B178" s="51" t="s">
        <v>174</v>
      </c>
      <c r="C178" s="52" t="s">
        <v>162</v>
      </c>
      <c r="D178" s="53"/>
    </row>
    <row r="179" spans="2:7" x14ac:dyDescent="0.25">
      <c r="B179" s="47" t="s">
        <v>144</v>
      </c>
      <c r="C179" s="48" t="s">
        <v>144</v>
      </c>
    </row>
    <row r="182" spans="2:7" x14ac:dyDescent="0.25">
      <c r="B182" s="51" t="s">
        <v>175</v>
      </c>
      <c r="C182" s="52" t="s">
        <v>176</v>
      </c>
      <c r="D182" s="53"/>
    </row>
    <row r="183" spans="2:7" x14ac:dyDescent="0.25">
      <c r="B183" s="47" t="s">
        <v>144</v>
      </c>
      <c r="C183" s="48" t="s">
        <v>144</v>
      </c>
    </row>
    <row r="186" spans="2:7" x14ac:dyDescent="0.25">
      <c r="B186" s="53" t="s">
        <v>177</v>
      </c>
    </row>
    <row r="189" spans="2:7" x14ac:dyDescent="0.25">
      <c r="B189" s="53" t="s">
        <v>180</v>
      </c>
    </row>
    <row r="190" spans="2:7" x14ac:dyDescent="0.25">
      <c r="B190" s="51" t="s">
        <v>154</v>
      </c>
      <c r="C190" s="52" t="s">
        <v>181</v>
      </c>
      <c r="D190" s="51" t="s">
        <v>182</v>
      </c>
      <c r="E190" s="51" t="s">
        <v>183</v>
      </c>
      <c r="F190" s="50" t="s">
        <v>184</v>
      </c>
      <c r="G190" s="49"/>
    </row>
    <row r="191" spans="2:7" x14ac:dyDescent="0.25">
      <c r="B191" s="82" t="s">
        <v>2089</v>
      </c>
      <c r="C191" s="47" t="s">
        <v>1477</v>
      </c>
      <c r="D191" s="47" t="s">
        <v>1476</v>
      </c>
      <c r="E191" s="81">
        <v>45327</v>
      </c>
      <c r="F191" s="47">
        <v>1000</v>
      </c>
      <c r="G191" s="49"/>
    </row>
    <row r="192" spans="2:7" x14ac:dyDescent="0.25">
      <c r="B192" s="82" t="s">
        <v>2089</v>
      </c>
      <c r="C192" s="47" t="s">
        <v>1474</v>
      </c>
      <c r="D192" s="47" t="s">
        <v>1473</v>
      </c>
      <c r="E192" s="81">
        <v>45509</v>
      </c>
      <c r="F192" s="47">
        <v>-1000</v>
      </c>
      <c r="G192" s="49"/>
    </row>
    <row r="193" spans="2:7" x14ac:dyDescent="0.25">
      <c r="B193" s="82" t="s">
        <v>2088</v>
      </c>
      <c r="C193" s="47" t="s">
        <v>1477</v>
      </c>
      <c r="D193" s="47" t="s">
        <v>1476</v>
      </c>
      <c r="E193" s="81">
        <v>45299</v>
      </c>
      <c r="F193" s="47">
        <v>2500</v>
      </c>
      <c r="G193" s="49"/>
    </row>
    <row r="194" spans="2:7" x14ac:dyDescent="0.25">
      <c r="B194" s="82" t="s">
        <v>2088</v>
      </c>
      <c r="C194" s="47" t="s">
        <v>1474</v>
      </c>
      <c r="D194" s="47" t="s">
        <v>1473</v>
      </c>
      <c r="E194" s="81">
        <v>45299</v>
      </c>
      <c r="F194" s="47">
        <v>-2500</v>
      </c>
      <c r="G194" s="49"/>
    </row>
    <row r="195" spans="2:7" x14ac:dyDescent="0.25">
      <c r="B195" s="82" t="s">
        <v>3302</v>
      </c>
      <c r="C195" s="47" t="s">
        <v>1477</v>
      </c>
      <c r="D195" s="47" t="s">
        <v>1476</v>
      </c>
      <c r="E195" s="81">
        <v>45299</v>
      </c>
      <c r="F195" s="47">
        <v>2000</v>
      </c>
      <c r="G195" s="49"/>
    </row>
    <row r="196" spans="2:7" x14ac:dyDescent="0.25">
      <c r="B196" s="82" t="s">
        <v>3302</v>
      </c>
      <c r="C196" s="47" t="s">
        <v>1474</v>
      </c>
      <c r="D196" s="47" t="s">
        <v>1473</v>
      </c>
      <c r="E196" s="81">
        <v>45299</v>
      </c>
      <c r="F196" s="47">
        <v>-2000</v>
      </c>
      <c r="G196" s="49"/>
    </row>
    <row r="197" spans="2:7" x14ac:dyDescent="0.25">
      <c r="B197" s="82" t="s">
        <v>3303</v>
      </c>
      <c r="C197" s="47" t="s">
        <v>1477</v>
      </c>
      <c r="D197" s="47" t="s">
        <v>1476</v>
      </c>
      <c r="E197" s="81">
        <v>45277</v>
      </c>
      <c r="F197" s="47">
        <v>500</v>
      </c>
      <c r="G197" s="49"/>
    </row>
    <row r="198" spans="2:7" x14ac:dyDescent="0.25">
      <c r="B198" s="82" t="s">
        <v>3303</v>
      </c>
      <c r="C198" s="47" t="s">
        <v>1474</v>
      </c>
      <c r="D198" s="47" t="s">
        <v>1473</v>
      </c>
      <c r="E198" s="81">
        <v>45278</v>
      </c>
      <c r="F198" s="47">
        <v>-500</v>
      </c>
      <c r="G198" s="49"/>
    </row>
    <row r="199" spans="2:7" x14ac:dyDescent="0.25">
      <c r="B199" s="82" t="s">
        <v>1475</v>
      </c>
      <c r="C199" s="47" t="s">
        <v>1477</v>
      </c>
      <c r="D199" s="47" t="s">
        <v>1476</v>
      </c>
      <c r="E199" s="81">
        <v>45277</v>
      </c>
      <c r="F199" s="47">
        <v>550</v>
      </c>
      <c r="G199" s="49"/>
    </row>
    <row r="200" spans="2:7" x14ac:dyDescent="0.25">
      <c r="B200" s="82" t="s">
        <v>1475</v>
      </c>
      <c r="C200" s="47" t="s">
        <v>1474</v>
      </c>
      <c r="D200" s="47" t="s">
        <v>1473</v>
      </c>
      <c r="E200" s="81">
        <v>45278</v>
      </c>
      <c r="F200" s="47">
        <v>-550</v>
      </c>
      <c r="G200" s="49"/>
    </row>
    <row r="201" spans="2:7" x14ac:dyDescent="0.25">
      <c r="B201" s="82" t="s">
        <v>2330</v>
      </c>
      <c r="C201" s="47" t="s">
        <v>1477</v>
      </c>
      <c r="D201" s="47" t="s">
        <v>1476</v>
      </c>
      <c r="E201" s="81">
        <v>45277</v>
      </c>
      <c r="F201" s="47">
        <v>1110</v>
      </c>
      <c r="G201" s="49"/>
    </row>
    <row r="202" spans="2:7" x14ac:dyDescent="0.25">
      <c r="B202" s="82" t="s">
        <v>2330</v>
      </c>
      <c r="C202" s="47" t="s">
        <v>1474</v>
      </c>
      <c r="D202" s="47" t="s">
        <v>1473</v>
      </c>
      <c r="E202" s="81">
        <v>45278</v>
      </c>
      <c r="F202" s="47">
        <v>-1110</v>
      </c>
      <c r="G202" s="49"/>
    </row>
    <row r="203" spans="2:7" x14ac:dyDescent="0.25">
      <c r="B203" s="43" t="s">
        <v>185</v>
      </c>
    </row>
  </sheetData>
  <mergeCells count="12">
    <mergeCell ref="B1:E1"/>
    <mergeCell ref="C3:C6"/>
    <mergeCell ref="D3:D6"/>
    <mergeCell ref="B10:E10"/>
    <mergeCell ref="B11:E11"/>
    <mergeCell ref="D12:D13"/>
    <mergeCell ref="E12:E13"/>
    <mergeCell ref="B94:F98"/>
    <mergeCell ref="B92:F92"/>
    <mergeCell ref="B90:E90"/>
    <mergeCell ref="B88:C88"/>
    <mergeCell ref="C12:C13"/>
  </mergeCells>
  <hyperlinks>
    <hyperlink ref="A1" location="Index!A1" display="Index" xr:uid="{D9E53854-D965-4836-93C5-68375188ADE4}"/>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4DCE2-6E56-4218-85E7-D8F4677D9F1E}">
  <dimension ref="A1:CB158"/>
  <sheetViews>
    <sheetView workbookViewId="0">
      <selection activeCell="E12" sqref="E12:E13"/>
    </sheetView>
  </sheetViews>
  <sheetFormatPr defaultRowHeight="15" x14ac:dyDescent="0.25"/>
  <cols>
    <col min="1" max="1" width="5.42578125" style="43" bestFit="1" customWidth="1"/>
    <col min="2" max="2" width="104.28515625" style="43" customWidth="1"/>
    <col min="3" max="3" width="30.7109375" style="45" customWidth="1"/>
    <col min="4" max="4" width="30.7109375" style="43" customWidth="1"/>
    <col min="5" max="5" width="34.140625" style="43" bestFit="1" customWidth="1"/>
    <col min="6" max="6" width="29" style="44" bestFit="1" customWidth="1"/>
    <col min="7" max="7" width="18.140625" style="44" bestFit="1" customWidth="1"/>
    <col min="8" max="8" width="9.140625" style="44" bestFit="1"/>
    <col min="9" max="16384" width="9.140625" style="43"/>
  </cols>
  <sheetData>
    <row r="1" spans="1:5" x14ac:dyDescent="0.25">
      <c r="A1" s="15" t="s">
        <v>0</v>
      </c>
      <c r="B1" s="240" t="s">
        <v>10</v>
      </c>
      <c r="C1" s="240"/>
      <c r="D1" s="240"/>
      <c r="E1" s="240"/>
    </row>
    <row r="3" spans="1:5" x14ac:dyDescent="0.25">
      <c r="B3" s="75" t="s">
        <v>10</v>
      </c>
      <c r="C3" s="241"/>
      <c r="D3" s="242"/>
    </row>
    <row r="4" spans="1:5" ht="30" x14ac:dyDescent="0.25">
      <c r="B4" s="80" t="s">
        <v>2139</v>
      </c>
      <c r="C4" s="241"/>
      <c r="D4" s="242"/>
    </row>
    <row r="5" spans="1:5" x14ac:dyDescent="0.25">
      <c r="B5" s="80" t="s">
        <v>107</v>
      </c>
      <c r="C5" s="241"/>
      <c r="D5" s="242"/>
    </row>
    <row r="6" spans="1:5" x14ac:dyDescent="0.25">
      <c r="B6" s="80" t="s">
        <v>2138</v>
      </c>
      <c r="C6" s="241"/>
      <c r="D6" s="242"/>
    </row>
    <row r="7" spans="1:5" x14ac:dyDescent="0.25">
      <c r="B7" s="80" t="s">
        <v>2137</v>
      </c>
      <c r="C7" s="241"/>
      <c r="D7" s="242"/>
    </row>
    <row r="8" spans="1:5" x14ac:dyDescent="0.25">
      <c r="B8" s="47" t="s">
        <v>108</v>
      </c>
      <c r="C8" s="78" t="s">
        <v>109</v>
      </c>
      <c r="D8" s="78" t="s">
        <v>110</v>
      </c>
    </row>
    <row r="9" spans="1:5" x14ac:dyDescent="0.25">
      <c r="C9" s="77"/>
    </row>
    <row r="10" spans="1:5" x14ac:dyDescent="0.25">
      <c r="B10" s="245"/>
      <c r="C10" s="245"/>
      <c r="D10" s="245"/>
      <c r="E10" s="245"/>
    </row>
    <row r="11" spans="1:5" x14ac:dyDescent="0.25">
      <c r="B11" s="243" t="s">
        <v>1468</v>
      </c>
      <c r="C11" s="243"/>
      <c r="D11" s="243"/>
      <c r="E11" s="243"/>
    </row>
    <row r="12" spans="1:5" x14ac:dyDescent="0.25">
      <c r="B12" s="71" t="s">
        <v>1467</v>
      </c>
      <c r="C12" s="244" t="s">
        <v>1466</v>
      </c>
      <c r="D12" s="243" t="s">
        <v>1465</v>
      </c>
      <c r="E12" s="243" t="s">
        <v>1464</v>
      </c>
    </row>
    <row r="13" spans="1:5" x14ac:dyDescent="0.25">
      <c r="B13" s="71" t="s">
        <v>1463</v>
      </c>
      <c r="C13" s="244"/>
      <c r="D13" s="243"/>
      <c r="E13" s="243"/>
    </row>
    <row r="14" spans="1:5" x14ac:dyDescent="0.25">
      <c r="B14" s="75" t="s">
        <v>1462</v>
      </c>
      <c r="D14" s="73"/>
      <c r="E14" s="73"/>
    </row>
    <row r="15" spans="1:5" x14ac:dyDescent="0.25">
      <c r="B15" s="75" t="s">
        <v>1460</v>
      </c>
      <c r="C15" s="74"/>
      <c r="D15" s="73"/>
      <c r="E15" s="73"/>
    </row>
    <row r="16" spans="1:5" x14ac:dyDescent="0.25">
      <c r="B16" s="75" t="s">
        <v>1459</v>
      </c>
      <c r="C16" s="74" t="s">
        <v>1853</v>
      </c>
      <c r="D16" s="73"/>
      <c r="E16" s="73"/>
    </row>
    <row r="17" spans="2:8" x14ac:dyDescent="0.25">
      <c r="B17" s="51" t="s">
        <v>1458</v>
      </c>
      <c r="C17" s="72"/>
      <c r="D17" s="71"/>
      <c r="E17" s="71"/>
    </row>
    <row r="20" spans="2:8" x14ac:dyDescent="0.25">
      <c r="B20" s="43" t="s">
        <v>111</v>
      </c>
    </row>
    <row r="22" spans="2:8" x14ac:dyDescent="0.25">
      <c r="B22" s="69" t="s">
        <v>112</v>
      </c>
      <c r="C22" s="70" t="s">
        <v>113</v>
      </c>
      <c r="D22" s="69" t="s">
        <v>114</v>
      </c>
      <c r="E22" s="69" t="s">
        <v>115</v>
      </c>
      <c r="F22" s="68" t="s">
        <v>116</v>
      </c>
      <c r="G22" s="68" t="s">
        <v>117</v>
      </c>
      <c r="H22" s="68" t="s">
        <v>118</v>
      </c>
    </row>
    <row r="23" spans="2:8" x14ac:dyDescent="0.25">
      <c r="B23" s="53" t="s">
        <v>119</v>
      </c>
    </row>
    <row r="24" spans="2:8" x14ac:dyDescent="0.25">
      <c r="B24" s="53" t="s">
        <v>120</v>
      </c>
    </row>
    <row r="25" spans="2:8" x14ac:dyDescent="0.25">
      <c r="B25" s="53" t="s">
        <v>121</v>
      </c>
    </row>
    <row r="26" spans="2:8" x14ac:dyDescent="0.25">
      <c r="B26" s="43" t="s">
        <v>744</v>
      </c>
      <c r="C26" s="45">
        <v>7.26</v>
      </c>
      <c r="D26" s="43" t="s">
        <v>122</v>
      </c>
      <c r="E26" s="43" t="s">
        <v>745</v>
      </c>
      <c r="F26" s="44">
        <v>68500000</v>
      </c>
      <c r="G26" s="44">
        <v>66104.210000000006</v>
      </c>
      <c r="H26" s="44">
        <v>60.41</v>
      </c>
    </row>
    <row r="27" spans="2:8" x14ac:dyDescent="0.25">
      <c r="B27" s="43" t="s">
        <v>2136</v>
      </c>
      <c r="C27" s="45">
        <v>7.25</v>
      </c>
      <c r="D27" s="43" t="s">
        <v>122</v>
      </c>
      <c r="E27" s="43" t="s">
        <v>2135</v>
      </c>
      <c r="F27" s="44">
        <v>24500000</v>
      </c>
      <c r="G27" s="44">
        <v>24656.799999999999</v>
      </c>
      <c r="H27" s="44">
        <v>22.53</v>
      </c>
    </row>
    <row r="28" spans="2:8" x14ac:dyDescent="0.25">
      <c r="B28" s="43" t="s">
        <v>1171</v>
      </c>
      <c r="C28" s="45">
        <v>7.24</v>
      </c>
      <c r="D28" s="43" t="s">
        <v>122</v>
      </c>
      <c r="E28" s="43" t="s">
        <v>1172</v>
      </c>
      <c r="F28" s="44">
        <v>9500000</v>
      </c>
      <c r="G28" s="44">
        <v>9145.64</v>
      </c>
      <c r="H28" s="44">
        <v>8.36</v>
      </c>
    </row>
    <row r="29" spans="2:8" x14ac:dyDescent="0.25">
      <c r="B29" s="43" t="s">
        <v>456</v>
      </c>
      <c r="C29" s="45">
        <v>7.26</v>
      </c>
      <c r="D29" s="43" t="s">
        <v>122</v>
      </c>
      <c r="E29" s="43" t="s">
        <v>457</v>
      </c>
      <c r="F29" s="44">
        <v>8000000</v>
      </c>
      <c r="G29" s="44">
        <v>8000.47</v>
      </c>
      <c r="H29" s="44">
        <v>7.31</v>
      </c>
    </row>
    <row r="30" spans="2:8" x14ac:dyDescent="0.25">
      <c r="B30" s="53" t="s">
        <v>125</v>
      </c>
      <c r="C30" s="54"/>
      <c r="D30" s="53"/>
      <c r="E30" s="53"/>
      <c r="F30" s="49"/>
      <c r="G30" s="49">
        <f>SUM(G22:G29)</f>
        <v>107907.12000000001</v>
      </c>
      <c r="H30" s="49">
        <f>SUM(H22:H29)</f>
        <v>98.61</v>
      </c>
    </row>
    <row r="31" spans="2:8" x14ac:dyDescent="0.25">
      <c r="B31" s="53" t="s">
        <v>885</v>
      </c>
      <c r="C31" s="54"/>
      <c r="D31" s="53"/>
      <c r="E31" s="53"/>
      <c r="F31" s="49"/>
      <c r="G31" s="49">
        <v>200</v>
      </c>
      <c r="H31" s="49">
        <v>0.18</v>
      </c>
    </row>
    <row r="32" spans="2:8" x14ac:dyDescent="0.25">
      <c r="B32" s="53" t="s">
        <v>137</v>
      </c>
      <c r="C32" s="54"/>
      <c r="D32" s="53"/>
      <c r="E32" s="53"/>
      <c r="F32" s="49"/>
      <c r="G32" s="49">
        <v>108107.12</v>
      </c>
      <c r="H32" s="49">
        <v>98.79</v>
      </c>
    </row>
    <row r="33" spans="2:8" x14ac:dyDescent="0.25">
      <c r="B33" s="53" t="s">
        <v>138</v>
      </c>
      <c r="C33" s="54"/>
      <c r="D33" s="53"/>
      <c r="E33" s="53"/>
      <c r="F33" s="49"/>
      <c r="G33" s="49">
        <v>1322.3970780000091</v>
      </c>
      <c r="H33" s="49">
        <v>1.2099999999999937</v>
      </c>
    </row>
    <row r="34" spans="2:8" x14ac:dyDescent="0.25">
      <c r="B34" s="53" t="s">
        <v>139</v>
      </c>
      <c r="C34" s="54"/>
      <c r="D34" s="53"/>
      <c r="E34" s="53"/>
      <c r="F34" s="49"/>
      <c r="G34" s="49">
        <v>109429.517078</v>
      </c>
      <c r="H34" s="49">
        <v>100</v>
      </c>
    </row>
    <row r="35" spans="2:8" x14ac:dyDescent="0.25">
      <c r="B35" s="43" t="s">
        <v>140</v>
      </c>
    </row>
    <row r="36" spans="2:8" x14ac:dyDescent="0.25">
      <c r="B36" s="43" t="s">
        <v>141</v>
      </c>
    </row>
    <row r="37" spans="2:8" x14ac:dyDescent="0.25">
      <c r="B37" s="43" t="s">
        <v>142</v>
      </c>
      <c r="C37" s="45" t="s">
        <v>143</v>
      </c>
    </row>
    <row r="38" spans="2:8" x14ac:dyDescent="0.25">
      <c r="B38" s="53"/>
    </row>
    <row r="39" spans="2:8" x14ac:dyDescent="0.25">
      <c r="B39" s="67" t="s">
        <v>1343</v>
      </c>
      <c r="C39" s="45" t="s">
        <v>144</v>
      </c>
    </row>
    <row r="40" spans="2:8" x14ac:dyDescent="0.25">
      <c r="B40" s="53"/>
    </row>
    <row r="41" spans="2:8" x14ac:dyDescent="0.25">
      <c r="B41" s="53" t="s">
        <v>145</v>
      </c>
      <c r="C41" s="45" t="s">
        <v>144</v>
      </c>
    </row>
    <row r="42" spans="2:8" x14ac:dyDescent="0.25">
      <c r="B42" s="53" t="s">
        <v>146</v>
      </c>
      <c r="C42" s="45" t="s">
        <v>147</v>
      </c>
    </row>
    <row r="43" spans="2:8" x14ac:dyDescent="0.25">
      <c r="B43" s="53" t="s">
        <v>2134</v>
      </c>
      <c r="C43" s="54"/>
    </row>
    <row r="44" spans="2:8" x14ac:dyDescent="0.25">
      <c r="B44" s="53" t="s">
        <v>2133</v>
      </c>
      <c r="C44" s="54"/>
    </row>
    <row r="45" spans="2:8" x14ac:dyDescent="0.25">
      <c r="B45" s="53" t="s">
        <v>2132</v>
      </c>
      <c r="C45" s="54"/>
    </row>
    <row r="46" spans="2:8" x14ac:dyDescent="0.25">
      <c r="B46" s="53" t="s">
        <v>2131</v>
      </c>
      <c r="C46" s="54"/>
    </row>
    <row r="47" spans="2:8" x14ac:dyDescent="0.25">
      <c r="B47" s="53" t="s">
        <v>2130</v>
      </c>
      <c r="C47" s="54"/>
    </row>
    <row r="48" spans="2:8" x14ac:dyDescent="0.25">
      <c r="B48" s="53" t="s">
        <v>2129</v>
      </c>
      <c r="C48" s="54"/>
    </row>
    <row r="49" spans="2:3" x14ac:dyDescent="0.25">
      <c r="B49" s="53" t="s">
        <v>2128</v>
      </c>
      <c r="C49" s="54"/>
    </row>
    <row r="50" spans="2:3" x14ac:dyDescent="0.25">
      <c r="B50" s="53" t="s">
        <v>2127</v>
      </c>
      <c r="C50" s="54"/>
    </row>
    <row r="51" spans="2:3" x14ac:dyDescent="0.25">
      <c r="B51" s="53" t="s">
        <v>2126</v>
      </c>
      <c r="C51" s="54"/>
    </row>
    <row r="52" spans="2:3" x14ac:dyDescent="0.25">
      <c r="B52" s="43" t="s">
        <v>148</v>
      </c>
    </row>
    <row r="54" spans="2:3" x14ac:dyDescent="0.25">
      <c r="B54" s="47"/>
      <c r="C54" s="48" t="s">
        <v>1332</v>
      </c>
    </row>
    <row r="55" spans="2:3" ht="30" x14ac:dyDescent="0.25">
      <c r="B55" s="47" t="s">
        <v>1331</v>
      </c>
      <c r="C55" s="64" t="s">
        <v>10</v>
      </c>
    </row>
    <row r="56" spans="2:3" x14ac:dyDescent="0.25">
      <c r="B56" s="47" t="s">
        <v>1330</v>
      </c>
      <c r="C56" s="48"/>
    </row>
    <row r="57" spans="2:3" x14ac:dyDescent="0.25">
      <c r="B57" s="47"/>
      <c r="C57" s="48"/>
    </row>
    <row r="58" spans="2:3" x14ac:dyDescent="0.25">
      <c r="B58" s="47" t="s">
        <v>1329</v>
      </c>
      <c r="C58" s="119">
        <v>7.3899999999999993E-2</v>
      </c>
    </row>
    <row r="59" spans="2:3" x14ac:dyDescent="0.25">
      <c r="B59" s="47"/>
      <c r="C59" s="48"/>
    </row>
    <row r="60" spans="2:3" x14ac:dyDescent="0.25">
      <c r="B60" s="47" t="s">
        <v>1328</v>
      </c>
      <c r="C60" s="48" t="s">
        <v>2125</v>
      </c>
    </row>
    <row r="61" spans="2:3" x14ac:dyDescent="0.25">
      <c r="B61" s="47" t="s">
        <v>1327</v>
      </c>
      <c r="C61" s="48" t="s">
        <v>2124</v>
      </c>
    </row>
    <row r="62" spans="2:3" x14ac:dyDescent="0.25">
      <c r="B62" s="47"/>
      <c r="C62" s="48"/>
    </row>
    <row r="63" spans="2:3" x14ac:dyDescent="0.25">
      <c r="B63" s="47" t="s">
        <v>1325</v>
      </c>
      <c r="C63" s="48" t="s">
        <v>143</v>
      </c>
    </row>
    <row r="64" spans="2:3" x14ac:dyDescent="0.25">
      <c r="B64" s="239" t="s">
        <v>1324</v>
      </c>
      <c r="C64" s="239"/>
    </row>
    <row r="66" spans="2:7" x14ac:dyDescent="0.25">
      <c r="B66" s="47" t="s">
        <v>149</v>
      </c>
      <c r="C66" s="48"/>
      <c r="D66" s="47"/>
    </row>
    <row r="67" spans="2:7" ht="30" x14ac:dyDescent="0.25">
      <c r="B67" s="63" t="s">
        <v>150</v>
      </c>
      <c r="C67" s="64" t="s">
        <v>151</v>
      </c>
      <c r="D67" s="63" t="s">
        <v>152</v>
      </c>
    </row>
    <row r="68" spans="2:7" x14ac:dyDescent="0.25">
      <c r="B68" s="47" t="s">
        <v>144</v>
      </c>
      <c r="C68" s="48" t="s">
        <v>144</v>
      </c>
      <c r="D68" s="47" t="s">
        <v>144</v>
      </c>
    </row>
    <row r="70" spans="2:7" x14ac:dyDescent="0.25">
      <c r="B70" s="51" t="s">
        <v>153</v>
      </c>
      <c r="C70" s="62">
        <v>45260</v>
      </c>
      <c r="D70" s="47"/>
      <c r="E70" s="55"/>
      <c r="F70" s="61"/>
    </row>
    <row r="71" spans="2:7" x14ac:dyDescent="0.25">
      <c r="B71" s="51" t="s">
        <v>154</v>
      </c>
      <c r="C71" s="52" t="s">
        <v>155</v>
      </c>
      <c r="D71" s="51" t="s">
        <v>156</v>
      </c>
      <c r="E71" s="56" t="s">
        <v>157</v>
      </c>
      <c r="F71" s="50" t="s">
        <v>158</v>
      </c>
      <c r="G71" s="49"/>
    </row>
    <row r="72" spans="2:7" x14ac:dyDescent="0.25">
      <c r="B72" s="59" t="s">
        <v>144</v>
      </c>
      <c r="C72" s="60" t="s">
        <v>144</v>
      </c>
      <c r="D72" s="59" t="s">
        <v>144</v>
      </c>
      <c r="E72" s="58" t="s">
        <v>144</v>
      </c>
      <c r="F72" s="57" t="s">
        <v>144</v>
      </c>
    </row>
    <row r="75" spans="2:7" x14ac:dyDescent="0.25">
      <c r="B75" s="53" t="s">
        <v>159</v>
      </c>
    </row>
    <row r="76" spans="2:7" x14ac:dyDescent="0.25">
      <c r="B76" s="53"/>
    </row>
    <row r="77" spans="2:7" x14ac:dyDescent="0.25">
      <c r="B77" s="53" t="s">
        <v>160</v>
      </c>
    </row>
    <row r="78" spans="2:7" x14ac:dyDescent="0.25">
      <c r="B78" s="51" t="s">
        <v>161</v>
      </c>
      <c r="C78" s="52" t="s">
        <v>162</v>
      </c>
      <c r="D78" s="53"/>
    </row>
    <row r="79" spans="2:7" x14ac:dyDescent="0.25">
      <c r="B79" s="47" t="s">
        <v>144</v>
      </c>
      <c r="C79" s="48" t="s">
        <v>144</v>
      </c>
    </row>
    <row r="81" spans="2:7" x14ac:dyDescent="0.25">
      <c r="B81" s="51" t="s">
        <v>163</v>
      </c>
      <c r="C81" s="52" t="s">
        <v>162</v>
      </c>
    </row>
    <row r="82" spans="2:7" x14ac:dyDescent="0.25">
      <c r="B82" s="47" t="s">
        <v>144</v>
      </c>
      <c r="C82" s="48" t="s">
        <v>144</v>
      </c>
    </row>
    <row r="84" spans="2:7" x14ac:dyDescent="0.25">
      <c r="B84" s="51" t="s">
        <v>144</v>
      </c>
      <c r="C84" s="52" t="s">
        <v>144</v>
      </c>
    </row>
    <row r="85" spans="2:7" x14ac:dyDescent="0.25">
      <c r="B85" s="47" t="s">
        <v>144</v>
      </c>
      <c r="C85" s="48" t="s">
        <v>144</v>
      </c>
    </row>
    <row r="87" spans="2:7" x14ac:dyDescent="0.25">
      <c r="B87" s="56" t="s">
        <v>164</v>
      </c>
      <c r="C87" s="52" t="s">
        <v>165</v>
      </c>
    </row>
    <row r="88" spans="2:7" x14ac:dyDescent="0.25">
      <c r="B88" s="55" t="s">
        <v>144</v>
      </c>
      <c r="C88" s="48" t="s">
        <v>144</v>
      </c>
    </row>
    <row r="90" spans="2:7" x14ac:dyDescent="0.25">
      <c r="B90" s="51" t="s">
        <v>166</v>
      </c>
      <c r="C90" s="52" t="s">
        <v>144</v>
      </c>
    </row>
    <row r="92" spans="2:7" x14ac:dyDescent="0.25">
      <c r="B92" s="51" t="s">
        <v>167</v>
      </c>
      <c r="C92" s="62">
        <v>45260</v>
      </c>
      <c r="D92" s="47"/>
      <c r="E92" s="55"/>
      <c r="F92" s="61"/>
    </row>
    <row r="93" spans="2:7" x14ac:dyDescent="0.25">
      <c r="B93" s="51" t="s">
        <v>154</v>
      </c>
      <c r="C93" s="52" t="s">
        <v>155</v>
      </c>
      <c r="D93" s="51" t="s">
        <v>156</v>
      </c>
      <c r="E93" s="56" t="s">
        <v>157</v>
      </c>
      <c r="F93" s="50" t="s">
        <v>158</v>
      </c>
      <c r="G93" s="49"/>
    </row>
    <row r="94" spans="2:7" x14ac:dyDescent="0.25">
      <c r="B94" s="59" t="s">
        <v>144</v>
      </c>
      <c r="C94" s="60" t="s">
        <v>144</v>
      </c>
      <c r="D94" s="59" t="s">
        <v>144</v>
      </c>
      <c r="E94" s="58" t="s">
        <v>144</v>
      </c>
      <c r="F94" s="57" t="s">
        <v>144</v>
      </c>
    </row>
    <row r="95" spans="2:7" x14ac:dyDescent="0.25">
      <c r="B95" s="53" t="s">
        <v>159</v>
      </c>
    </row>
    <row r="96" spans="2:7" x14ac:dyDescent="0.25">
      <c r="B96" s="53"/>
    </row>
    <row r="97" spans="2:4" x14ac:dyDescent="0.25">
      <c r="B97" s="53" t="s">
        <v>160</v>
      </c>
    </row>
    <row r="98" spans="2:4" x14ac:dyDescent="0.25">
      <c r="B98" s="51" t="s">
        <v>161</v>
      </c>
      <c r="C98" s="52" t="s">
        <v>162</v>
      </c>
      <c r="D98" s="53"/>
    </row>
    <row r="99" spans="2:4" x14ac:dyDescent="0.25">
      <c r="B99" s="47" t="s">
        <v>144</v>
      </c>
      <c r="C99" s="48" t="s">
        <v>144</v>
      </c>
    </row>
    <row r="101" spans="2:4" x14ac:dyDescent="0.25">
      <c r="B101" s="51" t="s">
        <v>163</v>
      </c>
      <c r="C101" s="52" t="s">
        <v>162</v>
      </c>
    </row>
    <row r="102" spans="2:4" x14ac:dyDescent="0.25">
      <c r="B102" s="47" t="s">
        <v>144</v>
      </c>
      <c r="C102" s="48" t="s">
        <v>144</v>
      </c>
    </row>
    <row r="104" spans="2:4" x14ac:dyDescent="0.25">
      <c r="B104" s="51" t="s">
        <v>144</v>
      </c>
      <c r="C104" s="52" t="s">
        <v>144</v>
      </c>
    </row>
    <row r="105" spans="2:4" x14ac:dyDescent="0.25">
      <c r="B105" s="47" t="s">
        <v>144</v>
      </c>
      <c r="C105" s="48" t="s">
        <v>144</v>
      </c>
    </row>
    <row r="107" spans="2:4" x14ac:dyDescent="0.25">
      <c r="B107" s="56" t="s">
        <v>164</v>
      </c>
      <c r="C107" s="52" t="s">
        <v>165</v>
      </c>
    </row>
    <row r="108" spans="2:4" x14ac:dyDescent="0.25">
      <c r="B108" s="55" t="s">
        <v>144</v>
      </c>
      <c r="C108" s="48" t="s">
        <v>144</v>
      </c>
    </row>
    <row r="110" spans="2:4" x14ac:dyDescent="0.25">
      <c r="B110" s="51" t="s">
        <v>166</v>
      </c>
      <c r="C110" s="52" t="s">
        <v>144</v>
      </c>
    </row>
    <row r="113" spans="2:80" x14ac:dyDescent="0.25">
      <c r="B113" s="53" t="s">
        <v>168</v>
      </c>
    </row>
    <row r="115" spans="2:80" x14ac:dyDescent="0.25">
      <c r="B115" s="51" t="s">
        <v>154</v>
      </c>
      <c r="C115" s="52" t="s">
        <v>169</v>
      </c>
      <c r="D115" s="51" t="s">
        <v>170</v>
      </c>
      <c r="E115" s="51" t="s">
        <v>171</v>
      </c>
      <c r="F115" s="49"/>
    </row>
    <row r="116" spans="2:80" x14ac:dyDescent="0.25">
      <c r="B116" s="47" t="s">
        <v>144</v>
      </c>
      <c r="C116" s="48" t="s">
        <v>144</v>
      </c>
      <c r="D116" s="47" t="s">
        <v>144</v>
      </c>
      <c r="E116" s="47" t="s">
        <v>144</v>
      </c>
    </row>
    <row r="119" spans="2:80" x14ac:dyDescent="0.25">
      <c r="B119" s="53" t="s">
        <v>172</v>
      </c>
      <c r="C119" s="54" t="s">
        <v>144</v>
      </c>
      <c r="D119" s="53"/>
      <c r="E119" s="53"/>
      <c r="F119" s="49"/>
      <c r="G119" s="49"/>
      <c r="H119" s="49"/>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3"/>
      <c r="BX119" s="53"/>
      <c r="BY119" s="53"/>
      <c r="BZ119" s="53"/>
      <c r="CA119" s="53"/>
      <c r="CB119" s="53"/>
    </row>
    <row r="121" spans="2:80" x14ac:dyDescent="0.25">
      <c r="B121" s="53" t="s">
        <v>173</v>
      </c>
    </row>
    <row r="123" spans="2:80" x14ac:dyDescent="0.25">
      <c r="B123" s="51" t="s">
        <v>174</v>
      </c>
      <c r="C123" s="52" t="s">
        <v>162</v>
      </c>
      <c r="D123" s="53"/>
    </row>
    <row r="124" spans="2:80" x14ac:dyDescent="0.25">
      <c r="B124" s="47" t="s">
        <v>144</v>
      </c>
      <c r="C124" s="48" t="s">
        <v>144</v>
      </c>
    </row>
    <row r="127" spans="2:80" x14ac:dyDescent="0.25">
      <c r="B127" s="51" t="s">
        <v>175</v>
      </c>
      <c r="C127" s="52" t="s">
        <v>176</v>
      </c>
      <c r="D127" s="53"/>
    </row>
    <row r="128" spans="2:80" x14ac:dyDescent="0.25">
      <c r="B128" s="47" t="s">
        <v>144</v>
      </c>
      <c r="C128" s="48" t="s">
        <v>144</v>
      </c>
    </row>
    <row r="131" spans="2:80" x14ac:dyDescent="0.25">
      <c r="B131" s="53" t="s">
        <v>177</v>
      </c>
    </row>
    <row r="134" spans="2:80" x14ac:dyDescent="0.25">
      <c r="B134" s="53" t="s">
        <v>178</v>
      </c>
    </row>
    <row r="136" spans="2:80" x14ac:dyDescent="0.25">
      <c r="B136" s="51" t="s">
        <v>154</v>
      </c>
      <c r="C136" s="52" t="s">
        <v>179</v>
      </c>
      <c r="D136" s="51" t="s">
        <v>169</v>
      </c>
      <c r="E136" s="51" t="s">
        <v>170</v>
      </c>
      <c r="F136" s="50" t="s">
        <v>171</v>
      </c>
      <c r="G136" s="49"/>
    </row>
    <row r="137" spans="2:80" x14ac:dyDescent="0.25">
      <c r="B137" s="47" t="s">
        <v>144</v>
      </c>
      <c r="C137" s="48" t="s">
        <v>144</v>
      </c>
      <c r="D137" s="47" t="s">
        <v>144</v>
      </c>
      <c r="E137" s="47" t="s">
        <v>144</v>
      </c>
      <c r="F137" s="46" t="s">
        <v>144</v>
      </c>
    </row>
    <row r="140" spans="2:80" x14ac:dyDescent="0.25">
      <c r="B140" s="53" t="s">
        <v>172</v>
      </c>
      <c r="C140" s="54" t="s">
        <v>144</v>
      </c>
      <c r="D140" s="53"/>
      <c r="E140" s="53"/>
      <c r="F140" s="49"/>
      <c r="G140" s="49"/>
      <c r="H140" s="49"/>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c r="AS140" s="53"/>
      <c r="AT140" s="53"/>
      <c r="AU140" s="53"/>
      <c r="AV140" s="53"/>
      <c r="AW140" s="53"/>
      <c r="AX140" s="53"/>
      <c r="AY140" s="53"/>
      <c r="AZ140" s="53"/>
      <c r="BA140" s="53"/>
      <c r="BB140" s="53"/>
      <c r="BC140" s="53"/>
      <c r="BD140" s="53"/>
      <c r="BE140" s="53"/>
      <c r="BF140" s="53"/>
      <c r="BG140" s="53"/>
      <c r="BH140" s="53"/>
      <c r="BI140" s="53"/>
      <c r="BJ140" s="53"/>
      <c r="BK140" s="53"/>
      <c r="BL140" s="53"/>
      <c r="BM140" s="53"/>
      <c r="BN140" s="53"/>
      <c r="BO140" s="53"/>
      <c r="BP140" s="53"/>
      <c r="BQ140" s="53"/>
      <c r="BR140" s="53"/>
      <c r="BS140" s="53"/>
      <c r="BT140" s="53"/>
      <c r="BU140" s="53"/>
      <c r="BV140" s="53"/>
      <c r="BW140" s="53"/>
      <c r="BX140" s="53"/>
      <c r="BY140" s="53"/>
      <c r="BZ140" s="53"/>
      <c r="CA140" s="53"/>
      <c r="CB140" s="53"/>
    </row>
    <row r="142" spans="2:80" x14ac:dyDescent="0.25">
      <c r="B142" s="53" t="s">
        <v>173</v>
      </c>
    </row>
    <row r="144" spans="2:80" x14ac:dyDescent="0.25">
      <c r="B144" s="51" t="s">
        <v>174</v>
      </c>
      <c r="C144" s="52" t="s">
        <v>162</v>
      </c>
      <c r="D144" s="53"/>
    </row>
    <row r="145" spans="2:7" x14ac:dyDescent="0.25">
      <c r="B145" s="47" t="s">
        <v>144</v>
      </c>
      <c r="C145" s="48" t="s">
        <v>144</v>
      </c>
    </row>
    <row r="148" spans="2:7" x14ac:dyDescent="0.25">
      <c r="B148" s="51" t="s">
        <v>175</v>
      </c>
      <c r="C148" s="52" t="s">
        <v>176</v>
      </c>
      <c r="D148" s="53"/>
    </row>
    <row r="149" spans="2:7" x14ac:dyDescent="0.25">
      <c r="B149" s="47" t="s">
        <v>144</v>
      </c>
      <c r="C149" s="48" t="s">
        <v>144</v>
      </c>
    </row>
    <row r="152" spans="2:7" x14ac:dyDescent="0.25">
      <c r="B152" s="53" t="s">
        <v>177</v>
      </c>
    </row>
    <row r="155" spans="2:7" x14ac:dyDescent="0.25">
      <c r="B155" s="53" t="s">
        <v>180</v>
      </c>
    </row>
    <row r="156" spans="2:7" x14ac:dyDescent="0.25">
      <c r="B156" s="51" t="s">
        <v>154</v>
      </c>
      <c r="C156" s="52" t="s">
        <v>181</v>
      </c>
      <c r="D156" s="51" t="s">
        <v>182</v>
      </c>
      <c r="E156" s="51" t="s">
        <v>183</v>
      </c>
      <c r="F156" s="50" t="s">
        <v>184</v>
      </c>
      <c r="G156" s="49"/>
    </row>
    <row r="157" spans="2:7" x14ac:dyDescent="0.25">
      <c r="B157" s="47" t="s">
        <v>144</v>
      </c>
      <c r="C157" s="48" t="s">
        <v>144</v>
      </c>
      <c r="D157" s="47" t="s">
        <v>144</v>
      </c>
      <c r="E157" s="47" t="s">
        <v>144</v>
      </c>
      <c r="F157" s="46" t="s">
        <v>144</v>
      </c>
    </row>
    <row r="158" spans="2:7" x14ac:dyDescent="0.25">
      <c r="B158" s="43" t="s">
        <v>185</v>
      </c>
    </row>
  </sheetData>
  <mergeCells count="9">
    <mergeCell ref="B64:C64"/>
    <mergeCell ref="B1:E1"/>
    <mergeCell ref="C3:C7"/>
    <mergeCell ref="D3:D7"/>
    <mergeCell ref="B10:E10"/>
    <mergeCell ref="B11:E11"/>
    <mergeCell ref="C12:C13"/>
    <mergeCell ref="D12:D13"/>
    <mergeCell ref="E12:E13"/>
  </mergeCells>
  <hyperlinks>
    <hyperlink ref="A1" location="Index!A1" display="Index" xr:uid="{0D37E910-7B74-4835-A5A8-B4A9EAFD5072}"/>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8464B-D9D4-47E7-A580-2F7BC2CCF302}">
  <dimension ref="A1:IV269"/>
  <sheetViews>
    <sheetView workbookViewId="0">
      <selection activeCell="F6" sqref="F6"/>
    </sheetView>
  </sheetViews>
  <sheetFormatPr defaultRowHeight="15" x14ac:dyDescent="0.25"/>
  <cols>
    <col min="1" max="1" width="5.42578125" style="43" bestFit="1" customWidth="1"/>
    <col min="2" max="2" width="104.28515625" style="43" customWidth="1"/>
    <col min="3" max="3" width="30.7109375" style="45" customWidth="1"/>
    <col min="4" max="4" width="30.7109375" style="43" customWidth="1"/>
    <col min="5" max="5" width="34.140625" style="43" bestFit="1" customWidth="1"/>
    <col min="6" max="6" width="29" style="44" bestFit="1" customWidth="1"/>
    <col min="7" max="7" width="18.140625" style="44" bestFit="1" customWidth="1"/>
    <col min="8" max="8" width="9.140625" style="44" bestFit="1"/>
    <col min="9" max="16384" width="9.140625" style="43"/>
  </cols>
  <sheetData>
    <row r="1" spans="1:5" x14ac:dyDescent="0.25">
      <c r="A1" s="15" t="s">
        <v>0</v>
      </c>
      <c r="B1" s="240" t="s">
        <v>2203</v>
      </c>
      <c r="C1" s="240"/>
      <c r="D1" s="240"/>
      <c r="E1" s="240"/>
    </row>
    <row r="3" spans="1:5" x14ac:dyDescent="0.25">
      <c r="B3" s="75" t="s">
        <v>2202</v>
      </c>
      <c r="C3" s="241"/>
      <c r="D3" s="242"/>
    </row>
    <row r="4" spans="1:5" ht="30" x14ac:dyDescent="0.25">
      <c r="B4" s="63" t="s">
        <v>2201</v>
      </c>
      <c r="C4" s="241"/>
      <c r="D4" s="242"/>
      <c r="E4" s="96"/>
    </row>
    <row r="5" spans="1:5" x14ac:dyDescent="0.25">
      <c r="B5" s="80" t="s">
        <v>107</v>
      </c>
      <c r="C5" s="241"/>
      <c r="D5" s="242"/>
    </row>
    <row r="6" spans="1:5" x14ac:dyDescent="0.25">
      <c r="B6" s="80" t="s">
        <v>2200</v>
      </c>
      <c r="C6" s="241"/>
      <c r="D6" s="242"/>
    </row>
    <row r="7" spans="1:5" x14ac:dyDescent="0.25">
      <c r="B7" s="80" t="s">
        <v>2199</v>
      </c>
      <c r="C7" s="241"/>
      <c r="D7" s="242"/>
    </row>
    <row r="8" spans="1:5" x14ac:dyDescent="0.25">
      <c r="B8" s="47" t="s">
        <v>108</v>
      </c>
      <c r="C8" s="78" t="s">
        <v>109</v>
      </c>
      <c r="D8" s="78" t="s">
        <v>110</v>
      </c>
    </row>
    <row r="10" spans="1:5" x14ac:dyDescent="0.25">
      <c r="B10" s="245"/>
      <c r="C10" s="245"/>
      <c r="D10" s="245"/>
      <c r="E10" s="245"/>
    </row>
    <row r="11" spans="1:5" x14ac:dyDescent="0.25">
      <c r="B11" s="243" t="s">
        <v>1468</v>
      </c>
      <c r="C11" s="243"/>
      <c r="D11" s="243"/>
      <c r="E11" s="243"/>
    </row>
    <row r="12" spans="1:5" x14ac:dyDescent="0.25">
      <c r="B12" s="71" t="s">
        <v>1467</v>
      </c>
      <c r="C12" s="244" t="s">
        <v>1466</v>
      </c>
      <c r="D12" s="243" t="s">
        <v>1465</v>
      </c>
      <c r="E12" s="243" t="s">
        <v>1464</v>
      </c>
    </row>
    <row r="13" spans="1:5" x14ac:dyDescent="0.25">
      <c r="B13" s="71" t="s">
        <v>1463</v>
      </c>
      <c r="C13" s="244"/>
      <c r="D13" s="243"/>
      <c r="E13" s="243"/>
    </row>
    <row r="14" spans="1:5" x14ac:dyDescent="0.25">
      <c r="B14" s="75" t="s">
        <v>1462</v>
      </c>
      <c r="C14" s="74"/>
      <c r="D14" s="73"/>
      <c r="E14" s="73"/>
    </row>
    <row r="15" spans="1:5" x14ac:dyDescent="0.25">
      <c r="B15" s="75" t="s">
        <v>1460</v>
      </c>
      <c r="C15" s="74"/>
      <c r="D15" s="73"/>
      <c r="E15" s="73"/>
    </row>
    <row r="16" spans="1:5" x14ac:dyDescent="0.25">
      <c r="B16" s="75" t="s">
        <v>1459</v>
      </c>
      <c r="C16" s="74"/>
      <c r="D16" s="127" t="s">
        <v>1740</v>
      </c>
      <c r="E16" s="84"/>
    </row>
    <row r="17" spans="2:8" x14ac:dyDescent="0.25">
      <c r="B17" s="51" t="s">
        <v>1458</v>
      </c>
      <c r="C17" s="48"/>
      <c r="D17" s="47"/>
      <c r="E17" s="126"/>
    </row>
    <row r="20" spans="2:8" x14ac:dyDescent="0.25">
      <c r="B20" s="43" t="s">
        <v>111</v>
      </c>
    </row>
    <row r="22" spans="2:8" x14ac:dyDescent="0.25">
      <c r="B22" s="69" t="s">
        <v>112</v>
      </c>
      <c r="C22" s="70" t="s">
        <v>113</v>
      </c>
      <c r="D22" s="69" t="s">
        <v>114</v>
      </c>
      <c r="E22" s="69" t="s">
        <v>115</v>
      </c>
      <c r="F22" s="68" t="s">
        <v>116</v>
      </c>
      <c r="G22" s="68" t="s">
        <v>117</v>
      </c>
      <c r="H22" s="68" t="s">
        <v>118</v>
      </c>
    </row>
    <row r="23" spans="2:8" x14ac:dyDescent="0.25">
      <c r="B23" s="53" t="s">
        <v>119</v>
      </c>
    </row>
    <row r="24" spans="2:8" x14ac:dyDescent="0.25">
      <c r="B24" s="53" t="s">
        <v>120</v>
      </c>
    </row>
    <row r="25" spans="2:8" x14ac:dyDescent="0.25">
      <c r="B25" s="53" t="s">
        <v>121</v>
      </c>
    </row>
    <row r="26" spans="2:8" x14ac:dyDescent="0.25">
      <c r="B26" s="43" t="s">
        <v>904</v>
      </c>
      <c r="C26" s="45">
        <v>7.28</v>
      </c>
      <c r="D26" s="43" t="s">
        <v>122</v>
      </c>
      <c r="E26" s="43" t="s">
        <v>905</v>
      </c>
      <c r="F26" s="44">
        <v>5000000</v>
      </c>
      <c r="G26" s="44">
        <v>4965.17</v>
      </c>
      <c r="H26" s="44">
        <v>6.83</v>
      </c>
    </row>
    <row r="27" spans="2:8" x14ac:dyDescent="0.25">
      <c r="B27" s="43" t="s">
        <v>906</v>
      </c>
      <c r="C27" s="45">
        <v>7.26</v>
      </c>
      <c r="D27" s="43" t="s">
        <v>122</v>
      </c>
      <c r="E27" s="43" t="s">
        <v>907</v>
      </c>
      <c r="F27" s="44">
        <v>1500000</v>
      </c>
      <c r="G27" s="44">
        <v>1488.76</v>
      </c>
      <c r="H27" s="44">
        <v>2.0499999999999998</v>
      </c>
    </row>
    <row r="28" spans="2:8" x14ac:dyDescent="0.25">
      <c r="B28" s="43" t="s">
        <v>454</v>
      </c>
      <c r="C28" s="45">
        <v>7.26</v>
      </c>
      <c r="D28" s="43" t="s">
        <v>122</v>
      </c>
      <c r="E28" s="43" t="s">
        <v>455</v>
      </c>
      <c r="F28" s="44">
        <v>1000000</v>
      </c>
      <c r="G28" s="44">
        <v>1003.5</v>
      </c>
      <c r="H28" s="44">
        <v>1.38</v>
      </c>
    </row>
    <row r="29" spans="2:8" x14ac:dyDescent="0.25">
      <c r="B29" s="43" t="s">
        <v>2198</v>
      </c>
      <c r="C29" s="45">
        <v>7.68</v>
      </c>
      <c r="D29" s="43" t="s">
        <v>122</v>
      </c>
      <c r="E29" s="43" t="s">
        <v>2197</v>
      </c>
      <c r="F29" s="44">
        <v>1000000</v>
      </c>
      <c r="G29" s="44">
        <v>1002.48</v>
      </c>
      <c r="H29" s="44">
        <v>1.38</v>
      </c>
    </row>
    <row r="30" spans="2:8" x14ac:dyDescent="0.25">
      <c r="B30" s="43" t="s">
        <v>740</v>
      </c>
      <c r="C30" s="45">
        <v>7.4</v>
      </c>
      <c r="D30" s="43" t="s">
        <v>122</v>
      </c>
      <c r="E30" s="43" t="s">
        <v>741</v>
      </c>
      <c r="F30" s="44">
        <v>1000000</v>
      </c>
      <c r="G30" s="44">
        <v>981.04</v>
      </c>
      <c r="H30" s="44">
        <v>1.35</v>
      </c>
    </row>
    <row r="31" spans="2:8" x14ac:dyDescent="0.25">
      <c r="B31" s="43" t="s">
        <v>900</v>
      </c>
      <c r="C31" s="45">
        <v>7.72</v>
      </c>
      <c r="D31" s="43" t="s">
        <v>122</v>
      </c>
      <c r="E31" s="43" t="s">
        <v>901</v>
      </c>
      <c r="F31" s="44">
        <v>639400</v>
      </c>
      <c r="G31" s="44">
        <v>638.49</v>
      </c>
      <c r="H31" s="44">
        <v>0.88</v>
      </c>
    </row>
    <row r="32" spans="2:8" x14ac:dyDescent="0.25">
      <c r="B32" s="43" t="s">
        <v>742</v>
      </c>
      <c r="C32" s="45">
        <v>7.32</v>
      </c>
      <c r="D32" s="43" t="s">
        <v>122</v>
      </c>
      <c r="E32" s="43" t="s">
        <v>743</v>
      </c>
      <c r="F32" s="44">
        <v>578000</v>
      </c>
      <c r="G32" s="44">
        <v>575.44000000000005</v>
      </c>
      <c r="H32" s="44">
        <v>0.79</v>
      </c>
    </row>
    <row r="33" spans="2:8" x14ac:dyDescent="0.25">
      <c r="B33" s="43" t="s">
        <v>910</v>
      </c>
      <c r="C33" s="45">
        <v>7.34</v>
      </c>
      <c r="D33" s="43" t="s">
        <v>122</v>
      </c>
      <c r="E33" s="43" t="s">
        <v>911</v>
      </c>
      <c r="F33" s="44">
        <v>500000</v>
      </c>
      <c r="G33" s="44">
        <v>497.35</v>
      </c>
      <c r="H33" s="44">
        <v>0.68</v>
      </c>
    </row>
    <row r="34" spans="2:8" x14ac:dyDescent="0.25">
      <c r="B34" s="43" t="s">
        <v>744</v>
      </c>
      <c r="C34" s="45">
        <v>7.26</v>
      </c>
      <c r="D34" s="43" t="s">
        <v>122</v>
      </c>
      <c r="E34" s="43" t="s">
        <v>745</v>
      </c>
      <c r="F34" s="44">
        <v>500000</v>
      </c>
      <c r="G34" s="44">
        <v>482.51</v>
      </c>
      <c r="H34" s="44">
        <v>0.66</v>
      </c>
    </row>
    <row r="35" spans="2:8" x14ac:dyDescent="0.25">
      <c r="B35" s="43" t="s">
        <v>1171</v>
      </c>
      <c r="C35" s="45">
        <v>7.24</v>
      </c>
      <c r="D35" s="43" t="s">
        <v>122</v>
      </c>
      <c r="E35" s="43" t="s">
        <v>1172</v>
      </c>
      <c r="F35" s="44">
        <v>500000</v>
      </c>
      <c r="G35" s="44">
        <v>481.35</v>
      </c>
      <c r="H35" s="44">
        <v>0.66</v>
      </c>
    </row>
    <row r="36" spans="2:8" x14ac:dyDescent="0.25">
      <c r="B36" s="43" t="s">
        <v>2196</v>
      </c>
      <c r="C36" s="45">
        <v>7.33</v>
      </c>
      <c r="D36" s="43" t="s">
        <v>122</v>
      </c>
      <c r="E36" s="43" t="s">
        <v>2195</v>
      </c>
      <c r="F36" s="44">
        <v>200000</v>
      </c>
      <c r="G36" s="44">
        <v>192.35</v>
      </c>
      <c r="H36" s="44">
        <v>0.26</v>
      </c>
    </row>
    <row r="37" spans="2:8" x14ac:dyDescent="0.25">
      <c r="B37" s="43" t="s">
        <v>2194</v>
      </c>
      <c r="C37" s="45">
        <v>7.55</v>
      </c>
      <c r="D37" s="43" t="s">
        <v>122</v>
      </c>
      <c r="E37" s="43" t="s">
        <v>2193</v>
      </c>
      <c r="F37" s="44">
        <v>160000</v>
      </c>
      <c r="G37" s="44">
        <v>164.6</v>
      </c>
      <c r="H37" s="44">
        <v>0.23</v>
      </c>
    </row>
    <row r="38" spans="2:8" x14ac:dyDescent="0.25">
      <c r="B38" s="43" t="s">
        <v>2192</v>
      </c>
      <c r="C38" s="45">
        <v>7.74</v>
      </c>
      <c r="D38" s="43" t="s">
        <v>122</v>
      </c>
      <c r="E38" s="43" t="s">
        <v>2191</v>
      </c>
      <c r="F38" s="44">
        <v>109900</v>
      </c>
      <c r="G38" s="44">
        <v>110.42</v>
      </c>
      <c r="H38" s="44">
        <v>0.15</v>
      </c>
    </row>
    <row r="39" spans="2:8" x14ac:dyDescent="0.25">
      <c r="B39" s="43" t="s">
        <v>2190</v>
      </c>
      <c r="C39" s="45">
        <v>7.45</v>
      </c>
      <c r="D39" s="43" t="s">
        <v>122</v>
      </c>
      <c r="E39" s="43" t="s">
        <v>2189</v>
      </c>
      <c r="F39" s="44">
        <v>71000</v>
      </c>
      <c r="G39" s="44">
        <v>72.739999999999995</v>
      </c>
      <c r="H39" s="44">
        <v>0.1</v>
      </c>
    </row>
    <row r="40" spans="2:8" x14ac:dyDescent="0.25">
      <c r="B40" s="53" t="s">
        <v>125</v>
      </c>
      <c r="C40" s="54"/>
      <c r="D40" s="53"/>
      <c r="E40" s="53"/>
      <c r="F40" s="49"/>
      <c r="G40" s="49">
        <f>SUM(G22:G39)</f>
        <v>12656.200000000003</v>
      </c>
      <c r="H40" s="49">
        <f>SUM(H22:H39)</f>
        <v>17.399999999999999</v>
      </c>
    </row>
    <row r="41" spans="2:8" x14ac:dyDescent="0.25">
      <c r="B41" s="53" t="s">
        <v>126</v>
      </c>
    </row>
    <row r="42" spans="2:8" x14ac:dyDescent="0.25">
      <c r="B42" s="43" t="s">
        <v>3304</v>
      </c>
      <c r="C42" s="45">
        <v>8</v>
      </c>
      <c r="D42" s="43" t="s">
        <v>938</v>
      </c>
      <c r="E42" s="43" t="s">
        <v>2188</v>
      </c>
      <c r="F42" s="44">
        <v>350</v>
      </c>
      <c r="G42" s="44">
        <v>3464.77</v>
      </c>
      <c r="H42" s="44">
        <v>4.7699999999999996</v>
      </c>
    </row>
    <row r="43" spans="2:8" x14ac:dyDescent="0.25">
      <c r="B43" s="43" t="s">
        <v>753</v>
      </c>
      <c r="C43" s="45">
        <v>8.4700000000000006</v>
      </c>
      <c r="D43" s="43" t="s">
        <v>479</v>
      </c>
      <c r="E43" s="43" t="s">
        <v>754</v>
      </c>
      <c r="F43" s="44">
        <v>3500</v>
      </c>
      <c r="G43" s="44">
        <v>3447.25</v>
      </c>
      <c r="H43" s="44">
        <v>4.74</v>
      </c>
    </row>
    <row r="44" spans="2:8" x14ac:dyDescent="0.25">
      <c r="B44" s="43" t="s">
        <v>2479</v>
      </c>
      <c r="C44" s="45">
        <v>8.24</v>
      </c>
      <c r="D44" s="43" t="s">
        <v>127</v>
      </c>
      <c r="E44" s="43" t="s">
        <v>472</v>
      </c>
      <c r="F44" s="44">
        <v>350</v>
      </c>
      <c r="G44" s="44">
        <v>3088.57</v>
      </c>
      <c r="H44" s="44">
        <v>4.25</v>
      </c>
    </row>
    <row r="45" spans="2:8" x14ac:dyDescent="0.25">
      <c r="B45" s="43" t="s">
        <v>926</v>
      </c>
      <c r="C45" s="45">
        <v>7.73</v>
      </c>
      <c r="D45" s="43" t="s">
        <v>127</v>
      </c>
      <c r="E45" s="43" t="s">
        <v>927</v>
      </c>
      <c r="F45" s="44">
        <v>25</v>
      </c>
      <c r="G45" s="44">
        <v>2517.4</v>
      </c>
      <c r="H45" s="44">
        <v>3.46</v>
      </c>
    </row>
    <row r="46" spans="2:8" x14ac:dyDescent="0.25">
      <c r="B46" s="43" t="s">
        <v>2187</v>
      </c>
      <c r="C46" s="45">
        <v>8.4700000000000006</v>
      </c>
      <c r="D46" s="43" t="s">
        <v>127</v>
      </c>
      <c r="E46" s="43" t="s">
        <v>2186</v>
      </c>
      <c r="F46" s="44">
        <v>2500</v>
      </c>
      <c r="G46" s="44">
        <v>2489.64</v>
      </c>
      <c r="H46" s="44">
        <v>3.43</v>
      </c>
    </row>
    <row r="47" spans="2:8" x14ac:dyDescent="0.25">
      <c r="B47" s="43" t="s">
        <v>2185</v>
      </c>
      <c r="C47" s="45">
        <v>7.85</v>
      </c>
      <c r="D47" s="43" t="s">
        <v>127</v>
      </c>
      <c r="E47" s="43" t="s">
        <v>1712</v>
      </c>
      <c r="F47" s="44">
        <v>250</v>
      </c>
      <c r="G47" s="44">
        <v>2486</v>
      </c>
      <c r="H47" s="44">
        <v>3.42</v>
      </c>
    </row>
    <row r="48" spans="2:8" x14ac:dyDescent="0.25">
      <c r="B48" s="43" t="s">
        <v>1620</v>
      </c>
      <c r="C48" s="45">
        <v>7.83</v>
      </c>
      <c r="D48" s="43" t="s">
        <v>127</v>
      </c>
      <c r="E48" s="43" t="s">
        <v>1619</v>
      </c>
      <c r="F48" s="44">
        <v>2500</v>
      </c>
      <c r="G48" s="44">
        <v>2485.3000000000002</v>
      </c>
      <c r="H48" s="44">
        <v>3.42</v>
      </c>
    </row>
    <row r="49" spans="2:8" x14ac:dyDescent="0.25">
      <c r="B49" s="43" t="s">
        <v>3305</v>
      </c>
      <c r="C49" s="45">
        <v>8.0399999999999991</v>
      </c>
      <c r="D49" s="43" t="s">
        <v>127</v>
      </c>
      <c r="E49" s="43" t="s">
        <v>2184</v>
      </c>
      <c r="F49" s="44">
        <v>250</v>
      </c>
      <c r="G49" s="44">
        <v>2485.0700000000002</v>
      </c>
      <c r="H49" s="44">
        <v>3.42</v>
      </c>
    </row>
    <row r="50" spans="2:8" x14ac:dyDescent="0.25">
      <c r="B50" s="43" t="s">
        <v>1722</v>
      </c>
      <c r="C50" s="45">
        <v>7.84</v>
      </c>
      <c r="D50" s="43" t="s">
        <v>127</v>
      </c>
      <c r="E50" s="43" t="s">
        <v>1721</v>
      </c>
      <c r="F50" s="44">
        <v>2500</v>
      </c>
      <c r="G50" s="44">
        <v>2483.31</v>
      </c>
      <c r="H50" s="44">
        <v>3.42</v>
      </c>
    </row>
    <row r="51" spans="2:8" x14ac:dyDescent="0.25">
      <c r="B51" s="43" t="s">
        <v>3262</v>
      </c>
      <c r="C51" s="45">
        <v>8.1199999999999992</v>
      </c>
      <c r="D51" s="43" t="s">
        <v>127</v>
      </c>
      <c r="E51" s="43" t="s">
        <v>1623</v>
      </c>
      <c r="F51" s="44">
        <v>250</v>
      </c>
      <c r="G51" s="44">
        <v>2482.39</v>
      </c>
      <c r="H51" s="44">
        <v>3.42</v>
      </c>
    </row>
    <row r="52" spans="2:8" x14ac:dyDescent="0.25">
      <c r="B52" s="43" t="s">
        <v>936</v>
      </c>
      <c r="C52" s="45">
        <v>7.87</v>
      </c>
      <c r="D52" s="43" t="s">
        <v>127</v>
      </c>
      <c r="E52" s="43" t="s">
        <v>937</v>
      </c>
      <c r="F52" s="44">
        <v>2500</v>
      </c>
      <c r="G52" s="44">
        <v>2481.0500000000002</v>
      </c>
      <c r="H52" s="44">
        <v>3.41</v>
      </c>
    </row>
    <row r="53" spans="2:8" x14ac:dyDescent="0.25">
      <c r="B53" s="43" t="s">
        <v>3306</v>
      </c>
      <c r="C53" s="45">
        <v>7.85</v>
      </c>
      <c r="D53" s="43" t="s">
        <v>127</v>
      </c>
      <c r="E53" s="43" t="s">
        <v>2183</v>
      </c>
      <c r="F53" s="44">
        <v>2500</v>
      </c>
      <c r="G53" s="44">
        <v>2478.4499999999998</v>
      </c>
      <c r="H53" s="44">
        <v>3.41</v>
      </c>
    </row>
    <row r="54" spans="2:8" x14ac:dyDescent="0.25">
      <c r="B54" s="43" t="s">
        <v>2689</v>
      </c>
      <c r="C54" s="45">
        <v>8.51</v>
      </c>
      <c r="D54" s="43" t="s">
        <v>938</v>
      </c>
      <c r="E54" s="43" t="s">
        <v>939</v>
      </c>
      <c r="F54" s="44">
        <v>2500</v>
      </c>
      <c r="G54" s="44">
        <v>2478.08</v>
      </c>
      <c r="H54" s="44">
        <v>3.41</v>
      </c>
    </row>
    <row r="55" spans="2:8" x14ac:dyDescent="0.25">
      <c r="B55" s="43" t="s">
        <v>3307</v>
      </c>
      <c r="C55" s="45">
        <v>8.61</v>
      </c>
      <c r="D55" s="43" t="s">
        <v>473</v>
      </c>
      <c r="E55" s="43" t="s">
        <v>2182</v>
      </c>
      <c r="F55" s="44">
        <v>200</v>
      </c>
      <c r="G55" s="44">
        <v>2008.51</v>
      </c>
      <c r="H55" s="44">
        <v>2.76</v>
      </c>
    </row>
    <row r="56" spans="2:8" x14ac:dyDescent="0.25">
      <c r="B56" s="43" t="s">
        <v>3308</v>
      </c>
      <c r="C56" s="45">
        <v>8.7799999999999994</v>
      </c>
      <c r="D56" s="43" t="s">
        <v>473</v>
      </c>
      <c r="E56" s="43" t="s">
        <v>2181</v>
      </c>
      <c r="F56" s="44">
        <v>2000</v>
      </c>
      <c r="G56" s="44">
        <v>1995.16</v>
      </c>
      <c r="H56" s="44">
        <v>2.75</v>
      </c>
    </row>
    <row r="57" spans="2:8" x14ac:dyDescent="0.25">
      <c r="B57" s="43" t="s">
        <v>2688</v>
      </c>
      <c r="C57" s="45">
        <v>7.94</v>
      </c>
      <c r="D57" s="43" t="s">
        <v>127</v>
      </c>
      <c r="E57" s="43" t="s">
        <v>933</v>
      </c>
      <c r="F57" s="44">
        <v>200</v>
      </c>
      <c r="G57" s="44">
        <v>1990.48</v>
      </c>
      <c r="H57" s="44">
        <v>2.74</v>
      </c>
    </row>
    <row r="58" spans="2:8" x14ac:dyDescent="0.25">
      <c r="B58" s="43" t="s">
        <v>3309</v>
      </c>
      <c r="C58" s="45">
        <v>8.4</v>
      </c>
      <c r="D58" s="43" t="s">
        <v>1217</v>
      </c>
      <c r="E58" s="43" t="s">
        <v>2180</v>
      </c>
      <c r="F58" s="44">
        <v>1500</v>
      </c>
      <c r="G58" s="44">
        <v>1501.01</v>
      </c>
      <c r="H58" s="44">
        <v>2.0699999999999998</v>
      </c>
    </row>
    <row r="59" spans="2:8" x14ac:dyDescent="0.25">
      <c r="B59" s="43" t="s">
        <v>2112</v>
      </c>
      <c r="C59" s="45">
        <v>7.87</v>
      </c>
      <c r="D59" s="43" t="s">
        <v>127</v>
      </c>
      <c r="E59" s="43" t="s">
        <v>2111</v>
      </c>
      <c r="F59" s="44">
        <v>150</v>
      </c>
      <c r="G59" s="44">
        <v>1435.79</v>
      </c>
      <c r="H59" s="44">
        <v>1.98</v>
      </c>
    </row>
    <row r="60" spans="2:8" x14ac:dyDescent="0.25">
      <c r="B60" s="43" t="s">
        <v>3310</v>
      </c>
      <c r="C60" s="45">
        <v>7.79</v>
      </c>
      <c r="D60" s="43" t="s">
        <v>2179</v>
      </c>
      <c r="E60" s="43" t="s">
        <v>2178</v>
      </c>
      <c r="F60" s="44">
        <v>100</v>
      </c>
      <c r="G60" s="44">
        <v>1005.16</v>
      </c>
      <c r="H60" s="44">
        <v>1.38</v>
      </c>
    </row>
    <row r="61" spans="2:8" x14ac:dyDescent="0.25">
      <c r="B61" s="43" t="s">
        <v>2793</v>
      </c>
      <c r="C61" s="45">
        <v>8.94</v>
      </c>
      <c r="D61" s="43" t="s">
        <v>473</v>
      </c>
      <c r="E61" s="43" t="s">
        <v>1219</v>
      </c>
      <c r="F61" s="44">
        <v>100</v>
      </c>
      <c r="G61" s="44">
        <v>996.81</v>
      </c>
      <c r="H61" s="44">
        <v>1.37</v>
      </c>
    </row>
    <row r="62" spans="2:8" x14ac:dyDescent="0.25">
      <c r="B62" s="43" t="s">
        <v>3311</v>
      </c>
      <c r="C62" s="45">
        <v>9.01</v>
      </c>
      <c r="D62" s="43" t="s">
        <v>473</v>
      </c>
      <c r="E62" s="43" t="s">
        <v>2177</v>
      </c>
      <c r="F62" s="44">
        <v>100</v>
      </c>
      <c r="G62" s="44">
        <v>996.34</v>
      </c>
      <c r="H62" s="44">
        <v>1.37</v>
      </c>
    </row>
    <row r="63" spans="2:8" x14ac:dyDescent="0.25">
      <c r="B63" s="43" t="s">
        <v>2176</v>
      </c>
      <c r="C63" s="45">
        <v>8.0299999999999994</v>
      </c>
      <c r="D63" s="43" t="s">
        <v>127</v>
      </c>
      <c r="E63" s="43" t="s">
        <v>2175</v>
      </c>
      <c r="F63" s="44">
        <v>100</v>
      </c>
      <c r="G63" s="44">
        <v>995.06</v>
      </c>
      <c r="H63" s="44">
        <v>1.37</v>
      </c>
    </row>
    <row r="64" spans="2:8" x14ac:dyDescent="0.25">
      <c r="B64" s="43" t="s">
        <v>2792</v>
      </c>
      <c r="C64" s="45">
        <v>8.18</v>
      </c>
      <c r="D64" s="43" t="s">
        <v>1217</v>
      </c>
      <c r="E64" s="43" t="s">
        <v>1218</v>
      </c>
      <c r="F64" s="44">
        <v>100</v>
      </c>
      <c r="G64" s="44">
        <v>992.77</v>
      </c>
      <c r="H64" s="44">
        <v>1.37</v>
      </c>
    </row>
    <row r="65" spans="2:8" x14ac:dyDescent="0.25">
      <c r="B65" s="43" t="s">
        <v>2482</v>
      </c>
      <c r="C65" s="45">
        <v>9.01</v>
      </c>
      <c r="D65" s="43" t="s">
        <v>473</v>
      </c>
      <c r="E65" s="43" t="s">
        <v>478</v>
      </c>
      <c r="F65" s="44">
        <v>100</v>
      </c>
      <c r="G65" s="44">
        <v>992.67</v>
      </c>
      <c r="H65" s="44">
        <v>1.37</v>
      </c>
    </row>
    <row r="66" spans="2:8" x14ac:dyDescent="0.25">
      <c r="B66" s="43" t="s">
        <v>2690</v>
      </c>
      <c r="C66" s="45">
        <v>8.14</v>
      </c>
      <c r="D66" s="43" t="s">
        <v>940</v>
      </c>
      <c r="E66" s="43" t="s">
        <v>941</v>
      </c>
      <c r="F66" s="44">
        <v>60</v>
      </c>
      <c r="G66" s="44">
        <v>536.62</v>
      </c>
      <c r="H66" s="44">
        <v>0.74</v>
      </c>
    </row>
    <row r="67" spans="2:8" x14ac:dyDescent="0.25">
      <c r="B67" s="43" t="s">
        <v>2174</v>
      </c>
      <c r="C67" s="45">
        <v>7.86</v>
      </c>
      <c r="D67" s="43" t="s">
        <v>127</v>
      </c>
      <c r="E67" s="43" t="s">
        <v>2173</v>
      </c>
      <c r="F67" s="44">
        <v>50</v>
      </c>
      <c r="G67" s="44">
        <v>525.66999999999996</v>
      </c>
      <c r="H67" s="44">
        <v>0.72</v>
      </c>
    </row>
    <row r="68" spans="2:8" x14ac:dyDescent="0.25">
      <c r="B68" s="43" t="s">
        <v>3312</v>
      </c>
      <c r="C68" s="45">
        <v>7.73</v>
      </c>
      <c r="D68" s="43" t="s">
        <v>127</v>
      </c>
      <c r="E68" s="43" t="s">
        <v>2172</v>
      </c>
      <c r="F68" s="44">
        <v>50</v>
      </c>
      <c r="G68" s="44">
        <v>495.12</v>
      </c>
      <c r="H68" s="44">
        <v>0.68</v>
      </c>
    </row>
    <row r="69" spans="2:8" x14ac:dyDescent="0.25">
      <c r="B69" s="43" t="s">
        <v>3279</v>
      </c>
      <c r="C69" s="45">
        <v>8.1</v>
      </c>
      <c r="D69" s="43" t="s">
        <v>127</v>
      </c>
      <c r="E69" s="43" t="s">
        <v>1719</v>
      </c>
      <c r="F69" s="44">
        <v>50</v>
      </c>
      <c r="G69" s="44">
        <v>494.3</v>
      </c>
      <c r="H69" s="44">
        <v>0.68</v>
      </c>
    </row>
    <row r="70" spans="2:8" x14ac:dyDescent="0.25">
      <c r="B70" s="43" t="s">
        <v>3313</v>
      </c>
      <c r="C70" s="45">
        <v>8.91</v>
      </c>
      <c r="D70" s="43" t="s">
        <v>1217</v>
      </c>
      <c r="E70" s="43" t="s">
        <v>2171</v>
      </c>
      <c r="F70" s="44">
        <v>50</v>
      </c>
      <c r="G70" s="44">
        <v>489.76</v>
      </c>
      <c r="H70" s="44">
        <v>0.67</v>
      </c>
    </row>
    <row r="71" spans="2:8" x14ac:dyDescent="0.25">
      <c r="B71" s="43" t="s">
        <v>3314</v>
      </c>
      <c r="C71" s="45">
        <v>8.69</v>
      </c>
      <c r="D71" s="43" t="s">
        <v>473</v>
      </c>
      <c r="E71" s="43" t="s">
        <v>2170</v>
      </c>
      <c r="F71" s="44">
        <v>50</v>
      </c>
      <c r="G71" s="44">
        <v>489.27</v>
      </c>
      <c r="H71" s="44">
        <v>0.67</v>
      </c>
    </row>
    <row r="72" spans="2:8" x14ac:dyDescent="0.25">
      <c r="B72" s="43" t="s">
        <v>3315</v>
      </c>
      <c r="C72" s="45">
        <v>8.11</v>
      </c>
      <c r="D72" s="43" t="s">
        <v>2169</v>
      </c>
      <c r="E72" s="43" t="s">
        <v>2168</v>
      </c>
      <c r="F72" s="44">
        <v>40</v>
      </c>
      <c r="G72" s="44">
        <v>399.41</v>
      </c>
      <c r="H72" s="44">
        <v>0.55000000000000004</v>
      </c>
    </row>
    <row r="73" spans="2:8" x14ac:dyDescent="0.25">
      <c r="B73" s="43" t="s">
        <v>2481</v>
      </c>
      <c r="C73" s="45">
        <v>8.24</v>
      </c>
      <c r="D73" s="43" t="s">
        <v>127</v>
      </c>
      <c r="E73" s="43" t="s">
        <v>475</v>
      </c>
      <c r="F73" s="44">
        <v>40</v>
      </c>
      <c r="G73" s="44">
        <v>346.7</v>
      </c>
      <c r="H73" s="44">
        <v>0.48</v>
      </c>
    </row>
    <row r="74" spans="2:8" x14ac:dyDescent="0.25">
      <c r="B74" s="43" t="s">
        <v>3316</v>
      </c>
      <c r="C74" s="45">
        <v>7.63</v>
      </c>
      <c r="D74" s="43" t="s">
        <v>127</v>
      </c>
      <c r="E74" s="43" t="s">
        <v>2167</v>
      </c>
      <c r="F74" s="44">
        <v>30</v>
      </c>
      <c r="G74" s="44">
        <v>311.58</v>
      </c>
      <c r="H74" s="44">
        <v>0.43</v>
      </c>
    </row>
    <row r="75" spans="2:8" x14ac:dyDescent="0.25">
      <c r="B75" s="43" t="s">
        <v>467</v>
      </c>
      <c r="C75" s="45">
        <v>8.1300000000000008</v>
      </c>
      <c r="D75" s="43" t="s">
        <v>127</v>
      </c>
      <c r="E75" s="43" t="s">
        <v>468</v>
      </c>
      <c r="F75" s="44">
        <v>30</v>
      </c>
      <c r="G75" s="44">
        <v>295.25</v>
      </c>
      <c r="H75" s="44">
        <v>0.41</v>
      </c>
    </row>
    <row r="76" spans="2:8" x14ac:dyDescent="0.25">
      <c r="B76" s="43" t="s">
        <v>2478</v>
      </c>
      <c r="C76" s="45">
        <v>8.24</v>
      </c>
      <c r="D76" s="43" t="s">
        <v>127</v>
      </c>
      <c r="E76" s="43" t="s">
        <v>471</v>
      </c>
      <c r="F76" s="44">
        <v>30</v>
      </c>
      <c r="G76" s="44">
        <v>262.27999999999997</v>
      </c>
      <c r="H76" s="44">
        <v>0.36</v>
      </c>
    </row>
    <row r="77" spans="2:8" x14ac:dyDescent="0.25">
      <c r="B77" s="43" t="s">
        <v>3317</v>
      </c>
      <c r="C77" s="45">
        <v>7.89</v>
      </c>
      <c r="D77" s="43" t="s">
        <v>127</v>
      </c>
      <c r="E77" s="43" t="s">
        <v>2166</v>
      </c>
      <c r="F77" s="44">
        <v>12</v>
      </c>
      <c r="G77" s="44">
        <v>120.41</v>
      </c>
      <c r="H77" s="44">
        <v>0.17</v>
      </c>
    </row>
    <row r="78" spans="2:8" x14ac:dyDescent="0.25">
      <c r="B78" s="43" t="s">
        <v>3318</v>
      </c>
      <c r="C78" s="45">
        <v>7.63</v>
      </c>
      <c r="D78" s="43" t="s">
        <v>127</v>
      </c>
      <c r="E78" s="43" t="s">
        <v>2165</v>
      </c>
      <c r="F78" s="44">
        <v>10</v>
      </c>
      <c r="G78" s="44">
        <v>103.05</v>
      </c>
      <c r="H78" s="44">
        <v>0.14000000000000001</v>
      </c>
    </row>
    <row r="79" spans="2:8" x14ac:dyDescent="0.25">
      <c r="B79" s="43" t="s">
        <v>2683</v>
      </c>
      <c r="C79" s="45">
        <v>7.7</v>
      </c>
      <c r="D79" s="43" t="s">
        <v>127</v>
      </c>
      <c r="E79" s="43" t="s">
        <v>928</v>
      </c>
      <c r="F79" s="44">
        <v>10</v>
      </c>
      <c r="G79" s="44">
        <v>101.15</v>
      </c>
      <c r="H79" s="44">
        <v>0.14000000000000001</v>
      </c>
    </row>
    <row r="80" spans="2:8" x14ac:dyDescent="0.25">
      <c r="B80" s="43" t="s">
        <v>2691</v>
      </c>
      <c r="C80" s="45">
        <v>8.0399999999999991</v>
      </c>
      <c r="D80" s="43" t="s">
        <v>127</v>
      </c>
      <c r="E80" s="43" t="s">
        <v>945</v>
      </c>
      <c r="F80" s="44">
        <v>10</v>
      </c>
      <c r="G80" s="44">
        <v>97.24</v>
      </c>
      <c r="H80" s="44">
        <v>0.13</v>
      </c>
    </row>
    <row r="81" spans="2:8" x14ac:dyDescent="0.25">
      <c r="B81" s="43" t="s">
        <v>2692</v>
      </c>
      <c r="C81" s="45">
        <v>7.65</v>
      </c>
      <c r="D81" s="43" t="s">
        <v>127</v>
      </c>
      <c r="E81" s="43" t="s">
        <v>946</v>
      </c>
      <c r="F81" s="44">
        <v>10</v>
      </c>
      <c r="G81" s="44">
        <v>95.85</v>
      </c>
      <c r="H81" s="44">
        <v>0.13</v>
      </c>
    </row>
    <row r="82" spans="2:8" x14ac:dyDescent="0.25">
      <c r="B82" s="53" t="s">
        <v>129</v>
      </c>
      <c r="C82" s="54"/>
      <c r="D82" s="53"/>
      <c r="E82" s="53"/>
      <c r="F82" s="49"/>
      <c r="G82" s="49">
        <f>SUM(G41:G81)</f>
        <v>54940.700000000012</v>
      </c>
      <c r="H82" s="49">
        <f>SUM(H41:H81)</f>
        <v>75.610000000000028</v>
      </c>
    </row>
    <row r="83" spans="2:8" x14ac:dyDescent="0.25">
      <c r="B83" s="53" t="s">
        <v>1347</v>
      </c>
    </row>
    <row r="84" spans="2:8" x14ac:dyDescent="0.25">
      <c r="B84" s="43" t="s">
        <v>1346</v>
      </c>
      <c r="C84" s="45" t="s">
        <v>135</v>
      </c>
      <c r="E84" s="43" t="s">
        <v>1345</v>
      </c>
      <c r="F84" s="44">
        <v>1052.548</v>
      </c>
      <c r="G84" s="44">
        <v>105.69</v>
      </c>
      <c r="H84" s="44">
        <v>0.15</v>
      </c>
    </row>
    <row r="85" spans="2:8" x14ac:dyDescent="0.25">
      <c r="B85" s="53" t="s">
        <v>1344</v>
      </c>
      <c r="C85" s="54"/>
      <c r="D85" s="53"/>
      <c r="E85" s="53"/>
      <c r="F85" s="49"/>
      <c r="G85" s="49">
        <f>SUM(G83:G84)</f>
        <v>105.69</v>
      </c>
      <c r="H85" s="49">
        <f>SUM(H83:H84)</f>
        <v>0.15</v>
      </c>
    </row>
    <row r="86" spans="2:8" x14ac:dyDescent="0.25">
      <c r="B86" s="53" t="s">
        <v>885</v>
      </c>
      <c r="C86" s="54"/>
      <c r="D86" s="53"/>
      <c r="E86" s="53"/>
      <c r="F86" s="49"/>
      <c r="G86" s="49">
        <v>3051</v>
      </c>
      <c r="H86" s="49">
        <v>4.2</v>
      </c>
    </row>
    <row r="87" spans="2:8" x14ac:dyDescent="0.25">
      <c r="B87" s="53" t="s">
        <v>137</v>
      </c>
      <c r="C87" s="54"/>
      <c r="D87" s="53"/>
      <c r="E87" s="53"/>
      <c r="F87" s="49"/>
      <c r="G87" s="49">
        <f>G86+G85+G82+G40</f>
        <v>70753.590000000011</v>
      </c>
      <c r="H87" s="49">
        <f>H86+H85+H82+H40</f>
        <v>97.360000000000014</v>
      </c>
    </row>
    <row r="88" spans="2:8" x14ac:dyDescent="0.25">
      <c r="B88" s="53" t="s">
        <v>400</v>
      </c>
      <c r="C88" s="54"/>
      <c r="D88" s="53"/>
      <c r="E88" s="53"/>
      <c r="F88" s="49"/>
      <c r="G88" s="49">
        <f>G89-G87</f>
        <v>1908.9284240399866</v>
      </c>
      <c r="H88" s="49">
        <f>H89-H87</f>
        <v>2.6399999999999864</v>
      </c>
    </row>
    <row r="89" spans="2:8" x14ac:dyDescent="0.25">
      <c r="B89" s="53" t="s">
        <v>139</v>
      </c>
      <c r="C89" s="54"/>
      <c r="D89" s="53"/>
      <c r="E89" s="53"/>
      <c r="F89" s="49"/>
      <c r="G89" s="49">
        <v>72662.518424039998</v>
      </c>
      <c r="H89" s="49">
        <v>100</v>
      </c>
    </row>
    <row r="90" spans="2:8" x14ac:dyDescent="0.25">
      <c r="B90" s="43" t="s">
        <v>140</v>
      </c>
    </row>
    <row r="91" spans="2:8" x14ac:dyDescent="0.25">
      <c r="B91" s="43" t="s">
        <v>141</v>
      </c>
    </row>
    <row r="92" spans="2:8" x14ac:dyDescent="0.25">
      <c r="B92" s="43" t="s">
        <v>142</v>
      </c>
      <c r="C92" s="45" t="s">
        <v>143</v>
      </c>
    </row>
    <row r="93" spans="2:8" x14ac:dyDescent="0.25">
      <c r="B93" s="53"/>
    </row>
    <row r="94" spans="2:8" x14ac:dyDescent="0.25">
      <c r="B94" s="67" t="s">
        <v>1343</v>
      </c>
      <c r="C94" s="45" t="s">
        <v>144</v>
      </c>
    </row>
    <row r="95" spans="2:8" x14ac:dyDescent="0.25">
      <c r="B95" s="53"/>
    </row>
    <row r="96" spans="2:8" x14ac:dyDescent="0.25">
      <c r="B96" s="53" t="s">
        <v>145</v>
      </c>
      <c r="C96" s="45" t="s">
        <v>144</v>
      </c>
    </row>
    <row r="97" spans="2:3" x14ac:dyDescent="0.25">
      <c r="B97" s="53" t="s">
        <v>146</v>
      </c>
      <c r="C97" s="45" t="s">
        <v>147</v>
      </c>
    </row>
    <row r="98" spans="2:3" x14ac:dyDescent="0.25">
      <c r="B98" s="53" t="s">
        <v>2164</v>
      </c>
      <c r="C98" s="54"/>
    </row>
    <row r="99" spans="2:3" x14ac:dyDescent="0.25">
      <c r="B99" s="53" t="s">
        <v>2163</v>
      </c>
      <c r="C99" s="54"/>
    </row>
    <row r="100" spans="2:3" x14ac:dyDescent="0.25">
      <c r="B100" s="53" t="s">
        <v>2162</v>
      </c>
      <c r="C100" s="54"/>
    </row>
    <row r="101" spans="2:3" x14ac:dyDescent="0.25">
      <c r="B101" s="53" t="s">
        <v>2161</v>
      </c>
      <c r="C101" s="54"/>
    </row>
    <row r="102" spans="2:3" x14ac:dyDescent="0.25">
      <c r="B102" s="53" t="s">
        <v>2160</v>
      </c>
      <c r="C102" s="54"/>
    </row>
    <row r="103" spans="2:3" x14ac:dyDescent="0.25">
      <c r="B103" s="53" t="s">
        <v>2159</v>
      </c>
      <c r="C103" s="54"/>
    </row>
    <row r="104" spans="2:3" x14ac:dyDescent="0.25">
      <c r="B104" s="53" t="s">
        <v>2158</v>
      </c>
      <c r="C104" s="54"/>
    </row>
    <row r="105" spans="2:3" x14ac:dyDescent="0.25">
      <c r="B105" s="53" t="s">
        <v>2157</v>
      </c>
      <c r="C105" s="54"/>
    </row>
    <row r="106" spans="2:3" x14ac:dyDescent="0.25">
      <c r="B106" s="53" t="s">
        <v>2156</v>
      </c>
      <c r="C106" s="54"/>
    </row>
    <row r="107" spans="2:3" x14ac:dyDescent="0.25">
      <c r="B107" s="53" t="s">
        <v>2155</v>
      </c>
      <c r="C107" s="54"/>
    </row>
    <row r="108" spans="2:3" x14ac:dyDescent="0.25">
      <c r="B108" s="53" t="s">
        <v>2154</v>
      </c>
      <c r="C108" s="54"/>
    </row>
    <row r="109" spans="2:3" x14ac:dyDescent="0.25">
      <c r="B109" s="53" t="s">
        <v>2153</v>
      </c>
      <c r="C109" s="54"/>
    </row>
    <row r="110" spans="2:3" x14ac:dyDescent="0.25">
      <c r="B110" s="53" t="s">
        <v>2152</v>
      </c>
      <c r="C110" s="54"/>
    </row>
    <row r="111" spans="2:3" x14ac:dyDescent="0.25">
      <c r="B111" s="53" t="s">
        <v>2151</v>
      </c>
      <c r="C111" s="54"/>
    </row>
    <row r="112" spans="2:3" x14ac:dyDescent="0.25">
      <c r="B112" s="53" t="s">
        <v>2150</v>
      </c>
      <c r="C112" s="54"/>
    </row>
    <row r="113" spans="2:3" x14ac:dyDescent="0.25">
      <c r="B113" s="53" t="s">
        <v>2149</v>
      </c>
      <c r="C113" s="54"/>
    </row>
    <row r="114" spans="2:3" x14ac:dyDescent="0.25">
      <c r="B114" s="53" t="s">
        <v>2148</v>
      </c>
      <c r="C114" s="54"/>
    </row>
    <row r="115" spans="2:3" x14ac:dyDescent="0.25">
      <c r="B115" s="43" t="s">
        <v>148</v>
      </c>
    </row>
    <row r="117" spans="2:3" x14ac:dyDescent="0.25">
      <c r="B117" s="47"/>
      <c r="C117" s="48" t="s">
        <v>1332</v>
      </c>
    </row>
    <row r="118" spans="2:3" x14ac:dyDescent="0.25">
      <c r="B118" s="47" t="s">
        <v>1331</v>
      </c>
      <c r="C118" s="64" t="s">
        <v>8</v>
      </c>
    </row>
    <row r="119" spans="2:3" x14ac:dyDescent="0.25">
      <c r="B119" s="47" t="s">
        <v>1330</v>
      </c>
      <c r="C119" s="48"/>
    </row>
    <row r="120" spans="2:3" x14ac:dyDescent="0.25">
      <c r="B120" s="47"/>
      <c r="C120" s="48"/>
    </row>
    <row r="121" spans="2:3" x14ac:dyDescent="0.25">
      <c r="B121" s="47" t="s">
        <v>1329</v>
      </c>
      <c r="C121" s="119">
        <v>7.9799999999999996E-2</v>
      </c>
    </row>
    <row r="122" spans="2:3" x14ac:dyDescent="0.25">
      <c r="B122" s="47"/>
      <c r="C122" s="48"/>
    </row>
    <row r="123" spans="2:3" x14ac:dyDescent="0.25">
      <c r="B123" s="47" t="s">
        <v>1328</v>
      </c>
      <c r="C123" s="48" t="s">
        <v>2147</v>
      </c>
    </row>
    <row r="124" spans="2:3" x14ac:dyDescent="0.25">
      <c r="B124" s="47" t="s">
        <v>1327</v>
      </c>
      <c r="C124" s="48" t="s">
        <v>2146</v>
      </c>
    </row>
    <row r="125" spans="2:3" x14ac:dyDescent="0.25">
      <c r="B125" s="47"/>
      <c r="C125" s="48"/>
    </row>
    <row r="126" spans="2:3" x14ac:dyDescent="0.25">
      <c r="B126" s="47" t="s">
        <v>1325</v>
      </c>
      <c r="C126" s="48" t="s">
        <v>143</v>
      </c>
    </row>
    <row r="127" spans="2:3" x14ac:dyDescent="0.25">
      <c r="B127" s="239" t="s">
        <v>1324</v>
      </c>
      <c r="C127" s="239"/>
    </row>
    <row r="129" spans="2:8" x14ac:dyDescent="0.25">
      <c r="B129" s="238" t="s">
        <v>2145</v>
      </c>
      <c r="C129" s="238"/>
      <c r="D129" s="238"/>
      <c r="E129" s="238"/>
    </row>
    <row r="130" spans="2:8" x14ac:dyDescent="0.25">
      <c r="B130" s="47"/>
      <c r="C130" s="47"/>
    </row>
    <row r="131" spans="2:8" s="47" customFormat="1" x14ac:dyDescent="0.25">
      <c r="B131" s="237" t="s">
        <v>1322</v>
      </c>
      <c r="C131" s="237"/>
      <c r="D131" s="237"/>
      <c r="E131" s="237"/>
      <c r="F131" s="237"/>
      <c r="G131" s="46"/>
      <c r="H131" s="46"/>
    </row>
    <row r="132" spans="2:8" x14ac:dyDescent="0.25">
      <c r="B132" s="47"/>
      <c r="C132" s="47"/>
    </row>
    <row r="133" spans="2:8" x14ac:dyDescent="0.25">
      <c r="B133" s="238" t="s">
        <v>1562</v>
      </c>
      <c r="C133" s="238"/>
      <c r="D133" s="238"/>
      <c r="E133" s="238"/>
      <c r="F133" s="238"/>
    </row>
    <row r="134" spans="2:8" x14ac:dyDescent="0.25">
      <c r="B134" s="238"/>
      <c r="C134" s="238"/>
      <c r="D134" s="238"/>
      <c r="E134" s="238"/>
      <c r="F134" s="238"/>
    </row>
    <row r="135" spans="2:8" x14ac:dyDescent="0.25">
      <c r="B135" s="238"/>
      <c r="C135" s="238"/>
      <c r="D135" s="238"/>
      <c r="E135" s="238"/>
      <c r="F135" s="238"/>
    </row>
    <row r="136" spans="2:8" x14ac:dyDescent="0.25">
      <c r="B136" s="238"/>
      <c r="C136" s="238"/>
      <c r="D136" s="238"/>
      <c r="E136" s="238"/>
      <c r="F136" s="238"/>
    </row>
    <row r="137" spans="2:8" x14ac:dyDescent="0.25">
      <c r="B137" s="238"/>
      <c r="C137" s="238"/>
      <c r="D137" s="238"/>
      <c r="E137" s="238"/>
      <c r="F137" s="238"/>
    </row>
    <row r="139" spans="2:8" x14ac:dyDescent="0.25">
      <c r="B139" s="47" t="s">
        <v>149</v>
      </c>
      <c r="C139" s="48"/>
      <c r="D139" s="47"/>
    </row>
    <row r="140" spans="2:8" ht="30" x14ac:dyDescent="0.25">
      <c r="B140" s="63" t="s">
        <v>150</v>
      </c>
      <c r="C140" s="64" t="s">
        <v>151</v>
      </c>
      <c r="D140" s="63" t="s">
        <v>152</v>
      </c>
    </row>
    <row r="141" spans="2:8" x14ac:dyDescent="0.25">
      <c r="B141" s="47" t="s">
        <v>144</v>
      </c>
      <c r="C141" s="48" t="s">
        <v>144</v>
      </c>
      <c r="D141" s="47" t="s">
        <v>144</v>
      </c>
    </row>
    <row r="143" spans="2:8" x14ac:dyDescent="0.25">
      <c r="B143" s="51" t="s">
        <v>153</v>
      </c>
      <c r="C143" s="62">
        <v>45260</v>
      </c>
      <c r="D143" s="47"/>
      <c r="E143" s="55"/>
      <c r="F143" s="61"/>
    </row>
    <row r="144" spans="2:8" x14ac:dyDescent="0.25">
      <c r="B144" s="51" t="s">
        <v>154</v>
      </c>
      <c r="C144" s="52" t="s">
        <v>155</v>
      </c>
      <c r="D144" s="51" t="s">
        <v>156</v>
      </c>
      <c r="E144" s="56" t="s">
        <v>157</v>
      </c>
      <c r="F144" s="50" t="s">
        <v>158</v>
      </c>
      <c r="G144" s="49"/>
    </row>
    <row r="145" spans="2:6" x14ac:dyDescent="0.25">
      <c r="B145" s="59" t="s">
        <v>144</v>
      </c>
      <c r="C145" s="60" t="s">
        <v>144</v>
      </c>
      <c r="D145" s="59" t="s">
        <v>144</v>
      </c>
      <c r="E145" s="58" t="s">
        <v>144</v>
      </c>
      <c r="F145" s="57" t="s">
        <v>144</v>
      </c>
    </row>
    <row r="148" spans="2:6" x14ac:dyDescent="0.25">
      <c r="B148" s="53" t="s">
        <v>159</v>
      </c>
    </row>
    <row r="149" spans="2:6" x14ac:dyDescent="0.25">
      <c r="B149" s="53"/>
    </row>
    <row r="150" spans="2:6" x14ac:dyDescent="0.25">
      <c r="B150" s="53" t="s">
        <v>160</v>
      </c>
    </row>
    <row r="151" spans="2:6" x14ac:dyDescent="0.25">
      <c r="B151" s="51" t="s">
        <v>161</v>
      </c>
      <c r="C151" s="52" t="s">
        <v>162</v>
      </c>
      <c r="D151" s="53"/>
    </row>
    <row r="152" spans="2:6" x14ac:dyDescent="0.25">
      <c r="B152" s="47" t="s">
        <v>144</v>
      </c>
      <c r="C152" s="48" t="s">
        <v>144</v>
      </c>
    </row>
    <row r="154" spans="2:6" x14ac:dyDescent="0.25">
      <c r="B154" s="51" t="s">
        <v>163</v>
      </c>
      <c r="C154" s="52" t="s">
        <v>162</v>
      </c>
    </row>
    <row r="155" spans="2:6" x14ac:dyDescent="0.25">
      <c r="B155" s="47" t="s">
        <v>144</v>
      </c>
      <c r="C155" s="48" t="s">
        <v>144</v>
      </c>
    </row>
    <row r="157" spans="2:6" x14ac:dyDescent="0.25">
      <c r="B157" s="51" t="s">
        <v>144</v>
      </c>
      <c r="C157" s="52" t="s">
        <v>144</v>
      </c>
    </row>
    <row r="158" spans="2:6" x14ac:dyDescent="0.25">
      <c r="B158" s="47" t="s">
        <v>144</v>
      </c>
      <c r="C158" s="48" t="s">
        <v>144</v>
      </c>
    </row>
    <row r="160" spans="2:6" x14ac:dyDescent="0.25">
      <c r="B160" s="56" t="s">
        <v>164</v>
      </c>
      <c r="C160" s="52" t="s">
        <v>165</v>
      </c>
    </row>
    <row r="161" spans="2:7" x14ac:dyDescent="0.25">
      <c r="B161" s="55" t="s">
        <v>144</v>
      </c>
      <c r="C161" s="48" t="s">
        <v>144</v>
      </c>
    </row>
    <row r="163" spans="2:7" x14ac:dyDescent="0.25">
      <c r="B163" s="51" t="s">
        <v>166</v>
      </c>
      <c r="C163" s="52" t="s">
        <v>144</v>
      </c>
    </row>
    <row r="165" spans="2:7" x14ac:dyDescent="0.25">
      <c r="B165" s="51" t="s">
        <v>167</v>
      </c>
      <c r="C165" s="62">
        <v>45260</v>
      </c>
      <c r="D165" s="47"/>
      <c r="E165" s="55"/>
      <c r="F165" s="61"/>
    </row>
    <row r="166" spans="2:7" x14ac:dyDescent="0.25">
      <c r="B166" s="51" t="s">
        <v>154</v>
      </c>
      <c r="C166" s="52" t="s">
        <v>155</v>
      </c>
      <c r="D166" s="51" t="s">
        <v>156</v>
      </c>
      <c r="E166" s="56" t="s">
        <v>157</v>
      </c>
      <c r="F166" s="50" t="s">
        <v>158</v>
      </c>
      <c r="G166" s="49"/>
    </row>
    <row r="167" spans="2:7" x14ac:dyDescent="0.25">
      <c r="B167" s="59" t="s">
        <v>144</v>
      </c>
      <c r="C167" s="60" t="s">
        <v>144</v>
      </c>
      <c r="D167" s="59" t="s">
        <v>144</v>
      </c>
      <c r="E167" s="58" t="s">
        <v>144</v>
      </c>
      <c r="F167" s="57" t="s">
        <v>144</v>
      </c>
    </row>
    <row r="168" spans="2:7" x14ac:dyDescent="0.25">
      <c r="B168" s="53" t="s">
        <v>159</v>
      </c>
    </row>
    <row r="169" spans="2:7" x14ac:dyDescent="0.25">
      <c r="B169" s="53"/>
    </row>
    <row r="170" spans="2:7" x14ac:dyDescent="0.25">
      <c r="B170" s="53" t="s">
        <v>160</v>
      </c>
    </row>
    <row r="171" spans="2:7" x14ac:dyDescent="0.25">
      <c r="B171" s="51" t="s">
        <v>161</v>
      </c>
      <c r="C171" s="52" t="s">
        <v>162</v>
      </c>
      <c r="D171" s="53"/>
    </row>
    <row r="172" spans="2:7" x14ac:dyDescent="0.25">
      <c r="B172" s="47" t="s">
        <v>144</v>
      </c>
      <c r="C172" s="48" t="s">
        <v>144</v>
      </c>
    </row>
    <row r="174" spans="2:7" x14ac:dyDescent="0.25">
      <c r="B174" s="51" t="s">
        <v>163</v>
      </c>
      <c r="C174" s="52" t="s">
        <v>162</v>
      </c>
    </row>
    <row r="175" spans="2:7" x14ac:dyDescent="0.25">
      <c r="B175" s="47" t="s">
        <v>144</v>
      </c>
      <c r="C175" s="48" t="s">
        <v>144</v>
      </c>
    </row>
    <row r="177" spans="2:80" x14ac:dyDescent="0.25">
      <c r="B177" s="51" t="s">
        <v>144</v>
      </c>
      <c r="C177" s="52" t="s">
        <v>144</v>
      </c>
    </row>
    <row r="178" spans="2:80" x14ac:dyDescent="0.25">
      <c r="B178" s="47" t="s">
        <v>144</v>
      </c>
      <c r="C178" s="48" t="s">
        <v>144</v>
      </c>
    </row>
    <row r="180" spans="2:80" x14ac:dyDescent="0.25">
      <c r="B180" s="56" t="s">
        <v>164</v>
      </c>
      <c r="C180" s="52" t="s">
        <v>165</v>
      </c>
    </row>
    <row r="181" spans="2:80" x14ac:dyDescent="0.25">
      <c r="B181" s="55" t="s">
        <v>144</v>
      </c>
      <c r="C181" s="48" t="s">
        <v>144</v>
      </c>
    </row>
    <row r="183" spans="2:80" x14ac:dyDescent="0.25">
      <c r="B183" s="51" t="s">
        <v>166</v>
      </c>
      <c r="C183" s="52" t="s">
        <v>144</v>
      </c>
    </row>
    <row r="186" spans="2:80" x14ac:dyDescent="0.25">
      <c r="B186" s="53" t="s">
        <v>168</v>
      </c>
    </row>
    <row r="188" spans="2:80" x14ac:dyDescent="0.25">
      <c r="B188" s="51" t="s">
        <v>154</v>
      </c>
      <c r="C188" s="52" t="s">
        <v>169</v>
      </c>
      <c r="D188" s="51" t="s">
        <v>170</v>
      </c>
      <c r="E188" s="51" t="s">
        <v>171</v>
      </c>
      <c r="F188" s="49"/>
    </row>
    <row r="189" spans="2:80" x14ac:dyDescent="0.25">
      <c r="B189" s="47" t="s">
        <v>144</v>
      </c>
      <c r="C189" s="48" t="s">
        <v>144</v>
      </c>
      <c r="D189" s="47" t="s">
        <v>144</v>
      </c>
      <c r="E189" s="47" t="s">
        <v>144</v>
      </c>
    </row>
    <row r="192" spans="2:80" x14ac:dyDescent="0.25">
      <c r="B192" s="53" t="s">
        <v>172</v>
      </c>
      <c r="C192" s="54" t="s">
        <v>144</v>
      </c>
      <c r="D192" s="53"/>
      <c r="E192" s="53"/>
      <c r="F192" s="49"/>
      <c r="G192" s="49"/>
      <c r="H192" s="49"/>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c r="BC192" s="53"/>
      <c r="BD192" s="53"/>
      <c r="BE192" s="53"/>
      <c r="BF192" s="53"/>
      <c r="BG192" s="53"/>
      <c r="BH192" s="53"/>
      <c r="BI192" s="53"/>
      <c r="BJ192" s="53"/>
      <c r="BK192" s="53"/>
      <c r="BL192" s="53"/>
      <c r="BM192" s="53"/>
      <c r="BN192" s="53"/>
      <c r="BO192" s="53"/>
      <c r="BP192" s="53"/>
      <c r="BQ192" s="53"/>
      <c r="BR192" s="53"/>
      <c r="BS192" s="53"/>
      <c r="BT192" s="53"/>
      <c r="BU192" s="53"/>
      <c r="BV192" s="53"/>
      <c r="BW192" s="53"/>
      <c r="BX192" s="53"/>
      <c r="BY192" s="53"/>
      <c r="BZ192" s="53"/>
      <c r="CA192" s="53"/>
      <c r="CB192" s="53"/>
    </row>
    <row r="194" spans="2:4" x14ac:dyDescent="0.25">
      <c r="B194" s="53" t="s">
        <v>173</v>
      </c>
    </row>
    <row r="196" spans="2:4" x14ac:dyDescent="0.25">
      <c r="B196" s="51" t="s">
        <v>174</v>
      </c>
      <c r="C196" s="52" t="s">
        <v>162</v>
      </c>
      <c r="D196" s="53"/>
    </row>
    <row r="197" spans="2:4" x14ac:dyDescent="0.25">
      <c r="B197" s="47" t="s">
        <v>144</v>
      </c>
      <c r="C197" s="48" t="s">
        <v>144</v>
      </c>
    </row>
    <row r="200" spans="2:4" x14ac:dyDescent="0.25">
      <c r="B200" s="51" t="s">
        <v>175</v>
      </c>
      <c r="C200" s="52" t="s">
        <v>176</v>
      </c>
      <c r="D200" s="53"/>
    </row>
    <row r="201" spans="2:4" x14ac:dyDescent="0.25">
      <c r="B201" s="47" t="s">
        <v>144</v>
      </c>
      <c r="C201" s="48" t="s">
        <v>144</v>
      </c>
    </row>
    <row r="204" spans="2:4" x14ac:dyDescent="0.25">
      <c r="B204" s="53" t="s">
        <v>177</v>
      </c>
    </row>
    <row r="207" spans="2:4" x14ac:dyDescent="0.25">
      <c r="B207" s="53" t="s">
        <v>178</v>
      </c>
    </row>
    <row r="209" spans="2:80" x14ac:dyDescent="0.25">
      <c r="B209" s="51" t="s">
        <v>154</v>
      </c>
      <c r="C209" s="52" t="s">
        <v>179</v>
      </c>
      <c r="D209" s="51" t="s">
        <v>169</v>
      </c>
      <c r="E209" s="51" t="s">
        <v>170</v>
      </c>
      <c r="F209" s="50" t="s">
        <v>171</v>
      </c>
      <c r="G209" s="49"/>
    </row>
    <row r="210" spans="2:80" x14ac:dyDescent="0.25">
      <c r="B210" s="47" t="s">
        <v>144</v>
      </c>
      <c r="C210" s="48" t="s">
        <v>144</v>
      </c>
      <c r="D210" s="47" t="s">
        <v>144</v>
      </c>
      <c r="E210" s="47" t="s">
        <v>144</v>
      </c>
      <c r="F210" s="46" t="s">
        <v>144</v>
      </c>
    </row>
    <row r="213" spans="2:80" x14ac:dyDescent="0.25">
      <c r="B213" s="53" t="s">
        <v>172</v>
      </c>
      <c r="C213" s="54" t="s">
        <v>144</v>
      </c>
      <c r="D213" s="53"/>
      <c r="E213" s="53"/>
      <c r="F213" s="49"/>
      <c r="G213" s="49"/>
      <c r="H213" s="49"/>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c r="BC213" s="53"/>
      <c r="BD213" s="53"/>
      <c r="BE213" s="53"/>
      <c r="BF213" s="53"/>
      <c r="BG213" s="53"/>
      <c r="BH213" s="53"/>
      <c r="BI213" s="53"/>
      <c r="BJ213" s="53"/>
      <c r="BK213" s="53"/>
      <c r="BL213" s="53"/>
      <c r="BM213" s="53"/>
      <c r="BN213" s="53"/>
      <c r="BO213" s="53"/>
      <c r="BP213" s="53"/>
      <c r="BQ213" s="53"/>
      <c r="BR213" s="53"/>
      <c r="BS213" s="53"/>
      <c r="BT213" s="53"/>
      <c r="BU213" s="53"/>
      <c r="BV213" s="53"/>
      <c r="BW213" s="53"/>
      <c r="BX213" s="53"/>
      <c r="BY213" s="53"/>
      <c r="BZ213" s="53"/>
      <c r="CA213" s="53"/>
      <c r="CB213" s="53"/>
    </row>
    <row r="215" spans="2:80" x14ac:dyDescent="0.25">
      <c r="B215" s="53" t="s">
        <v>173</v>
      </c>
    </row>
    <row r="217" spans="2:80" x14ac:dyDescent="0.25">
      <c r="B217" s="51" t="s">
        <v>174</v>
      </c>
      <c r="C217" s="52" t="s">
        <v>162</v>
      </c>
      <c r="D217" s="53"/>
    </row>
    <row r="218" spans="2:80" x14ac:dyDescent="0.25">
      <c r="B218" s="47" t="s">
        <v>144</v>
      </c>
      <c r="C218" s="48" t="s">
        <v>144</v>
      </c>
    </row>
    <row r="221" spans="2:80" x14ac:dyDescent="0.25">
      <c r="B221" s="51" t="s">
        <v>175</v>
      </c>
      <c r="C221" s="52" t="s">
        <v>176</v>
      </c>
      <c r="D221" s="53"/>
    </row>
    <row r="222" spans="2:80" x14ac:dyDescent="0.25">
      <c r="B222" s="47" t="s">
        <v>144</v>
      </c>
      <c r="C222" s="48" t="s">
        <v>144</v>
      </c>
    </row>
    <row r="225" spans="1:7" x14ac:dyDescent="0.25">
      <c r="B225" s="53" t="s">
        <v>177</v>
      </c>
    </row>
    <row r="228" spans="1:7" x14ac:dyDescent="0.25">
      <c r="B228" s="53" t="s">
        <v>180</v>
      </c>
    </row>
    <row r="229" spans="1:7" x14ac:dyDescent="0.25">
      <c r="B229" s="51" t="s">
        <v>154</v>
      </c>
      <c r="C229" s="52" t="s">
        <v>181</v>
      </c>
      <c r="D229" s="51" t="s">
        <v>182</v>
      </c>
      <c r="E229" s="51" t="s">
        <v>183</v>
      </c>
      <c r="F229" s="50" t="s">
        <v>184</v>
      </c>
      <c r="G229" s="49"/>
    </row>
    <row r="230" spans="1:7" x14ac:dyDescent="0.25">
      <c r="B230" s="82" t="s">
        <v>2144</v>
      </c>
      <c r="C230" s="47" t="s">
        <v>1477</v>
      </c>
      <c r="D230" s="47" t="s">
        <v>1476</v>
      </c>
      <c r="E230" s="81">
        <v>45415</v>
      </c>
      <c r="F230" s="47">
        <v>2500</v>
      </c>
      <c r="G230" s="49"/>
    </row>
    <row r="231" spans="1:7" x14ac:dyDescent="0.25">
      <c r="B231" s="82" t="s">
        <v>2144</v>
      </c>
      <c r="C231" s="47" t="s">
        <v>1474</v>
      </c>
      <c r="D231" s="47" t="s">
        <v>1473</v>
      </c>
      <c r="E231" s="81">
        <v>45964</v>
      </c>
      <c r="F231" s="47">
        <v>-2500</v>
      </c>
      <c r="G231" s="49"/>
    </row>
    <row r="232" spans="1:7" x14ac:dyDescent="0.25">
      <c r="B232" s="43" t="s">
        <v>185</v>
      </c>
    </row>
    <row r="235" spans="1:7" x14ac:dyDescent="0.25">
      <c r="A235" s="15" t="s">
        <v>0</v>
      </c>
      <c r="B235" s="240" t="s">
        <v>2143</v>
      </c>
      <c r="C235" s="240"/>
      <c r="D235" s="240"/>
      <c r="E235" s="240"/>
    </row>
    <row r="239" spans="1:7" x14ac:dyDescent="0.25">
      <c r="B239" s="43" t="s">
        <v>2142</v>
      </c>
    </row>
    <row r="241" spans="1:256" x14ac:dyDescent="0.25">
      <c r="B241" s="69" t="s">
        <v>112</v>
      </c>
      <c r="C241" s="70" t="s">
        <v>113</v>
      </c>
      <c r="D241" s="69" t="s">
        <v>114</v>
      </c>
      <c r="E241" s="69" t="s">
        <v>115</v>
      </c>
      <c r="F241" s="68" t="s">
        <v>116</v>
      </c>
      <c r="G241" s="68" t="s">
        <v>117</v>
      </c>
      <c r="H241" s="68" t="s">
        <v>118</v>
      </c>
    </row>
    <row r="242" spans="1:256" x14ac:dyDescent="0.25">
      <c r="B242" s="53"/>
      <c r="C242" s="54"/>
      <c r="D242" s="53"/>
      <c r="E242" s="53"/>
      <c r="F242" s="49"/>
      <c r="G242" s="49"/>
      <c r="H242" s="49"/>
    </row>
    <row r="243" spans="1:256" x14ac:dyDescent="0.25">
      <c r="B243" s="66" t="s">
        <v>1559</v>
      </c>
      <c r="C243" s="54"/>
      <c r="D243" s="53"/>
      <c r="E243" s="53"/>
      <c r="F243" s="49"/>
      <c r="G243" s="49"/>
      <c r="H243" s="49"/>
    </row>
    <row r="244" spans="1:256" x14ac:dyDescent="0.25">
      <c r="B244" s="53"/>
      <c r="C244" s="54"/>
      <c r="D244" s="53"/>
      <c r="E244" s="53"/>
      <c r="F244" s="49"/>
      <c r="G244" s="49"/>
      <c r="H244" s="49"/>
    </row>
    <row r="245" spans="1:256" x14ac:dyDescent="0.25">
      <c r="A245" s="89"/>
      <c r="B245" s="53" t="s">
        <v>1558</v>
      </c>
      <c r="C245" s="97"/>
      <c r="D245" s="89"/>
      <c r="E245" s="89"/>
      <c r="F245" s="90"/>
      <c r="G245" s="90"/>
      <c r="H245" s="90"/>
      <c r="I245" s="89"/>
      <c r="J245" s="89"/>
      <c r="K245" s="89"/>
      <c r="L245" s="89"/>
      <c r="M245" s="89"/>
      <c r="N245" s="89"/>
      <c r="O245" s="89"/>
      <c r="P245" s="89"/>
      <c r="Q245" s="89"/>
      <c r="R245" s="89"/>
      <c r="S245" s="89"/>
      <c r="T245" s="89"/>
      <c r="U245" s="89"/>
      <c r="V245" s="89"/>
      <c r="W245" s="89"/>
      <c r="X245" s="89"/>
      <c r="Y245" s="89"/>
      <c r="Z245" s="89"/>
      <c r="AA245" s="89"/>
      <c r="AB245" s="89"/>
      <c r="AC245" s="89"/>
      <c r="AD245" s="89"/>
      <c r="AE245" s="89"/>
      <c r="AF245" s="89"/>
      <c r="AG245" s="89"/>
      <c r="AH245" s="89"/>
      <c r="AI245" s="89"/>
      <c r="AJ245" s="89"/>
      <c r="AK245" s="89"/>
      <c r="AL245" s="89"/>
      <c r="AM245" s="89"/>
      <c r="AN245" s="89"/>
      <c r="AO245" s="89"/>
      <c r="AP245" s="89"/>
      <c r="AQ245" s="89"/>
      <c r="AR245" s="89"/>
      <c r="AS245" s="89"/>
      <c r="AT245" s="89"/>
      <c r="AU245" s="89"/>
      <c r="AV245" s="89"/>
      <c r="AW245" s="89"/>
      <c r="AX245" s="89"/>
      <c r="AY245" s="89"/>
      <c r="AZ245" s="89"/>
      <c r="BA245" s="89"/>
      <c r="BB245" s="89"/>
      <c r="BC245" s="89"/>
      <c r="BD245" s="89"/>
      <c r="BE245" s="89"/>
      <c r="BF245" s="89"/>
      <c r="BG245" s="89"/>
      <c r="BH245" s="89"/>
      <c r="BI245" s="89"/>
      <c r="BJ245" s="89"/>
      <c r="BK245" s="89"/>
      <c r="BL245" s="89"/>
      <c r="BM245" s="89"/>
      <c r="BN245" s="89"/>
      <c r="BO245" s="89"/>
      <c r="BP245" s="89"/>
      <c r="BQ245" s="89"/>
      <c r="BR245" s="89"/>
      <c r="BS245" s="89"/>
      <c r="BT245" s="89"/>
      <c r="BU245" s="89"/>
      <c r="BV245" s="89"/>
      <c r="BW245" s="89"/>
      <c r="BX245" s="89"/>
      <c r="BY245" s="89"/>
      <c r="BZ245" s="89"/>
      <c r="CA245" s="89"/>
      <c r="CB245" s="89"/>
      <c r="CC245" s="89"/>
      <c r="CD245" s="89"/>
      <c r="CE245" s="89"/>
      <c r="CF245" s="89"/>
      <c r="CG245" s="89"/>
      <c r="CH245" s="89"/>
      <c r="CI245" s="89"/>
      <c r="CJ245" s="89"/>
      <c r="CK245" s="89"/>
      <c r="CL245" s="89"/>
      <c r="CM245" s="89"/>
      <c r="CN245" s="89"/>
      <c r="CO245" s="89"/>
      <c r="CP245" s="89"/>
      <c r="CQ245" s="89"/>
      <c r="CR245" s="89"/>
      <c r="CS245" s="89"/>
      <c r="CT245" s="89"/>
      <c r="CU245" s="89"/>
      <c r="CV245" s="89"/>
      <c r="CW245" s="89"/>
      <c r="CX245" s="89"/>
      <c r="CY245" s="89"/>
      <c r="CZ245" s="89"/>
      <c r="DA245" s="89"/>
      <c r="DB245" s="89"/>
      <c r="DC245" s="89"/>
      <c r="DD245" s="89"/>
      <c r="DE245" s="89"/>
      <c r="DF245" s="89"/>
      <c r="DG245" s="89"/>
      <c r="DH245" s="89"/>
      <c r="DI245" s="89"/>
      <c r="DJ245" s="89"/>
      <c r="DK245" s="89"/>
      <c r="DL245" s="89"/>
      <c r="DM245" s="89"/>
      <c r="DN245" s="89"/>
      <c r="DO245" s="89"/>
      <c r="DP245" s="89"/>
      <c r="DQ245" s="89"/>
      <c r="DR245" s="89"/>
      <c r="DS245" s="89"/>
      <c r="DT245" s="89"/>
      <c r="DU245" s="89"/>
      <c r="DV245" s="89"/>
      <c r="DW245" s="89"/>
      <c r="DX245" s="89"/>
      <c r="DY245" s="89"/>
      <c r="DZ245" s="89"/>
      <c r="EA245" s="89"/>
      <c r="EB245" s="89"/>
      <c r="EC245" s="89"/>
      <c r="ED245" s="89"/>
      <c r="EE245" s="89"/>
      <c r="EF245" s="89"/>
      <c r="EG245" s="89"/>
      <c r="EH245" s="89"/>
      <c r="EI245" s="89"/>
      <c r="EJ245" s="89"/>
      <c r="EK245" s="89"/>
      <c r="EL245" s="89"/>
      <c r="EM245" s="89"/>
      <c r="EN245" s="89"/>
      <c r="EO245" s="89"/>
      <c r="EP245" s="89"/>
      <c r="EQ245" s="89"/>
      <c r="ER245" s="89"/>
      <c r="ES245" s="89"/>
      <c r="ET245" s="89"/>
      <c r="EU245" s="89"/>
      <c r="EV245" s="89"/>
      <c r="EW245" s="89"/>
      <c r="EX245" s="89"/>
      <c r="EY245" s="89"/>
      <c r="EZ245" s="89"/>
      <c r="FA245" s="89"/>
      <c r="FB245" s="89"/>
      <c r="FC245" s="89"/>
      <c r="FD245" s="89"/>
      <c r="FE245" s="89"/>
      <c r="FF245" s="89"/>
      <c r="FG245" s="89"/>
      <c r="FH245" s="89"/>
      <c r="FI245" s="89"/>
      <c r="FJ245" s="89"/>
      <c r="FK245" s="89"/>
      <c r="FL245" s="89"/>
      <c r="FM245" s="89"/>
      <c r="FN245" s="89"/>
      <c r="FO245" s="89"/>
      <c r="FP245" s="89"/>
      <c r="FQ245" s="89"/>
      <c r="FR245" s="89"/>
      <c r="FS245" s="89"/>
      <c r="FT245" s="89"/>
      <c r="FU245" s="89"/>
      <c r="FV245" s="89"/>
      <c r="FW245" s="89"/>
      <c r="FX245" s="89"/>
      <c r="FY245" s="89"/>
      <c r="FZ245" s="89"/>
      <c r="GA245" s="89"/>
      <c r="GB245" s="89"/>
      <c r="GC245" s="89"/>
      <c r="GD245" s="89"/>
      <c r="GE245" s="89"/>
      <c r="GF245" s="89"/>
      <c r="GG245" s="89"/>
      <c r="GH245" s="89"/>
      <c r="GI245" s="89"/>
      <c r="GJ245" s="89"/>
      <c r="GK245" s="89"/>
      <c r="GL245" s="89"/>
      <c r="GM245" s="89"/>
      <c r="GN245" s="89"/>
      <c r="GO245" s="89"/>
      <c r="GP245" s="89"/>
      <c r="GQ245" s="89"/>
      <c r="GR245" s="89"/>
      <c r="GS245" s="89"/>
      <c r="GT245" s="89"/>
      <c r="GU245" s="89"/>
      <c r="GV245" s="89"/>
      <c r="GW245" s="89"/>
      <c r="GX245" s="89"/>
      <c r="GY245" s="89"/>
      <c r="GZ245" s="89"/>
      <c r="HA245" s="89"/>
      <c r="HB245" s="89"/>
      <c r="HC245" s="89"/>
      <c r="HD245" s="89"/>
      <c r="HE245" s="89"/>
      <c r="HF245" s="89"/>
      <c r="HG245" s="89"/>
      <c r="HH245" s="89"/>
      <c r="HI245" s="89"/>
      <c r="HJ245" s="89"/>
      <c r="HK245" s="89"/>
      <c r="HL245" s="89"/>
      <c r="HM245" s="89"/>
      <c r="HN245" s="89"/>
      <c r="HO245" s="89"/>
      <c r="HP245" s="89"/>
      <c r="HQ245" s="89"/>
      <c r="HR245" s="89"/>
      <c r="HS245" s="89"/>
      <c r="HT245" s="89"/>
      <c r="HU245" s="89"/>
      <c r="HV245" s="89"/>
      <c r="HW245" s="89"/>
      <c r="HX245" s="89"/>
      <c r="HY245" s="89"/>
      <c r="HZ245" s="89"/>
      <c r="IA245" s="89"/>
      <c r="IB245" s="89"/>
      <c r="IC245" s="89"/>
      <c r="ID245" s="89"/>
      <c r="IE245" s="89"/>
      <c r="IF245" s="89"/>
      <c r="IG245" s="89"/>
      <c r="IH245" s="89"/>
      <c r="II245" s="89"/>
      <c r="IJ245" s="89"/>
      <c r="IK245" s="89"/>
      <c r="IL245" s="89"/>
      <c r="IM245" s="89"/>
      <c r="IN245" s="89"/>
      <c r="IO245" s="89"/>
      <c r="IP245" s="89"/>
      <c r="IQ245" s="89"/>
      <c r="IR245" s="89"/>
      <c r="IS245" s="89"/>
      <c r="IT245" s="89"/>
      <c r="IU245" s="89"/>
      <c r="IV245" s="89"/>
    </row>
    <row r="246" spans="1:256" x14ac:dyDescent="0.25">
      <c r="A246" s="89"/>
      <c r="C246" s="97"/>
      <c r="D246" s="89"/>
      <c r="E246" s="89"/>
      <c r="F246" s="90"/>
      <c r="G246" s="90"/>
      <c r="H246" s="90"/>
      <c r="I246" s="89"/>
      <c r="J246" s="89"/>
      <c r="K246" s="89"/>
      <c r="L246" s="89"/>
      <c r="M246" s="89"/>
      <c r="N246" s="89"/>
      <c r="O246" s="89"/>
      <c r="P246" s="89"/>
      <c r="Q246" s="89"/>
      <c r="R246" s="89"/>
      <c r="S246" s="89"/>
      <c r="T246" s="89"/>
      <c r="U246" s="89"/>
      <c r="V246" s="89"/>
      <c r="W246" s="89"/>
      <c r="X246" s="89"/>
      <c r="Y246" s="89"/>
      <c r="Z246" s="89"/>
      <c r="AA246" s="89"/>
      <c r="AB246" s="89"/>
      <c r="AC246" s="89"/>
      <c r="AD246" s="89"/>
      <c r="AE246" s="89"/>
      <c r="AF246" s="89"/>
      <c r="AG246" s="89"/>
      <c r="AH246" s="89"/>
      <c r="AI246" s="89"/>
      <c r="AJ246" s="89"/>
      <c r="AK246" s="89"/>
      <c r="AL246" s="89"/>
      <c r="AM246" s="89"/>
      <c r="AN246" s="89"/>
      <c r="AO246" s="89"/>
      <c r="AP246" s="89"/>
      <c r="AQ246" s="89"/>
      <c r="AR246" s="89"/>
      <c r="AS246" s="89"/>
      <c r="AT246" s="89"/>
      <c r="AU246" s="89"/>
      <c r="AV246" s="89"/>
      <c r="AW246" s="89"/>
      <c r="AX246" s="89"/>
      <c r="AY246" s="89"/>
      <c r="AZ246" s="89"/>
      <c r="BA246" s="89"/>
      <c r="BB246" s="89"/>
      <c r="BC246" s="89"/>
      <c r="BD246" s="89"/>
      <c r="BE246" s="89"/>
      <c r="BF246" s="89"/>
      <c r="BG246" s="89"/>
      <c r="BH246" s="89"/>
      <c r="BI246" s="89"/>
      <c r="BJ246" s="89"/>
      <c r="BK246" s="89"/>
      <c r="BL246" s="89"/>
      <c r="BM246" s="89"/>
      <c r="BN246" s="89"/>
      <c r="BO246" s="89"/>
      <c r="BP246" s="89"/>
      <c r="BQ246" s="89"/>
      <c r="BR246" s="89"/>
      <c r="BS246" s="89"/>
      <c r="BT246" s="89"/>
      <c r="BU246" s="89"/>
      <c r="BV246" s="89"/>
      <c r="BW246" s="89"/>
      <c r="BX246" s="89"/>
      <c r="BY246" s="89"/>
      <c r="BZ246" s="89"/>
      <c r="CA246" s="89"/>
      <c r="CB246" s="89"/>
      <c r="CC246" s="89"/>
      <c r="CD246" s="89"/>
      <c r="CE246" s="89"/>
      <c r="CF246" s="89"/>
      <c r="CG246" s="89"/>
      <c r="CH246" s="89"/>
      <c r="CI246" s="89"/>
      <c r="CJ246" s="89"/>
      <c r="CK246" s="89"/>
      <c r="CL246" s="89"/>
      <c r="CM246" s="89"/>
      <c r="CN246" s="89"/>
      <c r="CO246" s="89"/>
      <c r="CP246" s="89"/>
      <c r="CQ246" s="89"/>
      <c r="CR246" s="89"/>
      <c r="CS246" s="89"/>
      <c r="CT246" s="89"/>
      <c r="CU246" s="89"/>
      <c r="CV246" s="89"/>
      <c r="CW246" s="89"/>
      <c r="CX246" s="89"/>
      <c r="CY246" s="89"/>
      <c r="CZ246" s="89"/>
      <c r="DA246" s="89"/>
      <c r="DB246" s="89"/>
      <c r="DC246" s="89"/>
      <c r="DD246" s="89"/>
      <c r="DE246" s="89"/>
      <c r="DF246" s="89"/>
      <c r="DG246" s="89"/>
      <c r="DH246" s="89"/>
      <c r="DI246" s="89"/>
      <c r="DJ246" s="89"/>
      <c r="DK246" s="89"/>
      <c r="DL246" s="89"/>
      <c r="DM246" s="89"/>
      <c r="DN246" s="89"/>
      <c r="DO246" s="89"/>
      <c r="DP246" s="89"/>
      <c r="DQ246" s="89"/>
      <c r="DR246" s="89"/>
      <c r="DS246" s="89"/>
      <c r="DT246" s="89"/>
      <c r="DU246" s="89"/>
      <c r="DV246" s="89"/>
      <c r="DW246" s="89"/>
      <c r="DX246" s="89"/>
      <c r="DY246" s="89"/>
      <c r="DZ246" s="89"/>
      <c r="EA246" s="89"/>
      <c r="EB246" s="89"/>
      <c r="EC246" s="89"/>
      <c r="ED246" s="89"/>
      <c r="EE246" s="89"/>
      <c r="EF246" s="89"/>
      <c r="EG246" s="89"/>
      <c r="EH246" s="89"/>
      <c r="EI246" s="89"/>
      <c r="EJ246" s="89"/>
      <c r="EK246" s="89"/>
      <c r="EL246" s="89"/>
      <c r="EM246" s="89"/>
      <c r="EN246" s="89"/>
      <c r="EO246" s="89"/>
      <c r="EP246" s="89"/>
      <c r="EQ246" s="89"/>
      <c r="ER246" s="89"/>
      <c r="ES246" s="89"/>
      <c r="ET246" s="89"/>
      <c r="EU246" s="89"/>
      <c r="EV246" s="89"/>
      <c r="EW246" s="89"/>
      <c r="EX246" s="89"/>
      <c r="EY246" s="89"/>
      <c r="EZ246" s="89"/>
      <c r="FA246" s="89"/>
      <c r="FB246" s="89"/>
      <c r="FC246" s="89"/>
      <c r="FD246" s="89"/>
      <c r="FE246" s="89"/>
      <c r="FF246" s="89"/>
      <c r="FG246" s="89"/>
      <c r="FH246" s="89"/>
      <c r="FI246" s="89"/>
      <c r="FJ246" s="89"/>
      <c r="FK246" s="89"/>
      <c r="FL246" s="89"/>
      <c r="FM246" s="89"/>
      <c r="FN246" s="89"/>
      <c r="FO246" s="89"/>
      <c r="FP246" s="89"/>
      <c r="FQ246" s="89"/>
      <c r="FR246" s="89"/>
      <c r="FS246" s="89"/>
      <c r="FT246" s="89"/>
      <c r="FU246" s="89"/>
      <c r="FV246" s="89"/>
      <c r="FW246" s="89"/>
      <c r="FX246" s="89"/>
      <c r="FY246" s="89"/>
      <c r="FZ246" s="89"/>
      <c r="GA246" s="89"/>
      <c r="GB246" s="89"/>
      <c r="GC246" s="89"/>
      <c r="GD246" s="89"/>
      <c r="GE246" s="89"/>
      <c r="GF246" s="89"/>
      <c r="GG246" s="89"/>
      <c r="GH246" s="89"/>
      <c r="GI246" s="89"/>
      <c r="GJ246" s="89"/>
      <c r="GK246" s="89"/>
      <c r="GL246" s="89"/>
      <c r="GM246" s="89"/>
      <c r="GN246" s="89"/>
      <c r="GO246" s="89"/>
      <c r="GP246" s="89"/>
      <c r="GQ246" s="89"/>
      <c r="GR246" s="89"/>
      <c r="GS246" s="89"/>
      <c r="GT246" s="89"/>
      <c r="GU246" s="89"/>
      <c r="GV246" s="89"/>
      <c r="GW246" s="89"/>
      <c r="GX246" s="89"/>
      <c r="GY246" s="89"/>
      <c r="GZ246" s="89"/>
      <c r="HA246" s="89"/>
      <c r="HB246" s="89"/>
      <c r="HC246" s="89"/>
      <c r="HD246" s="89"/>
      <c r="HE246" s="89"/>
      <c r="HF246" s="89"/>
      <c r="HG246" s="89"/>
      <c r="HH246" s="89"/>
      <c r="HI246" s="89"/>
      <c r="HJ246" s="89"/>
      <c r="HK246" s="89"/>
      <c r="HL246" s="89"/>
      <c r="HM246" s="89"/>
      <c r="HN246" s="89"/>
      <c r="HO246" s="89"/>
      <c r="HP246" s="89"/>
      <c r="HQ246" s="89"/>
      <c r="HR246" s="89"/>
      <c r="HS246" s="89"/>
      <c r="HT246" s="89"/>
      <c r="HU246" s="89"/>
      <c r="HV246" s="89"/>
      <c r="HW246" s="89"/>
      <c r="HX246" s="89"/>
      <c r="HY246" s="89"/>
      <c r="HZ246" s="89"/>
      <c r="IA246" s="89"/>
      <c r="IB246" s="89"/>
      <c r="IC246" s="89"/>
      <c r="ID246" s="89"/>
      <c r="IE246" s="89"/>
      <c r="IF246" s="89"/>
      <c r="IG246" s="89"/>
      <c r="IH246" s="89"/>
      <c r="II246" s="89"/>
      <c r="IJ246" s="89"/>
      <c r="IK246" s="89"/>
      <c r="IL246" s="89"/>
      <c r="IM246" s="89"/>
      <c r="IN246" s="89"/>
      <c r="IO246" s="89"/>
      <c r="IP246" s="89"/>
      <c r="IQ246" s="89"/>
      <c r="IR246" s="89"/>
      <c r="IS246" s="89"/>
      <c r="IT246" s="89"/>
      <c r="IU246" s="89"/>
      <c r="IV246" s="89"/>
    </row>
    <row r="247" spans="1:256" x14ac:dyDescent="0.25">
      <c r="A247" s="89"/>
      <c r="C247" s="97"/>
      <c r="D247" s="89"/>
      <c r="E247" s="89"/>
      <c r="F247" s="90"/>
      <c r="G247" s="90"/>
      <c r="H247" s="90"/>
      <c r="I247" s="89"/>
      <c r="J247" s="89"/>
      <c r="K247" s="89"/>
      <c r="L247" s="89"/>
      <c r="M247" s="89"/>
      <c r="N247" s="89"/>
      <c r="O247" s="89"/>
      <c r="P247" s="89"/>
      <c r="Q247" s="89"/>
      <c r="R247" s="89"/>
      <c r="S247" s="89"/>
      <c r="T247" s="89"/>
      <c r="U247" s="89"/>
      <c r="V247" s="89"/>
      <c r="W247" s="89"/>
      <c r="X247" s="89"/>
      <c r="Y247" s="89"/>
      <c r="Z247" s="89"/>
      <c r="AA247" s="89"/>
      <c r="AB247" s="89"/>
      <c r="AC247" s="89"/>
      <c r="AD247" s="89"/>
      <c r="AE247" s="89"/>
      <c r="AF247" s="89"/>
      <c r="AG247" s="89"/>
      <c r="AH247" s="89"/>
      <c r="AI247" s="89"/>
      <c r="AJ247" s="89"/>
      <c r="AK247" s="89"/>
      <c r="AL247" s="89"/>
      <c r="AM247" s="89"/>
      <c r="AN247" s="89"/>
      <c r="AO247" s="89"/>
      <c r="AP247" s="89"/>
      <c r="AQ247" s="89"/>
      <c r="AR247" s="89"/>
      <c r="AS247" s="89"/>
      <c r="AT247" s="89"/>
      <c r="AU247" s="89"/>
      <c r="AV247" s="89"/>
      <c r="AW247" s="89"/>
      <c r="AX247" s="89"/>
      <c r="AY247" s="89"/>
      <c r="AZ247" s="89"/>
      <c r="BA247" s="89"/>
      <c r="BB247" s="89"/>
      <c r="BC247" s="89"/>
      <c r="BD247" s="89"/>
      <c r="BE247" s="89"/>
      <c r="BF247" s="89"/>
      <c r="BG247" s="89"/>
      <c r="BH247" s="89"/>
      <c r="BI247" s="89"/>
      <c r="BJ247" s="89"/>
      <c r="BK247" s="89"/>
      <c r="BL247" s="89"/>
      <c r="BM247" s="89"/>
      <c r="BN247" s="89"/>
      <c r="BO247" s="89"/>
      <c r="BP247" s="89"/>
      <c r="BQ247" s="89"/>
      <c r="BR247" s="89"/>
      <c r="BS247" s="89"/>
      <c r="BT247" s="89"/>
      <c r="BU247" s="89"/>
      <c r="BV247" s="89"/>
      <c r="BW247" s="89"/>
      <c r="BX247" s="89"/>
      <c r="BY247" s="89"/>
      <c r="BZ247" s="89"/>
      <c r="CA247" s="89"/>
      <c r="CB247" s="89"/>
      <c r="CC247" s="89"/>
      <c r="CD247" s="89"/>
      <c r="CE247" s="89"/>
      <c r="CF247" s="89"/>
      <c r="CG247" s="89"/>
      <c r="CH247" s="89"/>
      <c r="CI247" s="89"/>
      <c r="CJ247" s="89"/>
      <c r="CK247" s="89"/>
      <c r="CL247" s="89"/>
      <c r="CM247" s="89"/>
      <c r="CN247" s="89"/>
      <c r="CO247" s="89"/>
      <c r="CP247" s="89"/>
      <c r="CQ247" s="89"/>
      <c r="CR247" s="89"/>
      <c r="CS247" s="89"/>
      <c r="CT247" s="89"/>
      <c r="CU247" s="89"/>
      <c r="CV247" s="89"/>
      <c r="CW247" s="89"/>
      <c r="CX247" s="89"/>
      <c r="CY247" s="89"/>
      <c r="CZ247" s="89"/>
      <c r="DA247" s="89"/>
      <c r="DB247" s="89"/>
      <c r="DC247" s="89"/>
      <c r="DD247" s="89"/>
      <c r="DE247" s="89"/>
      <c r="DF247" s="89"/>
      <c r="DG247" s="89"/>
      <c r="DH247" s="89"/>
      <c r="DI247" s="89"/>
      <c r="DJ247" s="89"/>
      <c r="DK247" s="89"/>
      <c r="DL247" s="89"/>
      <c r="DM247" s="89"/>
      <c r="DN247" s="89"/>
      <c r="DO247" s="89"/>
      <c r="DP247" s="89"/>
      <c r="DQ247" s="89"/>
      <c r="DR247" s="89"/>
      <c r="DS247" s="89"/>
      <c r="DT247" s="89"/>
      <c r="DU247" s="89"/>
      <c r="DV247" s="89"/>
      <c r="DW247" s="89"/>
      <c r="DX247" s="89"/>
      <c r="DY247" s="89"/>
      <c r="DZ247" s="89"/>
      <c r="EA247" s="89"/>
      <c r="EB247" s="89"/>
      <c r="EC247" s="89"/>
      <c r="ED247" s="89"/>
      <c r="EE247" s="89"/>
      <c r="EF247" s="89"/>
      <c r="EG247" s="89"/>
      <c r="EH247" s="89"/>
      <c r="EI247" s="89"/>
      <c r="EJ247" s="89"/>
      <c r="EK247" s="89"/>
      <c r="EL247" s="89"/>
      <c r="EM247" s="89"/>
      <c r="EN247" s="89"/>
      <c r="EO247" s="89"/>
      <c r="EP247" s="89"/>
      <c r="EQ247" s="89"/>
      <c r="ER247" s="89"/>
      <c r="ES247" s="89"/>
      <c r="ET247" s="89"/>
      <c r="EU247" s="89"/>
      <c r="EV247" s="89"/>
      <c r="EW247" s="89"/>
      <c r="EX247" s="89"/>
      <c r="EY247" s="89"/>
      <c r="EZ247" s="89"/>
      <c r="FA247" s="89"/>
      <c r="FB247" s="89"/>
      <c r="FC247" s="89"/>
      <c r="FD247" s="89"/>
      <c r="FE247" s="89"/>
      <c r="FF247" s="89"/>
      <c r="FG247" s="89"/>
      <c r="FH247" s="89"/>
      <c r="FI247" s="89"/>
      <c r="FJ247" s="89"/>
      <c r="FK247" s="89"/>
      <c r="FL247" s="89"/>
      <c r="FM247" s="89"/>
      <c r="FN247" s="89"/>
      <c r="FO247" s="89"/>
      <c r="FP247" s="89"/>
      <c r="FQ247" s="89"/>
      <c r="FR247" s="89"/>
      <c r="FS247" s="89"/>
      <c r="FT247" s="89"/>
      <c r="FU247" s="89"/>
      <c r="FV247" s="89"/>
      <c r="FW247" s="89"/>
      <c r="FX247" s="89"/>
      <c r="FY247" s="89"/>
      <c r="FZ247" s="89"/>
      <c r="GA247" s="89"/>
      <c r="GB247" s="89"/>
      <c r="GC247" s="89"/>
      <c r="GD247" s="89"/>
      <c r="GE247" s="89"/>
      <c r="GF247" s="89"/>
      <c r="GG247" s="89"/>
      <c r="GH247" s="89"/>
      <c r="GI247" s="89"/>
      <c r="GJ247" s="89"/>
      <c r="GK247" s="89"/>
      <c r="GL247" s="89"/>
      <c r="GM247" s="89"/>
      <c r="GN247" s="89"/>
      <c r="GO247" s="89"/>
      <c r="GP247" s="89"/>
      <c r="GQ247" s="89"/>
      <c r="GR247" s="89"/>
      <c r="GS247" s="89"/>
      <c r="GT247" s="89"/>
      <c r="GU247" s="89"/>
      <c r="GV247" s="89"/>
      <c r="GW247" s="89"/>
      <c r="GX247" s="89"/>
      <c r="GY247" s="89"/>
      <c r="GZ247" s="89"/>
      <c r="HA247" s="89"/>
      <c r="HB247" s="89"/>
      <c r="HC247" s="89"/>
      <c r="HD247" s="89"/>
      <c r="HE247" s="89"/>
      <c r="HF247" s="89"/>
      <c r="HG247" s="89"/>
      <c r="HH247" s="89"/>
      <c r="HI247" s="89"/>
      <c r="HJ247" s="89"/>
      <c r="HK247" s="89"/>
      <c r="HL247" s="89"/>
      <c r="HM247" s="89"/>
      <c r="HN247" s="89"/>
      <c r="HO247" s="89"/>
      <c r="HP247" s="89"/>
      <c r="HQ247" s="89"/>
      <c r="HR247" s="89"/>
      <c r="HS247" s="89"/>
      <c r="HT247" s="89"/>
      <c r="HU247" s="89"/>
      <c r="HV247" s="89"/>
      <c r="HW247" s="89"/>
      <c r="HX247" s="89"/>
      <c r="HY247" s="89"/>
      <c r="HZ247" s="89"/>
      <c r="IA247" s="89"/>
      <c r="IB247" s="89"/>
      <c r="IC247" s="89"/>
      <c r="ID247" s="89"/>
      <c r="IE247" s="89"/>
      <c r="IF247" s="89"/>
      <c r="IG247" s="89"/>
      <c r="IH247" s="89"/>
      <c r="II247" s="89"/>
      <c r="IJ247" s="89"/>
      <c r="IK247" s="89"/>
      <c r="IL247" s="89"/>
      <c r="IM247" s="89"/>
      <c r="IN247" s="89"/>
      <c r="IO247" s="89"/>
      <c r="IP247" s="89"/>
      <c r="IQ247" s="89"/>
      <c r="IR247" s="89"/>
      <c r="IS247" s="89"/>
      <c r="IT247" s="89"/>
      <c r="IU247" s="89"/>
      <c r="IV247" s="89"/>
    </row>
    <row r="248" spans="1:256" x14ac:dyDescent="0.25">
      <c r="A248" s="89"/>
      <c r="B248" s="43" t="s">
        <v>1557</v>
      </c>
      <c r="C248" s="95">
        <v>117800066.05</v>
      </c>
      <c r="D248" s="89"/>
      <c r="E248" s="89"/>
      <c r="F248" s="90"/>
      <c r="G248" s="125"/>
      <c r="H248" s="90"/>
      <c r="I248" s="89"/>
      <c r="J248" s="89"/>
      <c r="K248" s="89"/>
      <c r="L248" s="89"/>
      <c r="M248" s="89"/>
      <c r="N248" s="89"/>
      <c r="O248" s="89"/>
      <c r="P248" s="89"/>
      <c r="Q248" s="89"/>
      <c r="R248" s="89"/>
      <c r="S248" s="89"/>
      <c r="T248" s="89"/>
      <c r="U248" s="89"/>
      <c r="V248" s="89"/>
      <c r="W248" s="89"/>
      <c r="X248" s="89"/>
      <c r="Y248" s="89"/>
      <c r="Z248" s="89"/>
      <c r="AA248" s="89"/>
      <c r="AB248" s="89"/>
      <c r="AC248" s="89"/>
      <c r="AD248" s="89"/>
      <c r="AE248" s="89"/>
      <c r="AF248" s="89"/>
      <c r="AG248" s="89"/>
      <c r="AH248" s="89"/>
      <c r="AI248" s="89"/>
      <c r="AJ248" s="89"/>
      <c r="AK248" s="89"/>
      <c r="AL248" s="89"/>
      <c r="AM248" s="89"/>
      <c r="AN248" s="89"/>
      <c r="AO248" s="89"/>
      <c r="AP248" s="89"/>
      <c r="AQ248" s="89"/>
      <c r="AR248" s="89"/>
      <c r="AS248" s="89"/>
      <c r="AT248" s="89"/>
      <c r="AU248" s="89"/>
      <c r="AV248" s="89"/>
      <c r="AW248" s="89"/>
      <c r="AX248" s="89"/>
      <c r="AY248" s="89"/>
      <c r="AZ248" s="89"/>
      <c r="BA248" s="89"/>
      <c r="BB248" s="89"/>
      <c r="BC248" s="89"/>
      <c r="BD248" s="89"/>
      <c r="BE248" s="89"/>
      <c r="BF248" s="89"/>
      <c r="BG248" s="89"/>
      <c r="BH248" s="89"/>
      <c r="BI248" s="89"/>
      <c r="BJ248" s="89"/>
      <c r="BK248" s="89"/>
      <c r="BL248" s="89"/>
      <c r="BM248" s="89"/>
      <c r="BN248" s="89"/>
      <c r="BO248" s="89"/>
      <c r="BP248" s="89"/>
      <c r="BQ248" s="89"/>
      <c r="BR248" s="89"/>
      <c r="BS248" s="89"/>
      <c r="BT248" s="89"/>
      <c r="BU248" s="89"/>
      <c r="BV248" s="89"/>
      <c r="BW248" s="89"/>
      <c r="BX248" s="89"/>
      <c r="BY248" s="89"/>
      <c r="BZ248" s="89"/>
      <c r="CA248" s="89"/>
      <c r="CB248" s="89"/>
      <c r="CC248" s="89"/>
      <c r="CD248" s="89"/>
      <c r="CE248" s="89"/>
      <c r="CF248" s="89"/>
      <c r="CG248" s="89"/>
      <c r="CH248" s="89"/>
      <c r="CI248" s="89"/>
      <c r="CJ248" s="89"/>
      <c r="CK248" s="89"/>
      <c r="CL248" s="89"/>
      <c r="CM248" s="89"/>
      <c r="CN248" s="89"/>
      <c r="CO248" s="89"/>
      <c r="CP248" s="89"/>
      <c r="CQ248" s="89"/>
      <c r="CR248" s="89"/>
      <c r="CS248" s="89"/>
      <c r="CT248" s="89"/>
      <c r="CU248" s="89"/>
      <c r="CV248" s="89"/>
      <c r="CW248" s="89"/>
      <c r="CX248" s="89"/>
      <c r="CY248" s="89"/>
      <c r="CZ248" s="89"/>
      <c r="DA248" s="89"/>
      <c r="DB248" s="89"/>
      <c r="DC248" s="89"/>
      <c r="DD248" s="89"/>
      <c r="DE248" s="89"/>
      <c r="DF248" s="89"/>
      <c r="DG248" s="89"/>
      <c r="DH248" s="89"/>
      <c r="DI248" s="89"/>
      <c r="DJ248" s="89"/>
      <c r="DK248" s="89"/>
      <c r="DL248" s="89"/>
      <c r="DM248" s="89"/>
      <c r="DN248" s="89"/>
      <c r="DO248" s="89"/>
      <c r="DP248" s="89"/>
      <c r="DQ248" s="89"/>
      <c r="DR248" s="89"/>
      <c r="DS248" s="89"/>
      <c r="DT248" s="89"/>
      <c r="DU248" s="89"/>
      <c r="DV248" s="89"/>
      <c r="DW248" s="89"/>
      <c r="DX248" s="89"/>
      <c r="DY248" s="89"/>
      <c r="DZ248" s="89"/>
      <c r="EA248" s="89"/>
      <c r="EB248" s="89"/>
      <c r="EC248" s="89"/>
      <c r="ED248" s="89"/>
      <c r="EE248" s="89"/>
      <c r="EF248" s="89"/>
      <c r="EG248" s="89"/>
      <c r="EH248" s="89"/>
      <c r="EI248" s="89"/>
      <c r="EJ248" s="89"/>
      <c r="EK248" s="89"/>
      <c r="EL248" s="89"/>
      <c r="EM248" s="89"/>
      <c r="EN248" s="89"/>
      <c r="EO248" s="89"/>
      <c r="EP248" s="89"/>
      <c r="EQ248" s="89"/>
      <c r="ER248" s="89"/>
      <c r="ES248" s="89"/>
      <c r="ET248" s="89"/>
      <c r="EU248" s="89"/>
      <c r="EV248" s="89"/>
      <c r="EW248" s="89"/>
      <c r="EX248" s="89"/>
      <c r="EY248" s="89"/>
      <c r="EZ248" s="89"/>
      <c r="FA248" s="89"/>
      <c r="FB248" s="89"/>
      <c r="FC248" s="89"/>
      <c r="FD248" s="89"/>
      <c r="FE248" s="89"/>
      <c r="FF248" s="89"/>
      <c r="FG248" s="89"/>
      <c r="FH248" s="89"/>
      <c r="FI248" s="89"/>
      <c r="FJ248" s="89"/>
      <c r="FK248" s="89"/>
      <c r="FL248" s="89"/>
      <c r="FM248" s="89"/>
      <c r="FN248" s="89"/>
      <c r="FO248" s="89"/>
      <c r="FP248" s="89"/>
      <c r="FQ248" s="89"/>
      <c r="FR248" s="89"/>
      <c r="FS248" s="89"/>
      <c r="FT248" s="89"/>
      <c r="FU248" s="89"/>
      <c r="FV248" s="89"/>
      <c r="FW248" s="89"/>
      <c r="FX248" s="89"/>
      <c r="FY248" s="89"/>
      <c r="FZ248" s="89"/>
      <c r="GA248" s="89"/>
      <c r="GB248" s="89"/>
      <c r="GC248" s="89"/>
      <c r="GD248" s="89"/>
      <c r="GE248" s="89"/>
      <c r="GF248" s="89"/>
      <c r="GG248" s="89"/>
      <c r="GH248" s="89"/>
      <c r="GI248" s="89"/>
      <c r="GJ248" s="89"/>
      <c r="GK248" s="89"/>
      <c r="GL248" s="89"/>
      <c r="GM248" s="89"/>
      <c r="GN248" s="89"/>
      <c r="GO248" s="89"/>
      <c r="GP248" s="89"/>
      <c r="GQ248" s="89"/>
      <c r="GR248" s="89"/>
      <c r="GS248" s="89"/>
      <c r="GT248" s="89"/>
      <c r="GU248" s="89"/>
      <c r="GV248" s="89"/>
      <c r="GW248" s="89"/>
      <c r="GX248" s="89"/>
      <c r="GY248" s="89"/>
      <c r="GZ248" s="89"/>
      <c r="HA248" s="89"/>
      <c r="HB248" s="89"/>
      <c r="HC248" s="89"/>
      <c r="HD248" s="89"/>
      <c r="HE248" s="89"/>
      <c r="HF248" s="89"/>
      <c r="HG248" s="89"/>
      <c r="HH248" s="89"/>
      <c r="HI248" s="89"/>
      <c r="HJ248" s="89"/>
      <c r="HK248" s="89"/>
      <c r="HL248" s="89"/>
      <c r="HM248" s="89"/>
      <c r="HN248" s="89"/>
      <c r="HO248" s="89"/>
      <c r="HP248" s="89"/>
      <c r="HQ248" s="89"/>
      <c r="HR248" s="89"/>
      <c r="HS248" s="89"/>
      <c r="HT248" s="89"/>
      <c r="HU248" s="89"/>
      <c r="HV248" s="89"/>
      <c r="HW248" s="89"/>
      <c r="HX248" s="89"/>
      <c r="HY248" s="89"/>
      <c r="HZ248" s="89"/>
      <c r="IA248" s="89"/>
      <c r="IB248" s="89"/>
      <c r="IC248" s="89"/>
      <c r="ID248" s="89"/>
      <c r="IE248" s="89"/>
      <c r="IF248" s="89"/>
      <c r="IG248" s="89"/>
      <c r="IH248" s="89"/>
      <c r="II248" s="89"/>
      <c r="IJ248" s="89"/>
      <c r="IK248" s="89"/>
      <c r="IL248" s="89"/>
      <c r="IM248" s="89"/>
      <c r="IN248" s="89"/>
      <c r="IO248" s="89"/>
      <c r="IP248" s="89"/>
      <c r="IQ248" s="89"/>
      <c r="IR248" s="89"/>
      <c r="IS248" s="89"/>
      <c r="IT248" s="89"/>
      <c r="IU248" s="89"/>
      <c r="IV248" s="89"/>
    </row>
    <row r="249" spans="1:256" x14ac:dyDescent="0.25">
      <c r="A249" s="89"/>
      <c r="C249" s="95"/>
      <c r="D249" s="89"/>
      <c r="E249" s="89"/>
      <c r="F249" s="90"/>
      <c r="G249" s="124"/>
      <c r="H249" s="90"/>
      <c r="I249" s="89"/>
      <c r="J249" s="89"/>
      <c r="K249" s="89"/>
      <c r="L249" s="89"/>
      <c r="M249" s="89"/>
      <c r="N249" s="89"/>
      <c r="O249" s="89"/>
      <c r="P249" s="89"/>
      <c r="Q249" s="89"/>
      <c r="R249" s="89"/>
      <c r="S249" s="89"/>
      <c r="T249" s="89"/>
      <c r="U249" s="89"/>
      <c r="V249" s="89"/>
      <c r="W249" s="89"/>
      <c r="X249" s="89"/>
      <c r="Y249" s="89"/>
      <c r="Z249" s="89"/>
      <c r="AA249" s="89"/>
      <c r="AB249" s="89"/>
      <c r="AC249" s="89"/>
      <c r="AD249" s="89"/>
      <c r="AE249" s="89"/>
      <c r="AF249" s="89"/>
      <c r="AG249" s="89"/>
      <c r="AH249" s="89"/>
      <c r="AI249" s="89"/>
      <c r="AJ249" s="89"/>
      <c r="AK249" s="89"/>
      <c r="AL249" s="89"/>
      <c r="AM249" s="89"/>
      <c r="AN249" s="89"/>
      <c r="AO249" s="89"/>
      <c r="AP249" s="89"/>
      <c r="AQ249" s="89"/>
      <c r="AR249" s="89"/>
      <c r="AS249" s="89"/>
      <c r="AT249" s="89"/>
      <c r="AU249" s="89"/>
      <c r="AV249" s="89"/>
      <c r="AW249" s="89"/>
      <c r="AX249" s="89"/>
      <c r="AY249" s="89"/>
      <c r="AZ249" s="89"/>
      <c r="BA249" s="89"/>
      <c r="BB249" s="89"/>
      <c r="BC249" s="89"/>
      <c r="BD249" s="89"/>
      <c r="BE249" s="89"/>
      <c r="BF249" s="89"/>
      <c r="BG249" s="89"/>
      <c r="BH249" s="89"/>
      <c r="BI249" s="89"/>
      <c r="BJ249" s="89"/>
      <c r="BK249" s="89"/>
      <c r="BL249" s="89"/>
      <c r="BM249" s="89"/>
      <c r="BN249" s="89"/>
      <c r="BO249" s="89"/>
      <c r="BP249" s="89"/>
      <c r="BQ249" s="89"/>
      <c r="BR249" s="89"/>
      <c r="BS249" s="89"/>
      <c r="BT249" s="89"/>
      <c r="BU249" s="89"/>
      <c r="BV249" s="89"/>
      <c r="BW249" s="89"/>
      <c r="BX249" s="89"/>
      <c r="BY249" s="89"/>
      <c r="BZ249" s="89"/>
      <c r="CA249" s="89"/>
      <c r="CB249" s="89"/>
      <c r="CC249" s="89"/>
      <c r="CD249" s="89"/>
      <c r="CE249" s="89"/>
      <c r="CF249" s="89"/>
      <c r="CG249" s="89"/>
      <c r="CH249" s="89"/>
      <c r="CI249" s="89"/>
      <c r="CJ249" s="89"/>
      <c r="CK249" s="89"/>
      <c r="CL249" s="89"/>
      <c r="CM249" s="89"/>
      <c r="CN249" s="89"/>
      <c r="CO249" s="89"/>
      <c r="CP249" s="89"/>
      <c r="CQ249" s="89"/>
      <c r="CR249" s="89"/>
      <c r="CS249" s="89"/>
      <c r="CT249" s="89"/>
      <c r="CU249" s="89"/>
      <c r="CV249" s="89"/>
      <c r="CW249" s="89"/>
      <c r="CX249" s="89"/>
      <c r="CY249" s="89"/>
      <c r="CZ249" s="89"/>
      <c r="DA249" s="89"/>
      <c r="DB249" s="89"/>
      <c r="DC249" s="89"/>
      <c r="DD249" s="89"/>
      <c r="DE249" s="89"/>
      <c r="DF249" s="89"/>
      <c r="DG249" s="89"/>
      <c r="DH249" s="89"/>
      <c r="DI249" s="89"/>
      <c r="DJ249" s="89"/>
      <c r="DK249" s="89"/>
      <c r="DL249" s="89"/>
      <c r="DM249" s="89"/>
      <c r="DN249" s="89"/>
      <c r="DO249" s="89"/>
      <c r="DP249" s="89"/>
      <c r="DQ249" s="89"/>
      <c r="DR249" s="89"/>
      <c r="DS249" s="89"/>
      <c r="DT249" s="89"/>
      <c r="DU249" s="89"/>
      <c r="DV249" s="89"/>
      <c r="DW249" s="89"/>
      <c r="DX249" s="89"/>
      <c r="DY249" s="89"/>
      <c r="DZ249" s="89"/>
      <c r="EA249" s="89"/>
      <c r="EB249" s="89"/>
      <c r="EC249" s="89"/>
      <c r="ED249" s="89"/>
      <c r="EE249" s="89"/>
      <c r="EF249" s="89"/>
      <c r="EG249" s="89"/>
      <c r="EH249" s="89"/>
      <c r="EI249" s="89"/>
      <c r="EJ249" s="89"/>
      <c r="EK249" s="89"/>
      <c r="EL249" s="89"/>
      <c r="EM249" s="89"/>
      <c r="EN249" s="89"/>
      <c r="EO249" s="89"/>
      <c r="EP249" s="89"/>
      <c r="EQ249" s="89"/>
      <c r="ER249" s="89"/>
      <c r="ES249" s="89"/>
      <c r="ET249" s="89"/>
      <c r="EU249" s="89"/>
      <c r="EV249" s="89"/>
      <c r="EW249" s="89"/>
      <c r="EX249" s="89"/>
      <c r="EY249" s="89"/>
      <c r="EZ249" s="89"/>
      <c r="FA249" s="89"/>
      <c r="FB249" s="89"/>
      <c r="FC249" s="89"/>
      <c r="FD249" s="89"/>
      <c r="FE249" s="89"/>
      <c r="FF249" s="89"/>
      <c r="FG249" s="89"/>
      <c r="FH249" s="89"/>
      <c r="FI249" s="89"/>
      <c r="FJ249" s="89"/>
      <c r="FK249" s="89"/>
      <c r="FL249" s="89"/>
      <c r="FM249" s="89"/>
      <c r="FN249" s="89"/>
      <c r="FO249" s="89"/>
      <c r="FP249" s="89"/>
      <c r="FQ249" s="89"/>
      <c r="FR249" s="89"/>
      <c r="FS249" s="89"/>
      <c r="FT249" s="89"/>
      <c r="FU249" s="89"/>
      <c r="FV249" s="89"/>
      <c r="FW249" s="89"/>
      <c r="FX249" s="89"/>
      <c r="FY249" s="89"/>
      <c r="FZ249" s="89"/>
      <c r="GA249" s="89"/>
      <c r="GB249" s="89"/>
      <c r="GC249" s="89"/>
      <c r="GD249" s="89"/>
      <c r="GE249" s="89"/>
      <c r="GF249" s="89"/>
      <c r="GG249" s="89"/>
      <c r="GH249" s="89"/>
      <c r="GI249" s="89"/>
      <c r="GJ249" s="89"/>
      <c r="GK249" s="89"/>
      <c r="GL249" s="89"/>
      <c r="GM249" s="89"/>
      <c r="GN249" s="89"/>
      <c r="GO249" s="89"/>
      <c r="GP249" s="89"/>
      <c r="GQ249" s="89"/>
      <c r="GR249" s="89"/>
      <c r="GS249" s="89"/>
      <c r="GT249" s="89"/>
      <c r="GU249" s="89"/>
      <c r="GV249" s="89"/>
      <c r="GW249" s="89"/>
      <c r="GX249" s="89"/>
      <c r="GY249" s="89"/>
      <c r="GZ249" s="89"/>
      <c r="HA249" s="89"/>
      <c r="HB249" s="89"/>
      <c r="HC249" s="89"/>
      <c r="HD249" s="89"/>
      <c r="HE249" s="89"/>
      <c r="HF249" s="89"/>
      <c r="HG249" s="89"/>
      <c r="HH249" s="89"/>
      <c r="HI249" s="89"/>
      <c r="HJ249" s="89"/>
      <c r="HK249" s="89"/>
      <c r="HL249" s="89"/>
      <c r="HM249" s="89"/>
      <c r="HN249" s="89"/>
      <c r="HO249" s="89"/>
      <c r="HP249" s="89"/>
      <c r="HQ249" s="89"/>
      <c r="HR249" s="89"/>
      <c r="HS249" s="89"/>
      <c r="HT249" s="89"/>
      <c r="HU249" s="89"/>
      <c r="HV249" s="89"/>
      <c r="HW249" s="89"/>
      <c r="HX249" s="89"/>
      <c r="HY249" s="89"/>
      <c r="HZ249" s="89"/>
      <c r="IA249" s="89"/>
      <c r="IB249" s="89"/>
      <c r="IC249" s="89"/>
      <c r="ID249" s="89"/>
      <c r="IE249" s="89"/>
      <c r="IF249" s="89"/>
      <c r="IG249" s="89"/>
      <c r="IH249" s="89"/>
      <c r="II249" s="89"/>
      <c r="IJ249" s="89"/>
      <c r="IK249" s="89"/>
      <c r="IL249" s="89"/>
      <c r="IM249" s="89"/>
      <c r="IN249" s="89"/>
      <c r="IO249" s="89"/>
      <c r="IP249" s="89"/>
      <c r="IQ249" s="89"/>
      <c r="IR249" s="89"/>
      <c r="IS249" s="89"/>
      <c r="IT249" s="89"/>
      <c r="IU249" s="89"/>
      <c r="IV249" s="89"/>
    </row>
    <row r="250" spans="1:256" x14ac:dyDescent="0.25">
      <c r="A250" s="89"/>
      <c r="B250" s="43" t="s">
        <v>1556</v>
      </c>
      <c r="C250" s="95">
        <v>102800066.05</v>
      </c>
      <c r="D250" s="89"/>
      <c r="E250" s="89"/>
      <c r="F250" s="90"/>
      <c r="G250" s="125"/>
      <c r="H250" s="90"/>
      <c r="I250" s="89"/>
      <c r="J250" s="89"/>
      <c r="K250" s="89"/>
      <c r="L250" s="89"/>
      <c r="M250" s="89"/>
      <c r="N250" s="89"/>
      <c r="O250" s="89"/>
      <c r="P250" s="89"/>
      <c r="Q250" s="89"/>
      <c r="R250" s="89"/>
      <c r="S250" s="89"/>
      <c r="T250" s="89"/>
      <c r="U250" s="89"/>
      <c r="V250" s="89"/>
      <c r="W250" s="89"/>
      <c r="X250" s="89"/>
      <c r="Y250" s="89"/>
      <c r="Z250" s="89"/>
      <c r="AA250" s="89"/>
      <c r="AB250" s="89"/>
      <c r="AC250" s="89"/>
      <c r="AD250" s="89"/>
      <c r="AE250" s="89"/>
      <c r="AF250" s="89"/>
      <c r="AG250" s="89"/>
      <c r="AH250" s="89"/>
      <c r="AI250" s="89"/>
      <c r="AJ250" s="89"/>
      <c r="AK250" s="89"/>
      <c r="AL250" s="89"/>
      <c r="AM250" s="89"/>
      <c r="AN250" s="89"/>
      <c r="AO250" s="89"/>
      <c r="AP250" s="89"/>
      <c r="AQ250" s="89"/>
      <c r="AR250" s="89"/>
      <c r="AS250" s="89"/>
      <c r="AT250" s="89"/>
      <c r="AU250" s="89"/>
      <c r="AV250" s="89"/>
      <c r="AW250" s="89"/>
      <c r="AX250" s="89"/>
      <c r="AY250" s="89"/>
      <c r="AZ250" s="89"/>
      <c r="BA250" s="89"/>
      <c r="BB250" s="89"/>
      <c r="BC250" s="89"/>
      <c r="BD250" s="89"/>
      <c r="BE250" s="89"/>
      <c r="BF250" s="89"/>
      <c r="BG250" s="89"/>
      <c r="BH250" s="89"/>
      <c r="BI250" s="89"/>
      <c r="BJ250" s="89"/>
      <c r="BK250" s="89"/>
      <c r="BL250" s="89"/>
      <c r="BM250" s="89"/>
      <c r="BN250" s="89"/>
      <c r="BO250" s="89"/>
      <c r="BP250" s="89"/>
      <c r="BQ250" s="89"/>
      <c r="BR250" s="89"/>
      <c r="BS250" s="89"/>
      <c r="BT250" s="89"/>
      <c r="BU250" s="89"/>
      <c r="BV250" s="89"/>
      <c r="BW250" s="89"/>
      <c r="BX250" s="89"/>
      <c r="BY250" s="89"/>
      <c r="BZ250" s="89"/>
      <c r="CA250" s="89"/>
      <c r="CB250" s="89"/>
      <c r="CC250" s="89"/>
      <c r="CD250" s="89"/>
      <c r="CE250" s="89"/>
      <c r="CF250" s="89"/>
      <c r="CG250" s="89"/>
      <c r="CH250" s="89"/>
      <c r="CI250" s="89"/>
      <c r="CJ250" s="89"/>
      <c r="CK250" s="89"/>
      <c r="CL250" s="89"/>
      <c r="CM250" s="89"/>
      <c r="CN250" s="89"/>
      <c r="CO250" s="89"/>
      <c r="CP250" s="89"/>
      <c r="CQ250" s="89"/>
      <c r="CR250" s="89"/>
      <c r="CS250" s="89"/>
      <c r="CT250" s="89"/>
      <c r="CU250" s="89"/>
      <c r="CV250" s="89"/>
      <c r="CW250" s="89"/>
      <c r="CX250" s="89"/>
      <c r="CY250" s="89"/>
      <c r="CZ250" s="89"/>
      <c r="DA250" s="89"/>
      <c r="DB250" s="89"/>
      <c r="DC250" s="89"/>
      <c r="DD250" s="89"/>
      <c r="DE250" s="89"/>
      <c r="DF250" s="89"/>
      <c r="DG250" s="89"/>
      <c r="DH250" s="89"/>
      <c r="DI250" s="89"/>
      <c r="DJ250" s="89"/>
      <c r="DK250" s="89"/>
      <c r="DL250" s="89"/>
      <c r="DM250" s="89"/>
      <c r="DN250" s="89"/>
      <c r="DO250" s="89"/>
      <c r="DP250" s="89"/>
      <c r="DQ250" s="89"/>
      <c r="DR250" s="89"/>
      <c r="DS250" s="89"/>
      <c r="DT250" s="89"/>
      <c r="DU250" s="89"/>
      <c r="DV250" s="89"/>
      <c r="DW250" s="89"/>
      <c r="DX250" s="89"/>
      <c r="DY250" s="89"/>
      <c r="DZ250" s="89"/>
      <c r="EA250" s="89"/>
      <c r="EB250" s="89"/>
      <c r="EC250" s="89"/>
      <c r="ED250" s="89"/>
      <c r="EE250" s="89"/>
      <c r="EF250" s="89"/>
      <c r="EG250" s="89"/>
      <c r="EH250" s="89"/>
      <c r="EI250" s="89"/>
      <c r="EJ250" s="89"/>
      <c r="EK250" s="89"/>
      <c r="EL250" s="89"/>
      <c r="EM250" s="89"/>
      <c r="EN250" s="89"/>
      <c r="EO250" s="89"/>
      <c r="EP250" s="89"/>
      <c r="EQ250" s="89"/>
      <c r="ER250" s="89"/>
      <c r="ES250" s="89"/>
      <c r="ET250" s="89"/>
      <c r="EU250" s="89"/>
      <c r="EV250" s="89"/>
      <c r="EW250" s="89"/>
      <c r="EX250" s="89"/>
      <c r="EY250" s="89"/>
      <c r="EZ250" s="89"/>
      <c r="FA250" s="89"/>
      <c r="FB250" s="89"/>
      <c r="FC250" s="89"/>
      <c r="FD250" s="89"/>
      <c r="FE250" s="89"/>
      <c r="FF250" s="89"/>
      <c r="FG250" s="89"/>
      <c r="FH250" s="89"/>
      <c r="FI250" s="89"/>
      <c r="FJ250" s="89"/>
      <c r="FK250" s="89"/>
      <c r="FL250" s="89"/>
      <c r="FM250" s="89"/>
      <c r="FN250" s="89"/>
      <c r="FO250" s="89"/>
      <c r="FP250" s="89"/>
      <c r="FQ250" s="89"/>
      <c r="FR250" s="89"/>
      <c r="FS250" s="89"/>
      <c r="FT250" s="89"/>
      <c r="FU250" s="89"/>
      <c r="FV250" s="89"/>
      <c r="FW250" s="89"/>
      <c r="FX250" s="89"/>
      <c r="FY250" s="89"/>
      <c r="FZ250" s="89"/>
      <c r="GA250" s="89"/>
      <c r="GB250" s="89"/>
      <c r="GC250" s="89"/>
      <c r="GD250" s="89"/>
      <c r="GE250" s="89"/>
      <c r="GF250" s="89"/>
      <c r="GG250" s="89"/>
      <c r="GH250" s="89"/>
      <c r="GI250" s="89"/>
      <c r="GJ250" s="89"/>
      <c r="GK250" s="89"/>
      <c r="GL250" s="89"/>
      <c r="GM250" s="89"/>
      <c r="GN250" s="89"/>
      <c r="GO250" s="89"/>
      <c r="GP250" s="89"/>
      <c r="GQ250" s="89"/>
      <c r="GR250" s="89"/>
      <c r="GS250" s="89"/>
      <c r="GT250" s="89"/>
      <c r="GU250" s="89"/>
      <c r="GV250" s="89"/>
      <c r="GW250" s="89"/>
      <c r="GX250" s="89"/>
      <c r="GY250" s="89"/>
      <c r="GZ250" s="89"/>
      <c r="HA250" s="89"/>
      <c r="HB250" s="89"/>
      <c r="HC250" s="89"/>
      <c r="HD250" s="89"/>
      <c r="HE250" s="89"/>
      <c r="HF250" s="89"/>
      <c r="HG250" s="89"/>
      <c r="HH250" s="89"/>
      <c r="HI250" s="89"/>
      <c r="HJ250" s="89"/>
      <c r="HK250" s="89"/>
      <c r="HL250" s="89"/>
      <c r="HM250" s="89"/>
      <c r="HN250" s="89"/>
      <c r="HO250" s="89"/>
      <c r="HP250" s="89"/>
      <c r="HQ250" s="89"/>
      <c r="HR250" s="89"/>
      <c r="HS250" s="89"/>
      <c r="HT250" s="89"/>
      <c r="HU250" s="89"/>
      <c r="HV250" s="89"/>
      <c r="HW250" s="89"/>
      <c r="HX250" s="89"/>
      <c r="HY250" s="89"/>
      <c r="HZ250" s="89"/>
      <c r="IA250" s="89"/>
      <c r="IB250" s="89"/>
      <c r="IC250" s="89"/>
      <c r="ID250" s="89"/>
      <c r="IE250" s="89"/>
      <c r="IF250" s="89"/>
      <c r="IG250" s="89"/>
      <c r="IH250" s="89"/>
      <c r="II250" s="89"/>
      <c r="IJ250" s="89"/>
      <c r="IK250" s="89"/>
      <c r="IL250" s="89"/>
      <c r="IM250" s="89"/>
      <c r="IN250" s="89"/>
      <c r="IO250" s="89"/>
      <c r="IP250" s="89"/>
      <c r="IQ250" s="89"/>
      <c r="IR250" s="89"/>
      <c r="IS250" s="89"/>
      <c r="IT250" s="89"/>
      <c r="IU250" s="89"/>
      <c r="IV250" s="89"/>
    </row>
    <row r="251" spans="1:256" x14ac:dyDescent="0.25">
      <c r="A251" s="89"/>
      <c r="C251" s="95"/>
      <c r="D251" s="89"/>
      <c r="E251" s="89"/>
      <c r="F251" s="90"/>
      <c r="G251" s="124"/>
      <c r="H251" s="90"/>
      <c r="I251" s="89"/>
      <c r="J251" s="89"/>
      <c r="K251" s="89"/>
      <c r="L251" s="89"/>
      <c r="M251" s="89"/>
      <c r="N251" s="89"/>
      <c r="O251" s="89"/>
      <c r="P251" s="89"/>
      <c r="Q251" s="89"/>
      <c r="R251" s="89"/>
      <c r="S251" s="89"/>
      <c r="T251" s="89"/>
      <c r="U251" s="89"/>
      <c r="V251" s="89"/>
      <c r="W251" s="89"/>
      <c r="X251" s="89"/>
      <c r="Y251" s="89"/>
      <c r="Z251" s="89"/>
      <c r="AA251" s="89"/>
      <c r="AB251" s="89"/>
      <c r="AC251" s="89"/>
      <c r="AD251" s="89"/>
      <c r="AE251" s="89"/>
      <c r="AF251" s="89"/>
      <c r="AG251" s="89"/>
      <c r="AH251" s="89"/>
      <c r="AI251" s="89"/>
      <c r="AJ251" s="89"/>
      <c r="AK251" s="89"/>
      <c r="AL251" s="89"/>
      <c r="AM251" s="89"/>
      <c r="AN251" s="89"/>
      <c r="AO251" s="89"/>
      <c r="AP251" s="89"/>
      <c r="AQ251" s="89"/>
      <c r="AR251" s="89"/>
      <c r="AS251" s="89"/>
      <c r="AT251" s="89"/>
      <c r="AU251" s="89"/>
      <c r="AV251" s="89"/>
      <c r="AW251" s="89"/>
      <c r="AX251" s="89"/>
      <c r="AY251" s="89"/>
      <c r="AZ251" s="89"/>
      <c r="BA251" s="89"/>
      <c r="BB251" s="89"/>
      <c r="BC251" s="89"/>
      <c r="BD251" s="89"/>
      <c r="BE251" s="89"/>
      <c r="BF251" s="89"/>
      <c r="BG251" s="89"/>
      <c r="BH251" s="89"/>
      <c r="BI251" s="89"/>
      <c r="BJ251" s="89"/>
      <c r="BK251" s="89"/>
      <c r="BL251" s="89"/>
      <c r="BM251" s="89"/>
      <c r="BN251" s="89"/>
      <c r="BO251" s="89"/>
      <c r="BP251" s="89"/>
      <c r="BQ251" s="89"/>
      <c r="BR251" s="89"/>
      <c r="BS251" s="89"/>
      <c r="BT251" s="89"/>
      <c r="BU251" s="89"/>
      <c r="BV251" s="89"/>
      <c r="BW251" s="89"/>
      <c r="BX251" s="89"/>
      <c r="BY251" s="89"/>
      <c r="BZ251" s="89"/>
      <c r="CA251" s="89"/>
      <c r="CB251" s="89"/>
      <c r="CC251" s="89"/>
      <c r="CD251" s="89"/>
      <c r="CE251" s="89"/>
      <c r="CF251" s="89"/>
      <c r="CG251" s="89"/>
      <c r="CH251" s="89"/>
      <c r="CI251" s="89"/>
      <c r="CJ251" s="89"/>
      <c r="CK251" s="89"/>
      <c r="CL251" s="89"/>
      <c r="CM251" s="89"/>
      <c r="CN251" s="89"/>
      <c r="CO251" s="89"/>
      <c r="CP251" s="89"/>
      <c r="CQ251" s="89"/>
      <c r="CR251" s="89"/>
      <c r="CS251" s="89"/>
      <c r="CT251" s="89"/>
      <c r="CU251" s="89"/>
      <c r="CV251" s="89"/>
      <c r="CW251" s="89"/>
      <c r="CX251" s="89"/>
      <c r="CY251" s="89"/>
      <c r="CZ251" s="89"/>
      <c r="DA251" s="89"/>
      <c r="DB251" s="89"/>
      <c r="DC251" s="89"/>
      <c r="DD251" s="89"/>
      <c r="DE251" s="89"/>
      <c r="DF251" s="89"/>
      <c r="DG251" s="89"/>
      <c r="DH251" s="89"/>
      <c r="DI251" s="89"/>
      <c r="DJ251" s="89"/>
      <c r="DK251" s="89"/>
      <c r="DL251" s="89"/>
      <c r="DM251" s="89"/>
      <c r="DN251" s="89"/>
      <c r="DO251" s="89"/>
      <c r="DP251" s="89"/>
      <c r="DQ251" s="89"/>
      <c r="DR251" s="89"/>
      <c r="DS251" s="89"/>
      <c r="DT251" s="89"/>
      <c r="DU251" s="89"/>
      <c r="DV251" s="89"/>
      <c r="DW251" s="89"/>
      <c r="DX251" s="89"/>
      <c r="DY251" s="89"/>
      <c r="DZ251" s="89"/>
      <c r="EA251" s="89"/>
      <c r="EB251" s="89"/>
      <c r="EC251" s="89"/>
      <c r="ED251" s="89"/>
      <c r="EE251" s="89"/>
      <c r="EF251" s="89"/>
      <c r="EG251" s="89"/>
      <c r="EH251" s="89"/>
      <c r="EI251" s="89"/>
      <c r="EJ251" s="89"/>
      <c r="EK251" s="89"/>
      <c r="EL251" s="89"/>
      <c r="EM251" s="89"/>
      <c r="EN251" s="89"/>
      <c r="EO251" s="89"/>
      <c r="EP251" s="89"/>
      <c r="EQ251" s="89"/>
      <c r="ER251" s="89"/>
      <c r="ES251" s="89"/>
      <c r="ET251" s="89"/>
      <c r="EU251" s="89"/>
      <c r="EV251" s="89"/>
      <c r="EW251" s="89"/>
      <c r="EX251" s="89"/>
      <c r="EY251" s="89"/>
      <c r="EZ251" s="89"/>
      <c r="FA251" s="89"/>
      <c r="FB251" s="89"/>
      <c r="FC251" s="89"/>
      <c r="FD251" s="89"/>
      <c r="FE251" s="89"/>
      <c r="FF251" s="89"/>
      <c r="FG251" s="89"/>
      <c r="FH251" s="89"/>
      <c r="FI251" s="89"/>
      <c r="FJ251" s="89"/>
      <c r="FK251" s="89"/>
      <c r="FL251" s="89"/>
      <c r="FM251" s="89"/>
      <c r="FN251" s="89"/>
      <c r="FO251" s="89"/>
      <c r="FP251" s="89"/>
      <c r="FQ251" s="89"/>
      <c r="FR251" s="89"/>
      <c r="FS251" s="89"/>
      <c r="FT251" s="89"/>
      <c r="FU251" s="89"/>
      <c r="FV251" s="89"/>
      <c r="FW251" s="89"/>
      <c r="FX251" s="89"/>
      <c r="FY251" s="89"/>
      <c r="FZ251" s="89"/>
      <c r="GA251" s="89"/>
      <c r="GB251" s="89"/>
      <c r="GC251" s="89"/>
      <c r="GD251" s="89"/>
      <c r="GE251" s="89"/>
      <c r="GF251" s="89"/>
      <c r="GG251" s="89"/>
      <c r="GH251" s="89"/>
      <c r="GI251" s="89"/>
      <c r="GJ251" s="89"/>
      <c r="GK251" s="89"/>
      <c r="GL251" s="89"/>
      <c r="GM251" s="89"/>
      <c r="GN251" s="89"/>
      <c r="GO251" s="89"/>
      <c r="GP251" s="89"/>
      <c r="GQ251" s="89"/>
      <c r="GR251" s="89"/>
      <c r="GS251" s="89"/>
      <c r="GT251" s="89"/>
      <c r="GU251" s="89"/>
      <c r="GV251" s="89"/>
      <c r="GW251" s="89"/>
      <c r="GX251" s="89"/>
      <c r="GY251" s="89"/>
      <c r="GZ251" s="89"/>
      <c r="HA251" s="89"/>
      <c r="HB251" s="89"/>
      <c r="HC251" s="89"/>
      <c r="HD251" s="89"/>
      <c r="HE251" s="89"/>
      <c r="HF251" s="89"/>
      <c r="HG251" s="89"/>
      <c r="HH251" s="89"/>
      <c r="HI251" s="89"/>
      <c r="HJ251" s="89"/>
      <c r="HK251" s="89"/>
      <c r="HL251" s="89"/>
      <c r="HM251" s="89"/>
      <c r="HN251" s="89"/>
      <c r="HO251" s="89"/>
      <c r="HP251" s="89"/>
      <c r="HQ251" s="89"/>
      <c r="HR251" s="89"/>
      <c r="HS251" s="89"/>
      <c r="HT251" s="89"/>
      <c r="HU251" s="89"/>
      <c r="HV251" s="89"/>
      <c r="HW251" s="89"/>
      <c r="HX251" s="89"/>
      <c r="HY251" s="89"/>
      <c r="HZ251" s="89"/>
      <c r="IA251" s="89"/>
      <c r="IB251" s="89"/>
      <c r="IC251" s="89"/>
      <c r="ID251" s="89"/>
      <c r="IE251" s="89"/>
      <c r="IF251" s="89"/>
      <c r="IG251" s="89"/>
      <c r="IH251" s="89"/>
      <c r="II251" s="89"/>
      <c r="IJ251" s="89"/>
      <c r="IK251" s="89"/>
      <c r="IL251" s="89"/>
      <c r="IM251" s="89"/>
      <c r="IN251" s="89"/>
      <c r="IO251" s="89"/>
      <c r="IP251" s="89"/>
      <c r="IQ251" s="89"/>
      <c r="IR251" s="89"/>
      <c r="IS251" s="89"/>
      <c r="IT251" s="89"/>
      <c r="IU251" s="89"/>
      <c r="IV251" s="89"/>
    </row>
    <row r="252" spans="1:256" x14ac:dyDescent="0.25">
      <c r="A252" s="89"/>
      <c r="B252" s="43" t="s">
        <v>1555</v>
      </c>
      <c r="C252" s="95">
        <v>15000000</v>
      </c>
      <c r="D252" s="89"/>
      <c r="E252" s="89"/>
      <c r="F252" s="90"/>
      <c r="G252" s="124"/>
      <c r="H252" s="90"/>
      <c r="I252" s="89"/>
      <c r="J252" s="89"/>
      <c r="K252" s="89"/>
      <c r="L252" s="89"/>
      <c r="M252" s="89"/>
      <c r="N252" s="89"/>
      <c r="O252" s="89"/>
      <c r="P252" s="89"/>
      <c r="Q252" s="89"/>
      <c r="R252" s="89"/>
      <c r="S252" s="89"/>
      <c r="T252" s="89"/>
      <c r="U252" s="89"/>
      <c r="V252" s="89"/>
      <c r="W252" s="89"/>
      <c r="X252" s="89"/>
      <c r="Y252" s="89"/>
      <c r="Z252" s="89"/>
      <c r="AA252" s="89"/>
      <c r="AB252" s="89"/>
      <c r="AC252" s="89"/>
      <c r="AD252" s="89"/>
      <c r="AE252" s="89"/>
      <c r="AF252" s="89"/>
      <c r="AG252" s="89"/>
      <c r="AH252" s="89"/>
      <c r="AI252" s="89"/>
      <c r="AJ252" s="89"/>
      <c r="AK252" s="89"/>
      <c r="AL252" s="89"/>
      <c r="AM252" s="89"/>
      <c r="AN252" s="89"/>
      <c r="AO252" s="89"/>
      <c r="AP252" s="89"/>
      <c r="AQ252" s="89"/>
      <c r="AR252" s="89"/>
      <c r="AS252" s="89"/>
      <c r="AT252" s="89"/>
      <c r="AU252" s="89"/>
      <c r="AV252" s="89"/>
      <c r="AW252" s="89"/>
      <c r="AX252" s="89"/>
      <c r="AY252" s="89"/>
      <c r="AZ252" s="89"/>
      <c r="BA252" s="89"/>
      <c r="BB252" s="89"/>
      <c r="BC252" s="89"/>
      <c r="BD252" s="89"/>
      <c r="BE252" s="89"/>
      <c r="BF252" s="89"/>
      <c r="BG252" s="89"/>
      <c r="BH252" s="89"/>
      <c r="BI252" s="89"/>
      <c r="BJ252" s="89"/>
      <c r="BK252" s="89"/>
      <c r="BL252" s="89"/>
      <c r="BM252" s="89"/>
      <c r="BN252" s="89"/>
      <c r="BO252" s="89"/>
      <c r="BP252" s="89"/>
      <c r="BQ252" s="89"/>
      <c r="BR252" s="89"/>
      <c r="BS252" s="89"/>
      <c r="BT252" s="89"/>
      <c r="BU252" s="89"/>
      <c r="BV252" s="89"/>
      <c r="BW252" s="89"/>
      <c r="BX252" s="89"/>
      <c r="BY252" s="89"/>
      <c r="BZ252" s="89"/>
      <c r="CA252" s="89"/>
      <c r="CB252" s="89"/>
      <c r="CC252" s="89"/>
      <c r="CD252" s="89"/>
      <c r="CE252" s="89"/>
      <c r="CF252" s="89"/>
      <c r="CG252" s="89"/>
      <c r="CH252" s="89"/>
      <c r="CI252" s="89"/>
      <c r="CJ252" s="89"/>
      <c r="CK252" s="89"/>
      <c r="CL252" s="89"/>
      <c r="CM252" s="89"/>
      <c r="CN252" s="89"/>
      <c r="CO252" s="89"/>
      <c r="CP252" s="89"/>
      <c r="CQ252" s="89"/>
      <c r="CR252" s="89"/>
      <c r="CS252" s="89"/>
      <c r="CT252" s="89"/>
      <c r="CU252" s="89"/>
      <c r="CV252" s="89"/>
      <c r="CW252" s="89"/>
      <c r="CX252" s="89"/>
      <c r="CY252" s="89"/>
      <c r="CZ252" s="89"/>
      <c r="DA252" s="89"/>
      <c r="DB252" s="89"/>
      <c r="DC252" s="89"/>
      <c r="DD252" s="89"/>
      <c r="DE252" s="89"/>
      <c r="DF252" s="89"/>
      <c r="DG252" s="89"/>
      <c r="DH252" s="89"/>
      <c r="DI252" s="89"/>
      <c r="DJ252" s="89"/>
      <c r="DK252" s="89"/>
      <c r="DL252" s="89"/>
      <c r="DM252" s="89"/>
      <c r="DN252" s="89"/>
      <c r="DO252" s="89"/>
      <c r="DP252" s="89"/>
      <c r="DQ252" s="89"/>
      <c r="DR252" s="89"/>
      <c r="DS252" s="89"/>
      <c r="DT252" s="89"/>
      <c r="DU252" s="89"/>
      <c r="DV252" s="89"/>
      <c r="DW252" s="89"/>
      <c r="DX252" s="89"/>
      <c r="DY252" s="89"/>
      <c r="DZ252" s="89"/>
      <c r="EA252" s="89"/>
      <c r="EB252" s="89"/>
      <c r="EC252" s="89"/>
      <c r="ED252" s="89"/>
      <c r="EE252" s="89"/>
      <c r="EF252" s="89"/>
      <c r="EG252" s="89"/>
      <c r="EH252" s="89"/>
      <c r="EI252" s="89"/>
      <c r="EJ252" s="89"/>
      <c r="EK252" s="89"/>
      <c r="EL252" s="89"/>
      <c r="EM252" s="89"/>
      <c r="EN252" s="89"/>
      <c r="EO252" s="89"/>
      <c r="EP252" s="89"/>
      <c r="EQ252" s="89"/>
      <c r="ER252" s="89"/>
      <c r="ES252" s="89"/>
      <c r="ET252" s="89"/>
      <c r="EU252" s="89"/>
      <c r="EV252" s="89"/>
      <c r="EW252" s="89"/>
      <c r="EX252" s="89"/>
      <c r="EY252" s="89"/>
      <c r="EZ252" s="89"/>
      <c r="FA252" s="89"/>
      <c r="FB252" s="89"/>
      <c r="FC252" s="89"/>
      <c r="FD252" s="89"/>
      <c r="FE252" s="89"/>
      <c r="FF252" s="89"/>
      <c r="FG252" s="89"/>
      <c r="FH252" s="89"/>
      <c r="FI252" s="89"/>
      <c r="FJ252" s="89"/>
      <c r="FK252" s="89"/>
      <c r="FL252" s="89"/>
      <c r="FM252" s="89"/>
      <c r="FN252" s="89"/>
      <c r="FO252" s="89"/>
      <c r="FP252" s="89"/>
      <c r="FQ252" s="89"/>
      <c r="FR252" s="89"/>
      <c r="FS252" s="89"/>
      <c r="FT252" s="89"/>
      <c r="FU252" s="89"/>
      <c r="FV252" s="89"/>
      <c r="FW252" s="89"/>
      <c r="FX252" s="89"/>
      <c r="FY252" s="89"/>
      <c r="FZ252" s="89"/>
      <c r="GA252" s="89"/>
      <c r="GB252" s="89"/>
      <c r="GC252" s="89"/>
      <c r="GD252" s="89"/>
      <c r="GE252" s="89"/>
      <c r="GF252" s="89"/>
      <c r="GG252" s="89"/>
      <c r="GH252" s="89"/>
      <c r="GI252" s="89"/>
      <c r="GJ252" s="89"/>
      <c r="GK252" s="89"/>
      <c r="GL252" s="89"/>
      <c r="GM252" s="89"/>
      <c r="GN252" s="89"/>
      <c r="GO252" s="89"/>
      <c r="GP252" s="89"/>
      <c r="GQ252" s="89"/>
      <c r="GR252" s="89"/>
      <c r="GS252" s="89"/>
      <c r="GT252" s="89"/>
      <c r="GU252" s="89"/>
      <c r="GV252" s="89"/>
      <c r="GW252" s="89"/>
      <c r="GX252" s="89"/>
      <c r="GY252" s="89"/>
      <c r="GZ252" s="89"/>
      <c r="HA252" s="89"/>
      <c r="HB252" s="89"/>
      <c r="HC252" s="89"/>
      <c r="HD252" s="89"/>
      <c r="HE252" s="89"/>
      <c r="HF252" s="89"/>
      <c r="HG252" s="89"/>
      <c r="HH252" s="89"/>
      <c r="HI252" s="89"/>
      <c r="HJ252" s="89"/>
      <c r="HK252" s="89"/>
      <c r="HL252" s="89"/>
      <c r="HM252" s="89"/>
      <c r="HN252" s="89"/>
      <c r="HO252" s="89"/>
      <c r="HP252" s="89"/>
      <c r="HQ252" s="89"/>
      <c r="HR252" s="89"/>
      <c r="HS252" s="89"/>
      <c r="HT252" s="89"/>
      <c r="HU252" s="89"/>
      <c r="HV252" s="89"/>
      <c r="HW252" s="89"/>
      <c r="HX252" s="89"/>
      <c r="HY252" s="89"/>
      <c r="HZ252" s="89"/>
      <c r="IA252" s="89"/>
      <c r="IB252" s="89"/>
      <c r="IC252" s="89"/>
      <c r="ID252" s="89"/>
      <c r="IE252" s="89"/>
      <c r="IF252" s="89"/>
      <c r="IG252" s="89"/>
      <c r="IH252" s="89"/>
      <c r="II252" s="89"/>
      <c r="IJ252" s="89"/>
      <c r="IK252" s="89"/>
      <c r="IL252" s="89"/>
      <c r="IM252" s="89"/>
      <c r="IN252" s="89"/>
      <c r="IO252" s="89"/>
      <c r="IP252" s="89"/>
      <c r="IQ252" s="89"/>
      <c r="IR252" s="89"/>
      <c r="IS252" s="89"/>
      <c r="IT252" s="89"/>
      <c r="IU252" s="89"/>
      <c r="IV252" s="89"/>
    </row>
    <row r="253" spans="1:256" x14ac:dyDescent="0.25">
      <c r="A253" s="89"/>
      <c r="C253" s="95"/>
      <c r="D253" s="89"/>
      <c r="E253" s="89"/>
      <c r="F253" s="90"/>
      <c r="G253" s="124"/>
      <c r="H253" s="90"/>
      <c r="I253" s="89"/>
      <c r="J253" s="89"/>
      <c r="K253" s="89"/>
      <c r="L253" s="89"/>
      <c r="M253" s="89"/>
      <c r="N253" s="89"/>
      <c r="O253" s="89"/>
      <c r="P253" s="89"/>
      <c r="Q253" s="89"/>
      <c r="R253" s="89"/>
      <c r="S253" s="89"/>
      <c r="T253" s="89"/>
      <c r="U253" s="89"/>
      <c r="V253" s="89"/>
      <c r="W253" s="89"/>
      <c r="X253" s="89"/>
      <c r="Y253" s="89"/>
      <c r="Z253" s="89"/>
      <c r="AA253" s="89"/>
      <c r="AB253" s="89"/>
      <c r="AC253" s="89"/>
      <c r="AD253" s="89"/>
      <c r="AE253" s="89"/>
      <c r="AF253" s="89"/>
      <c r="AG253" s="89"/>
      <c r="AH253" s="89"/>
      <c r="AI253" s="89"/>
      <c r="AJ253" s="89"/>
      <c r="AK253" s="89"/>
      <c r="AL253" s="89"/>
      <c r="AM253" s="89"/>
      <c r="AN253" s="89"/>
      <c r="AO253" s="89"/>
      <c r="AP253" s="89"/>
      <c r="AQ253" s="89"/>
      <c r="AR253" s="89"/>
      <c r="AS253" s="89"/>
      <c r="AT253" s="89"/>
      <c r="AU253" s="89"/>
      <c r="AV253" s="89"/>
      <c r="AW253" s="89"/>
      <c r="AX253" s="89"/>
      <c r="AY253" s="89"/>
      <c r="AZ253" s="89"/>
      <c r="BA253" s="89"/>
      <c r="BB253" s="89"/>
      <c r="BC253" s="89"/>
      <c r="BD253" s="89"/>
      <c r="BE253" s="89"/>
      <c r="BF253" s="89"/>
      <c r="BG253" s="89"/>
      <c r="BH253" s="89"/>
      <c r="BI253" s="89"/>
      <c r="BJ253" s="89"/>
      <c r="BK253" s="89"/>
      <c r="BL253" s="89"/>
      <c r="BM253" s="89"/>
      <c r="BN253" s="89"/>
      <c r="BO253" s="89"/>
      <c r="BP253" s="89"/>
      <c r="BQ253" s="89"/>
      <c r="BR253" s="89"/>
      <c r="BS253" s="89"/>
      <c r="BT253" s="89"/>
      <c r="BU253" s="89"/>
      <c r="BV253" s="89"/>
      <c r="BW253" s="89"/>
      <c r="BX253" s="89"/>
      <c r="BY253" s="89"/>
      <c r="BZ253" s="89"/>
      <c r="CA253" s="89"/>
      <c r="CB253" s="89"/>
      <c r="CC253" s="89"/>
      <c r="CD253" s="89"/>
      <c r="CE253" s="89"/>
      <c r="CF253" s="89"/>
      <c r="CG253" s="89"/>
      <c r="CH253" s="89"/>
      <c r="CI253" s="89"/>
      <c r="CJ253" s="89"/>
      <c r="CK253" s="89"/>
      <c r="CL253" s="89"/>
      <c r="CM253" s="89"/>
      <c r="CN253" s="89"/>
      <c r="CO253" s="89"/>
      <c r="CP253" s="89"/>
      <c r="CQ253" s="89"/>
      <c r="CR253" s="89"/>
      <c r="CS253" s="89"/>
      <c r="CT253" s="89"/>
      <c r="CU253" s="89"/>
      <c r="CV253" s="89"/>
      <c r="CW253" s="89"/>
      <c r="CX253" s="89"/>
      <c r="CY253" s="89"/>
      <c r="CZ253" s="89"/>
      <c r="DA253" s="89"/>
      <c r="DB253" s="89"/>
      <c r="DC253" s="89"/>
      <c r="DD253" s="89"/>
      <c r="DE253" s="89"/>
      <c r="DF253" s="89"/>
      <c r="DG253" s="89"/>
      <c r="DH253" s="89"/>
      <c r="DI253" s="89"/>
      <c r="DJ253" s="89"/>
      <c r="DK253" s="89"/>
      <c r="DL253" s="89"/>
      <c r="DM253" s="89"/>
      <c r="DN253" s="89"/>
      <c r="DO253" s="89"/>
      <c r="DP253" s="89"/>
      <c r="DQ253" s="89"/>
      <c r="DR253" s="89"/>
      <c r="DS253" s="89"/>
      <c r="DT253" s="89"/>
      <c r="DU253" s="89"/>
      <c r="DV253" s="89"/>
      <c r="DW253" s="89"/>
      <c r="DX253" s="89"/>
      <c r="DY253" s="89"/>
      <c r="DZ253" s="89"/>
      <c r="EA253" s="89"/>
      <c r="EB253" s="89"/>
      <c r="EC253" s="89"/>
      <c r="ED253" s="89"/>
      <c r="EE253" s="89"/>
      <c r="EF253" s="89"/>
      <c r="EG253" s="89"/>
      <c r="EH253" s="89"/>
      <c r="EI253" s="89"/>
      <c r="EJ253" s="89"/>
      <c r="EK253" s="89"/>
      <c r="EL253" s="89"/>
      <c r="EM253" s="89"/>
      <c r="EN253" s="89"/>
      <c r="EO253" s="89"/>
      <c r="EP253" s="89"/>
      <c r="EQ253" s="89"/>
      <c r="ER253" s="89"/>
      <c r="ES253" s="89"/>
      <c r="ET253" s="89"/>
      <c r="EU253" s="89"/>
      <c r="EV253" s="89"/>
      <c r="EW253" s="89"/>
      <c r="EX253" s="89"/>
      <c r="EY253" s="89"/>
      <c r="EZ253" s="89"/>
      <c r="FA253" s="89"/>
      <c r="FB253" s="89"/>
      <c r="FC253" s="89"/>
      <c r="FD253" s="89"/>
      <c r="FE253" s="89"/>
      <c r="FF253" s="89"/>
      <c r="FG253" s="89"/>
      <c r="FH253" s="89"/>
      <c r="FI253" s="89"/>
      <c r="FJ253" s="89"/>
      <c r="FK253" s="89"/>
      <c r="FL253" s="89"/>
      <c r="FM253" s="89"/>
      <c r="FN253" s="89"/>
      <c r="FO253" s="89"/>
      <c r="FP253" s="89"/>
      <c r="FQ253" s="89"/>
      <c r="FR253" s="89"/>
      <c r="FS253" s="89"/>
      <c r="FT253" s="89"/>
      <c r="FU253" s="89"/>
      <c r="FV253" s="89"/>
      <c r="FW253" s="89"/>
      <c r="FX253" s="89"/>
      <c r="FY253" s="89"/>
      <c r="FZ253" s="89"/>
      <c r="GA253" s="89"/>
      <c r="GB253" s="89"/>
      <c r="GC253" s="89"/>
      <c r="GD253" s="89"/>
      <c r="GE253" s="89"/>
      <c r="GF253" s="89"/>
      <c r="GG253" s="89"/>
      <c r="GH253" s="89"/>
      <c r="GI253" s="89"/>
      <c r="GJ253" s="89"/>
      <c r="GK253" s="89"/>
      <c r="GL253" s="89"/>
      <c r="GM253" s="89"/>
      <c r="GN253" s="89"/>
      <c r="GO253" s="89"/>
      <c r="GP253" s="89"/>
      <c r="GQ253" s="89"/>
      <c r="GR253" s="89"/>
      <c r="GS253" s="89"/>
      <c r="GT253" s="89"/>
      <c r="GU253" s="89"/>
      <c r="GV253" s="89"/>
      <c r="GW253" s="89"/>
      <c r="GX253" s="89"/>
      <c r="GY253" s="89"/>
      <c r="GZ253" s="89"/>
      <c r="HA253" s="89"/>
      <c r="HB253" s="89"/>
      <c r="HC253" s="89"/>
      <c r="HD253" s="89"/>
      <c r="HE253" s="89"/>
      <c r="HF253" s="89"/>
      <c r="HG253" s="89"/>
      <c r="HH253" s="89"/>
      <c r="HI253" s="89"/>
      <c r="HJ253" s="89"/>
      <c r="HK253" s="89"/>
      <c r="HL253" s="89"/>
      <c r="HM253" s="89"/>
      <c r="HN253" s="89"/>
      <c r="HO253" s="89"/>
      <c r="HP253" s="89"/>
      <c r="HQ253" s="89"/>
      <c r="HR253" s="89"/>
      <c r="HS253" s="89"/>
      <c r="HT253" s="89"/>
      <c r="HU253" s="89"/>
      <c r="HV253" s="89"/>
      <c r="HW253" s="89"/>
      <c r="HX253" s="89"/>
      <c r="HY253" s="89"/>
      <c r="HZ253" s="89"/>
      <c r="IA253" s="89"/>
      <c r="IB253" s="89"/>
      <c r="IC253" s="89"/>
      <c r="ID253" s="89"/>
      <c r="IE253" s="89"/>
      <c r="IF253" s="89"/>
      <c r="IG253" s="89"/>
      <c r="IH253" s="89"/>
      <c r="II253" s="89"/>
      <c r="IJ253" s="89"/>
      <c r="IK253" s="89"/>
      <c r="IL253" s="89"/>
      <c r="IM253" s="89"/>
      <c r="IN253" s="89"/>
      <c r="IO253" s="89"/>
      <c r="IP253" s="89"/>
      <c r="IQ253" s="89"/>
      <c r="IR253" s="89"/>
      <c r="IS253" s="89"/>
      <c r="IT253" s="89"/>
      <c r="IU253" s="89"/>
      <c r="IV253" s="89"/>
    </row>
    <row r="254" spans="1:256" x14ac:dyDescent="0.25">
      <c r="A254" s="89"/>
      <c r="B254" s="53" t="s">
        <v>1554</v>
      </c>
      <c r="C254" s="94">
        <v>45427916</v>
      </c>
      <c r="D254" s="89"/>
      <c r="E254" s="89"/>
      <c r="F254" s="90"/>
      <c r="G254" s="124"/>
      <c r="H254" s="90"/>
      <c r="I254" s="89"/>
      <c r="J254" s="89"/>
      <c r="K254" s="89"/>
      <c r="L254" s="89"/>
      <c r="M254" s="89"/>
      <c r="N254" s="89"/>
      <c r="O254" s="89"/>
      <c r="P254" s="89"/>
      <c r="Q254" s="89"/>
      <c r="R254" s="89"/>
      <c r="S254" s="89"/>
      <c r="T254" s="89"/>
      <c r="U254" s="89"/>
      <c r="V254" s="89"/>
      <c r="W254" s="89"/>
      <c r="X254" s="89"/>
      <c r="Y254" s="89"/>
      <c r="Z254" s="89"/>
      <c r="AA254" s="89"/>
      <c r="AB254" s="89"/>
      <c r="AC254" s="89"/>
      <c r="AD254" s="89"/>
      <c r="AE254" s="89"/>
      <c r="AF254" s="89"/>
      <c r="AG254" s="89"/>
      <c r="AH254" s="89"/>
      <c r="AI254" s="89"/>
      <c r="AJ254" s="89"/>
      <c r="AK254" s="89"/>
      <c r="AL254" s="89"/>
      <c r="AM254" s="89"/>
      <c r="AN254" s="89"/>
      <c r="AO254" s="89"/>
      <c r="AP254" s="89"/>
      <c r="AQ254" s="89"/>
      <c r="AR254" s="89"/>
      <c r="AS254" s="89"/>
      <c r="AT254" s="89"/>
      <c r="AU254" s="89"/>
      <c r="AV254" s="89"/>
      <c r="AW254" s="89"/>
      <c r="AX254" s="89"/>
      <c r="AY254" s="89"/>
      <c r="AZ254" s="89"/>
      <c r="BA254" s="89"/>
      <c r="BB254" s="89"/>
      <c r="BC254" s="89"/>
      <c r="BD254" s="89"/>
      <c r="BE254" s="89"/>
      <c r="BF254" s="89"/>
      <c r="BG254" s="89"/>
      <c r="BH254" s="89"/>
      <c r="BI254" s="89"/>
      <c r="BJ254" s="89"/>
      <c r="BK254" s="89"/>
      <c r="BL254" s="89"/>
      <c r="BM254" s="89"/>
      <c r="BN254" s="89"/>
      <c r="BO254" s="89"/>
      <c r="BP254" s="89"/>
      <c r="BQ254" s="89"/>
      <c r="BR254" s="89"/>
      <c r="BS254" s="89"/>
      <c r="BT254" s="89"/>
      <c r="BU254" s="89"/>
      <c r="BV254" s="89"/>
      <c r="BW254" s="89"/>
      <c r="BX254" s="89"/>
      <c r="BY254" s="89"/>
      <c r="BZ254" s="89"/>
      <c r="CA254" s="89"/>
      <c r="CB254" s="89"/>
      <c r="CC254" s="89"/>
      <c r="CD254" s="89"/>
      <c r="CE254" s="89"/>
      <c r="CF254" s="89"/>
      <c r="CG254" s="89"/>
      <c r="CH254" s="89"/>
      <c r="CI254" s="89"/>
      <c r="CJ254" s="89"/>
      <c r="CK254" s="89"/>
      <c r="CL254" s="89"/>
      <c r="CM254" s="89"/>
      <c r="CN254" s="89"/>
      <c r="CO254" s="89"/>
      <c r="CP254" s="89"/>
      <c r="CQ254" s="89"/>
      <c r="CR254" s="89"/>
      <c r="CS254" s="89"/>
      <c r="CT254" s="89"/>
      <c r="CU254" s="89"/>
      <c r="CV254" s="89"/>
      <c r="CW254" s="89"/>
      <c r="CX254" s="89"/>
      <c r="CY254" s="89"/>
      <c r="CZ254" s="89"/>
      <c r="DA254" s="89"/>
      <c r="DB254" s="89"/>
      <c r="DC254" s="89"/>
      <c r="DD254" s="89"/>
      <c r="DE254" s="89"/>
      <c r="DF254" s="89"/>
      <c r="DG254" s="89"/>
      <c r="DH254" s="89"/>
      <c r="DI254" s="89"/>
      <c r="DJ254" s="89"/>
      <c r="DK254" s="89"/>
      <c r="DL254" s="89"/>
      <c r="DM254" s="89"/>
      <c r="DN254" s="89"/>
      <c r="DO254" s="89"/>
      <c r="DP254" s="89"/>
      <c r="DQ254" s="89"/>
      <c r="DR254" s="89"/>
      <c r="DS254" s="89"/>
      <c r="DT254" s="89"/>
      <c r="DU254" s="89"/>
      <c r="DV254" s="89"/>
      <c r="DW254" s="89"/>
      <c r="DX254" s="89"/>
      <c r="DY254" s="89"/>
      <c r="DZ254" s="89"/>
      <c r="EA254" s="89"/>
      <c r="EB254" s="89"/>
      <c r="EC254" s="89"/>
      <c r="ED254" s="89"/>
      <c r="EE254" s="89"/>
      <c r="EF254" s="89"/>
      <c r="EG254" s="89"/>
      <c r="EH254" s="89"/>
      <c r="EI254" s="89"/>
      <c r="EJ254" s="89"/>
      <c r="EK254" s="89"/>
      <c r="EL254" s="89"/>
      <c r="EM254" s="89"/>
      <c r="EN254" s="89"/>
      <c r="EO254" s="89"/>
      <c r="EP254" s="89"/>
      <c r="EQ254" s="89"/>
      <c r="ER254" s="89"/>
      <c r="ES254" s="89"/>
      <c r="ET254" s="89"/>
      <c r="EU254" s="89"/>
      <c r="EV254" s="89"/>
      <c r="EW254" s="89"/>
      <c r="EX254" s="89"/>
      <c r="EY254" s="89"/>
      <c r="EZ254" s="89"/>
      <c r="FA254" s="89"/>
      <c r="FB254" s="89"/>
      <c r="FC254" s="89"/>
      <c r="FD254" s="89"/>
      <c r="FE254" s="89"/>
      <c r="FF254" s="89"/>
      <c r="FG254" s="89"/>
      <c r="FH254" s="89"/>
      <c r="FI254" s="89"/>
      <c r="FJ254" s="89"/>
      <c r="FK254" s="89"/>
      <c r="FL254" s="89"/>
      <c r="FM254" s="89"/>
      <c r="FN254" s="89"/>
      <c r="FO254" s="89"/>
      <c r="FP254" s="89"/>
      <c r="FQ254" s="89"/>
      <c r="FR254" s="89"/>
      <c r="FS254" s="89"/>
      <c r="FT254" s="89"/>
      <c r="FU254" s="89"/>
      <c r="FV254" s="89"/>
      <c r="FW254" s="89"/>
      <c r="FX254" s="89"/>
      <c r="FY254" s="89"/>
      <c r="FZ254" s="89"/>
      <c r="GA254" s="89"/>
      <c r="GB254" s="89"/>
      <c r="GC254" s="89"/>
      <c r="GD254" s="89"/>
      <c r="GE254" s="89"/>
      <c r="GF254" s="89"/>
      <c r="GG254" s="89"/>
      <c r="GH254" s="89"/>
      <c r="GI254" s="89"/>
      <c r="GJ254" s="89"/>
      <c r="GK254" s="89"/>
      <c r="GL254" s="89"/>
      <c r="GM254" s="89"/>
      <c r="GN254" s="89"/>
      <c r="GO254" s="89"/>
      <c r="GP254" s="89"/>
      <c r="GQ254" s="89"/>
      <c r="GR254" s="89"/>
      <c r="GS254" s="89"/>
      <c r="GT254" s="89"/>
      <c r="GU254" s="89"/>
      <c r="GV254" s="89"/>
      <c r="GW254" s="89"/>
      <c r="GX254" s="89"/>
      <c r="GY254" s="89"/>
      <c r="GZ254" s="89"/>
      <c r="HA254" s="89"/>
      <c r="HB254" s="89"/>
      <c r="HC254" s="89"/>
      <c r="HD254" s="89"/>
      <c r="HE254" s="89"/>
      <c r="HF254" s="89"/>
      <c r="HG254" s="89"/>
      <c r="HH254" s="89"/>
      <c r="HI254" s="89"/>
      <c r="HJ254" s="89"/>
      <c r="HK254" s="89"/>
      <c r="HL254" s="89"/>
      <c r="HM254" s="89"/>
      <c r="HN254" s="89"/>
      <c r="HO254" s="89"/>
      <c r="HP254" s="89"/>
      <c r="HQ254" s="89"/>
      <c r="HR254" s="89"/>
      <c r="HS254" s="89"/>
      <c r="HT254" s="89"/>
      <c r="HU254" s="89"/>
      <c r="HV254" s="89"/>
      <c r="HW254" s="89"/>
      <c r="HX254" s="89"/>
      <c r="HY254" s="89"/>
      <c r="HZ254" s="89"/>
      <c r="IA254" s="89"/>
      <c r="IB254" s="89"/>
      <c r="IC254" s="89"/>
      <c r="ID254" s="89"/>
      <c r="IE254" s="89"/>
      <c r="IF254" s="89"/>
      <c r="IG254" s="89"/>
      <c r="IH254" s="89"/>
      <c r="II254" s="89"/>
      <c r="IJ254" s="89"/>
      <c r="IK254" s="89"/>
      <c r="IL254" s="89"/>
      <c r="IM254" s="89"/>
      <c r="IN254" s="89"/>
      <c r="IO254" s="89"/>
      <c r="IP254" s="89"/>
      <c r="IQ254" s="89"/>
      <c r="IR254" s="89"/>
      <c r="IS254" s="89"/>
      <c r="IT254" s="89"/>
      <c r="IU254" s="89"/>
      <c r="IV254" s="89"/>
    </row>
    <row r="255" spans="1:256" x14ac:dyDescent="0.25">
      <c r="A255" s="89"/>
      <c r="C255" s="95"/>
      <c r="D255" s="89"/>
      <c r="E255" s="89"/>
      <c r="F255" s="90"/>
      <c r="G255" s="124"/>
      <c r="H255" s="90"/>
      <c r="I255" s="89"/>
      <c r="J255" s="89"/>
      <c r="K255" s="89"/>
      <c r="L255" s="89"/>
      <c r="M255" s="89"/>
      <c r="N255" s="89"/>
      <c r="O255" s="89"/>
      <c r="P255" s="89"/>
      <c r="Q255" s="89"/>
      <c r="R255" s="89"/>
      <c r="S255" s="89"/>
      <c r="T255" s="89"/>
      <c r="U255" s="89"/>
      <c r="V255" s="89"/>
      <c r="W255" s="89"/>
      <c r="X255" s="89"/>
      <c r="Y255" s="89"/>
      <c r="Z255" s="89"/>
      <c r="AA255" s="89"/>
      <c r="AB255" s="89"/>
      <c r="AC255" s="89"/>
      <c r="AD255" s="89"/>
      <c r="AE255" s="89"/>
      <c r="AF255" s="89"/>
      <c r="AG255" s="89"/>
      <c r="AH255" s="89"/>
      <c r="AI255" s="89"/>
      <c r="AJ255" s="89"/>
      <c r="AK255" s="89"/>
      <c r="AL255" s="89"/>
      <c r="AM255" s="89"/>
      <c r="AN255" s="89"/>
      <c r="AO255" s="89"/>
      <c r="AP255" s="89"/>
      <c r="AQ255" s="89"/>
      <c r="AR255" s="89"/>
      <c r="AS255" s="89"/>
      <c r="AT255" s="89"/>
      <c r="AU255" s="89"/>
      <c r="AV255" s="89"/>
      <c r="AW255" s="89"/>
      <c r="AX255" s="89"/>
      <c r="AY255" s="89"/>
      <c r="AZ255" s="89"/>
      <c r="BA255" s="89"/>
      <c r="BB255" s="89"/>
      <c r="BC255" s="89"/>
      <c r="BD255" s="89"/>
      <c r="BE255" s="89"/>
      <c r="BF255" s="89"/>
      <c r="BG255" s="89"/>
      <c r="BH255" s="89"/>
      <c r="BI255" s="89"/>
      <c r="BJ255" s="89"/>
      <c r="BK255" s="89"/>
      <c r="BL255" s="89"/>
      <c r="BM255" s="89"/>
      <c r="BN255" s="89"/>
      <c r="BO255" s="89"/>
      <c r="BP255" s="89"/>
      <c r="BQ255" s="89"/>
      <c r="BR255" s="89"/>
      <c r="BS255" s="89"/>
      <c r="BT255" s="89"/>
      <c r="BU255" s="89"/>
      <c r="BV255" s="89"/>
      <c r="BW255" s="89"/>
      <c r="BX255" s="89"/>
      <c r="BY255" s="89"/>
      <c r="BZ255" s="89"/>
      <c r="CA255" s="89"/>
      <c r="CB255" s="89"/>
      <c r="CC255" s="89"/>
      <c r="CD255" s="89"/>
      <c r="CE255" s="89"/>
      <c r="CF255" s="89"/>
      <c r="CG255" s="89"/>
      <c r="CH255" s="89"/>
      <c r="CI255" s="89"/>
      <c r="CJ255" s="89"/>
      <c r="CK255" s="89"/>
      <c r="CL255" s="89"/>
      <c r="CM255" s="89"/>
      <c r="CN255" s="89"/>
      <c r="CO255" s="89"/>
      <c r="CP255" s="89"/>
      <c r="CQ255" s="89"/>
      <c r="CR255" s="89"/>
      <c r="CS255" s="89"/>
      <c r="CT255" s="89"/>
      <c r="CU255" s="89"/>
      <c r="CV255" s="89"/>
      <c r="CW255" s="89"/>
      <c r="CX255" s="89"/>
      <c r="CY255" s="89"/>
      <c r="CZ255" s="89"/>
      <c r="DA255" s="89"/>
      <c r="DB255" s="89"/>
      <c r="DC255" s="89"/>
      <c r="DD255" s="89"/>
      <c r="DE255" s="89"/>
      <c r="DF255" s="89"/>
      <c r="DG255" s="89"/>
      <c r="DH255" s="89"/>
      <c r="DI255" s="89"/>
      <c r="DJ255" s="89"/>
      <c r="DK255" s="89"/>
      <c r="DL255" s="89"/>
      <c r="DM255" s="89"/>
      <c r="DN255" s="89"/>
      <c r="DO255" s="89"/>
      <c r="DP255" s="89"/>
      <c r="DQ255" s="89"/>
      <c r="DR255" s="89"/>
      <c r="DS255" s="89"/>
      <c r="DT255" s="89"/>
      <c r="DU255" s="89"/>
      <c r="DV255" s="89"/>
      <c r="DW255" s="89"/>
      <c r="DX255" s="89"/>
      <c r="DY255" s="89"/>
      <c r="DZ255" s="89"/>
      <c r="EA255" s="89"/>
      <c r="EB255" s="89"/>
      <c r="EC255" s="89"/>
      <c r="ED255" s="89"/>
      <c r="EE255" s="89"/>
      <c r="EF255" s="89"/>
      <c r="EG255" s="89"/>
      <c r="EH255" s="89"/>
      <c r="EI255" s="89"/>
      <c r="EJ255" s="89"/>
      <c r="EK255" s="89"/>
      <c r="EL255" s="89"/>
      <c r="EM255" s="89"/>
      <c r="EN255" s="89"/>
      <c r="EO255" s="89"/>
      <c r="EP255" s="89"/>
      <c r="EQ255" s="89"/>
      <c r="ER255" s="89"/>
      <c r="ES255" s="89"/>
      <c r="ET255" s="89"/>
      <c r="EU255" s="89"/>
      <c r="EV255" s="89"/>
      <c r="EW255" s="89"/>
      <c r="EX255" s="89"/>
      <c r="EY255" s="89"/>
      <c r="EZ255" s="89"/>
      <c r="FA255" s="89"/>
      <c r="FB255" s="89"/>
      <c r="FC255" s="89"/>
      <c r="FD255" s="89"/>
      <c r="FE255" s="89"/>
      <c r="FF255" s="89"/>
      <c r="FG255" s="89"/>
      <c r="FH255" s="89"/>
      <c r="FI255" s="89"/>
      <c r="FJ255" s="89"/>
      <c r="FK255" s="89"/>
      <c r="FL255" s="89"/>
      <c r="FM255" s="89"/>
      <c r="FN255" s="89"/>
      <c r="FO255" s="89"/>
      <c r="FP255" s="89"/>
      <c r="FQ255" s="89"/>
      <c r="FR255" s="89"/>
      <c r="FS255" s="89"/>
      <c r="FT255" s="89"/>
      <c r="FU255" s="89"/>
      <c r="FV255" s="89"/>
      <c r="FW255" s="89"/>
      <c r="FX255" s="89"/>
      <c r="FY255" s="89"/>
      <c r="FZ255" s="89"/>
      <c r="GA255" s="89"/>
      <c r="GB255" s="89"/>
      <c r="GC255" s="89"/>
      <c r="GD255" s="89"/>
      <c r="GE255" s="89"/>
      <c r="GF255" s="89"/>
      <c r="GG255" s="89"/>
      <c r="GH255" s="89"/>
      <c r="GI255" s="89"/>
      <c r="GJ255" s="89"/>
      <c r="GK255" s="89"/>
      <c r="GL255" s="89"/>
      <c r="GM255" s="89"/>
      <c r="GN255" s="89"/>
      <c r="GO255" s="89"/>
      <c r="GP255" s="89"/>
      <c r="GQ255" s="89"/>
      <c r="GR255" s="89"/>
      <c r="GS255" s="89"/>
      <c r="GT255" s="89"/>
      <c r="GU255" s="89"/>
      <c r="GV255" s="89"/>
      <c r="GW255" s="89"/>
      <c r="GX255" s="89"/>
      <c r="GY255" s="89"/>
      <c r="GZ255" s="89"/>
      <c r="HA255" s="89"/>
      <c r="HB255" s="89"/>
      <c r="HC255" s="89"/>
      <c r="HD255" s="89"/>
      <c r="HE255" s="89"/>
      <c r="HF255" s="89"/>
      <c r="HG255" s="89"/>
      <c r="HH255" s="89"/>
      <c r="HI255" s="89"/>
      <c r="HJ255" s="89"/>
      <c r="HK255" s="89"/>
      <c r="HL255" s="89"/>
      <c r="HM255" s="89"/>
      <c r="HN255" s="89"/>
      <c r="HO255" s="89"/>
      <c r="HP255" s="89"/>
      <c r="HQ255" s="89"/>
      <c r="HR255" s="89"/>
      <c r="HS255" s="89"/>
      <c r="HT255" s="89"/>
      <c r="HU255" s="89"/>
      <c r="HV255" s="89"/>
      <c r="HW255" s="89"/>
      <c r="HX255" s="89"/>
      <c r="HY255" s="89"/>
      <c r="HZ255" s="89"/>
      <c r="IA255" s="89"/>
      <c r="IB255" s="89"/>
      <c r="IC255" s="89"/>
      <c r="ID255" s="89"/>
      <c r="IE255" s="89"/>
      <c r="IF255" s="89"/>
      <c r="IG255" s="89"/>
      <c r="IH255" s="89"/>
      <c r="II255" s="89"/>
      <c r="IJ255" s="89"/>
      <c r="IK255" s="89"/>
      <c r="IL255" s="89"/>
      <c r="IM255" s="89"/>
      <c r="IN255" s="89"/>
      <c r="IO255" s="89"/>
      <c r="IP255" s="89"/>
      <c r="IQ255" s="89"/>
      <c r="IR255" s="89"/>
      <c r="IS255" s="89"/>
      <c r="IT255" s="89"/>
      <c r="IU255" s="89"/>
      <c r="IV255" s="89"/>
    </row>
    <row r="256" spans="1:256" x14ac:dyDescent="0.25">
      <c r="A256" s="89"/>
      <c r="B256" s="43" t="s">
        <v>1553</v>
      </c>
      <c r="C256" s="95">
        <v>20635916</v>
      </c>
      <c r="D256" s="89"/>
      <c r="E256" s="89"/>
      <c r="F256" s="90"/>
      <c r="G256" s="125"/>
      <c r="H256" s="90"/>
      <c r="I256" s="89"/>
      <c r="J256" s="89"/>
      <c r="K256" s="89"/>
      <c r="L256" s="89"/>
      <c r="M256" s="89"/>
      <c r="N256" s="89"/>
      <c r="O256" s="89"/>
      <c r="P256" s="89"/>
      <c r="Q256" s="89"/>
      <c r="R256" s="89"/>
      <c r="S256" s="89"/>
      <c r="T256" s="89"/>
      <c r="U256" s="89"/>
      <c r="V256" s="89"/>
      <c r="W256" s="89"/>
      <c r="X256" s="89"/>
      <c r="Y256" s="89"/>
      <c r="Z256" s="89"/>
      <c r="AA256" s="89"/>
      <c r="AB256" s="89"/>
      <c r="AC256" s="89"/>
      <c r="AD256" s="89"/>
      <c r="AE256" s="89"/>
      <c r="AF256" s="89"/>
      <c r="AG256" s="89"/>
      <c r="AH256" s="89"/>
      <c r="AI256" s="89"/>
      <c r="AJ256" s="89"/>
      <c r="AK256" s="89"/>
      <c r="AL256" s="89"/>
      <c r="AM256" s="89"/>
      <c r="AN256" s="89"/>
      <c r="AO256" s="89"/>
      <c r="AP256" s="89"/>
      <c r="AQ256" s="89"/>
      <c r="AR256" s="89"/>
      <c r="AS256" s="89"/>
      <c r="AT256" s="89"/>
      <c r="AU256" s="89"/>
      <c r="AV256" s="89"/>
      <c r="AW256" s="89"/>
      <c r="AX256" s="89"/>
      <c r="AY256" s="89"/>
      <c r="AZ256" s="89"/>
      <c r="BA256" s="89"/>
      <c r="BB256" s="89"/>
      <c r="BC256" s="89"/>
      <c r="BD256" s="89"/>
      <c r="BE256" s="89"/>
      <c r="BF256" s="89"/>
      <c r="BG256" s="89"/>
      <c r="BH256" s="89"/>
      <c r="BI256" s="89"/>
      <c r="BJ256" s="89"/>
      <c r="BK256" s="89"/>
      <c r="BL256" s="89"/>
      <c r="BM256" s="89"/>
      <c r="BN256" s="89"/>
      <c r="BO256" s="89"/>
      <c r="BP256" s="89"/>
      <c r="BQ256" s="89"/>
      <c r="BR256" s="89"/>
      <c r="BS256" s="89"/>
      <c r="BT256" s="89"/>
      <c r="BU256" s="89"/>
      <c r="BV256" s="89"/>
      <c r="BW256" s="89"/>
      <c r="BX256" s="89"/>
      <c r="BY256" s="89"/>
      <c r="BZ256" s="89"/>
      <c r="CA256" s="89"/>
      <c r="CB256" s="89"/>
      <c r="CC256" s="89"/>
      <c r="CD256" s="89"/>
      <c r="CE256" s="89"/>
      <c r="CF256" s="89"/>
      <c r="CG256" s="89"/>
      <c r="CH256" s="89"/>
      <c r="CI256" s="89"/>
      <c r="CJ256" s="89"/>
      <c r="CK256" s="89"/>
      <c r="CL256" s="89"/>
      <c r="CM256" s="89"/>
      <c r="CN256" s="89"/>
      <c r="CO256" s="89"/>
      <c r="CP256" s="89"/>
      <c r="CQ256" s="89"/>
      <c r="CR256" s="89"/>
      <c r="CS256" s="89"/>
      <c r="CT256" s="89"/>
      <c r="CU256" s="89"/>
      <c r="CV256" s="89"/>
      <c r="CW256" s="89"/>
      <c r="CX256" s="89"/>
      <c r="CY256" s="89"/>
      <c r="CZ256" s="89"/>
      <c r="DA256" s="89"/>
      <c r="DB256" s="89"/>
      <c r="DC256" s="89"/>
      <c r="DD256" s="89"/>
      <c r="DE256" s="89"/>
      <c r="DF256" s="89"/>
      <c r="DG256" s="89"/>
      <c r="DH256" s="89"/>
      <c r="DI256" s="89"/>
      <c r="DJ256" s="89"/>
      <c r="DK256" s="89"/>
      <c r="DL256" s="89"/>
      <c r="DM256" s="89"/>
      <c r="DN256" s="89"/>
      <c r="DO256" s="89"/>
      <c r="DP256" s="89"/>
      <c r="DQ256" s="89"/>
      <c r="DR256" s="89"/>
      <c r="DS256" s="89"/>
      <c r="DT256" s="89"/>
      <c r="DU256" s="89"/>
      <c r="DV256" s="89"/>
      <c r="DW256" s="89"/>
      <c r="DX256" s="89"/>
      <c r="DY256" s="89"/>
      <c r="DZ256" s="89"/>
      <c r="EA256" s="89"/>
      <c r="EB256" s="89"/>
      <c r="EC256" s="89"/>
      <c r="ED256" s="89"/>
      <c r="EE256" s="89"/>
      <c r="EF256" s="89"/>
      <c r="EG256" s="89"/>
      <c r="EH256" s="89"/>
      <c r="EI256" s="89"/>
      <c r="EJ256" s="89"/>
      <c r="EK256" s="89"/>
      <c r="EL256" s="89"/>
      <c r="EM256" s="89"/>
      <c r="EN256" s="89"/>
      <c r="EO256" s="89"/>
      <c r="EP256" s="89"/>
      <c r="EQ256" s="89"/>
      <c r="ER256" s="89"/>
      <c r="ES256" s="89"/>
      <c r="ET256" s="89"/>
      <c r="EU256" s="89"/>
      <c r="EV256" s="89"/>
      <c r="EW256" s="89"/>
      <c r="EX256" s="89"/>
      <c r="EY256" s="89"/>
      <c r="EZ256" s="89"/>
      <c r="FA256" s="89"/>
      <c r="FB256" s="89"/>
      <c r="FC256" s="89"/>
      <c r="FD256" s="89"/>
      <c r="FE256" s="89"/>
      <c r="FF256" s="89"/>
      <c r="FG256" s="89"/>
      <c r="FH256" s="89"/>
      <c r="FI256" s="89"/>
      <c r="FJ256" s="89"/>
      <c r="FK256" s="89"/>
      <c r="FL256" s="89"/>
      <c r="FM256" s="89"/>
      <c r="FN256" s="89"/>
      <c r="FO256" s="89"/>
      <c r="FP256" s="89"/>
      <c r="FQ256" s="89"/>
      <c r="FR256" s="89"/>
      <c r="FS256" s="89"/>
      <c r="FT256" s="89"/>
      <c r="FU256" s="89"/>
      <c r="FV256" s="89"/>
      <c r="FW256" s="89"/>
      <c r="FX256" s="89"/>
      <c r="FY256" s="89"/>
      <c r="FZ256" s="89"/>
      <c r="GA256" s="89"/>
      <c r="GB256" s="89"/>
      <c r="GC256" s="89"/>
      <c r="GD256" s="89"/>
      <c r="GE256" s="89"/>
      <c r="GF256" s="89"/>
      <c r="GG256" s="89"/>
      <c r="GH256" s="89"/>
      <c r="GI256" s="89"/>
      <c r="GJ256" s="89"/>
      <c r="GK256" s="89"/>
      <c r="GL256" s="89"/>
      <c r="GM256" s="89"/>
      <c r="GN256" s="89"/>
      <c r="GO256" s="89"/>
      <c r="GP256" s="89"/>
      <c r="GQ256" s="89"/>
      <c r="GR256" s="89"/>
      <c r="GS256" s="89"/>
      <c r="GT256" s="89"/>
      <c r="GU256" s="89"/>
      <c r="GV256" s="89"/>
      <c r="GW256" s="89"/>
      <c r="GX256" s="89"/>
      <c r="GY256" s="89"/>
      <c r="GZ256" s="89"/>
      <c r="HA256" s="89"/>
      <c r="HB256" s="89"/>
      <c r="HC256" s="89"/>
      <c r="HD256" s="89"/>
      <c r="HE256" s="89"/>
      <c r="HF256" s="89"/>
      <c r="HG256" s="89"/>
      <c r="HH256" s="89"/>
      <c r="HI256" s="89"/>
      <c r="HJ256" s="89"/>
      <c r="HK256" s="89"/>
      <c r="HL256" s="89"/>
      <c r="HM256" s="89"/>
      <c r="HN256" s="89"/>
      <c r="HO256" s="89"/>
      <c r="HP256" s="89"/>
      <c r="HQ256" s="89"/>
      <c r="HR256" s="89"/>
      <c r="HS256" s="89"/>
      <c r="HT256" s="89"/>
      <c r="HU256" s="89"/>
      <c r="HV256" s="89"/>
      <c r="HW256" s="89"/>
      <c r="HX256" s="89"/>
      <c r="HY256" s="89"/>
      <c r="HZ256" s="89"/>
      <c r="IA256" s="89"/>
      <c r="IB256" s="89"/>
      <c r="IC256" s="89"/>
      <c r="ID256" s="89"/>
      <c r="IE256" s="89"/>
      <c r="IF256" s="89"/>
      <c r="IG256" s="89"/>
      <c r="IH256" s="89"/>
      <c r="II256" s="89"/>
      <c r="IJ256" s="89"/>
      <c r="IK256" s="89"/>
      <c r="IL256" s="89"/>
      <c r="IM256" s="89"/>
      <c r="IN256" s="89"/>
      <c r="IO256" s="89"/>
      <c r="IP256" s="89"/>
      <c r="IQ256" s="89"/>
      <c r="IR256" s="89"/>
      <c r="IS256" s="89"/>
      <c r="IT256" s="89"/>
      <c r="IU256" s="89"/>
      <c r="IV256" s="89"/>
    </row>
    <row r="257" spans="1:256" x14ac:dyDescent="0.25">
      <c r="A257" s="89"/>
      <c r="C257" s="95"/>
      <c r="D257" s="89"/>
      <c r="E257" s="89"/>
      <c r="F257" s="90"/>
      <c r="G257" s="124"/>
      <c r="H257" s="90"/>
      <c r="I257" s="89"/>
      <c r="J257" s="89"/>
      <c r="K257" s="89"/>
      <c r="L257" s="89"/>
      <c r="M257" s="89"/>
      <c r="N257" s="89"/>
      <c r="O257" s="89"/>
      <c r="P257" s="89"/>
      <c r="Q257" s="89"/>
      <c r="R257" s="89"/>
      <c r="S257" s="89"/>
      <c r="T257" s="89"/>
      <c r="U257" s="89"/>
      <c r="V257" s="89"/>
      <c r="W257" s="89"/>
      <c r="X257" s="89"/>
      <c r="Y257" s="89"/>
      <c r="Z257" s="89"/>
      <c r="AA257" s="89"/>
      <c r="AB257" s="89"/>
      <c r="AC257" s="89"/>
      <c r="AD257" s="89"/>
      <c r="AE257" s="89"/>
      <c r="AF257" s="89"/>
      <c r="AG257" s="89"/>
      <c r="AH257" s="89"/>
      <c r="AI257" s="89"/>
      <c r="AJ257" s="89"/>
      <c r="AK257" s="89"/>
      <c r="AL257" s="89"/>
      <c r="AM257" s="89"/>
      <c r="AN257" s="89"/>
      <c r="AO257" s="89"/>
      <c r="AP257" s="89"/>
      <c r="AQ257" s="89"/>
      <c r="AR257" s="89"/>
      <c r="AS257" s="89"/>
      <c r="AT257" s="89"/>
      <c r="AU257" s="89"/>
      <c r="AV257" s="89"/>
      <c r="AW257" s="89"/>
      <c r="AX257" s="89"/>
      <c r="AY257" s="89"/>
      <c r="AZ257" s="89"/>
      <c r="BA257" s="89"/>
      <c r="BB257" s="89"/>
      <c r="BC257" s="89"/>
      <c r="BD257" s="89"/>
      <c r="BE257" s="89"/>
      <c r="BF257" s="89"/>
      <c r="BG257" s="89"/>
      <c r="BH257" s="89"/>
      <c r="BI257" s="89"/>
      <c r="BJ257" s="89"/>
      <c r="BK257" s="89"/>
      <c r="BL257" s="89"/>
      <c r="BM257" s="89"/>
      <c r="BN257" s="89"/>
      <c r="BO257" s="89"/>
      <c r="BP257" s="89"/>
      <c r="BQ257" s="89"/>
      <c r="BR257" s="89"/>
      <c r="BS257" s="89"/>
      <c r="BT257" s="89"/>
      <c r="BU257" s="89"/>
      <c r="BV257" s="89"/>
      <c r="BW257" s="89"/>
      <c r="BX257" s="89"/>
      <c r="BY257" s="89"/>
      <c r="BZ257" s="89"/>
      <c r="CA257" s="89"/>
      <c r="CB257" s="89"/>
      <c r="CC257" s="89"/>
      <c r="CD257" s="89"/>
      <c r="CE257" s="89"/>
      <c r="CF257" s="89"/>
      <c r="CG257" s="89"/>
      <c r="CH257" s="89"/>
      <c r="CI257" s="89"/>
      <c r="CJ257" s="89"/>
      <c r="CK257" s="89"/>
      <c r="CL257" s="89"/>
      <c r="CM257" s="89"/>
      <c r="CN257" s="89"/>
      <c r="CO257" s="89"/>
      <c r="CP257" s="89"/>
      <c r="CQ257" s="89"/>
      <c r="CR257" s="89"/>
      <c r="CS257" s="89"/>
      <c r="CT257" s="89"/>
      <c r="CU257" s="89"/>
      <c r="CV257" s="89"/>
      <c r="CW257" s="89"/>
      <c r="CX257" s="89"/>
      <c r="CY257" s="89"/>
      <c r="CZ257" s="89"/>
      <c r="DA257" s="89"/>
      <c r="DB257" s="89"/>
      <c r="DC257" s="89"/>
      <c r="DD257" s="89"/>
      <c r="DE257" s="89"/>
      <c r="DF257" s="89"/>
      <c r="DG257" s="89"/>
      <c r="DH257" s="89"/>
      <c r="DI257" s="89"/>
      <c r="DJ257" s="89"/>
      <c r="DK257" s="89"/>
      <c r="DL257" s="89"/>
      <c r="DM257" s="89"/>
      <c r="DN257" s="89"/>
      <c r="DO257" s="89"/>
      <c r="DP257" s="89"/>
      <c r="DQ257" s="89"/>
      <c r="DR257" s="89"/>
      <c r="DS257" s="89"/>
      <c r="DT257" s="89"/>
      <c r="DU257" s="89"/>
      <c r="DV257" s="89"/>
      <c r="DW257" s="89"/>
      <c r="DX257" s="89"/>
      <c r="DY257" s="89"/>
      <c r="DZ257" s="89"/>
      <c r="EA257" s="89"/>
      <c r="EB257" s="89"/>
      <c r="EC257" s="89"/>
      <c r="ED257" s="89"/>
      <c r="EE257" s="89"/>
      <c r="EF257" s="89"/>
      <c r="EG257" s="89"/>
      <c r="EH257" s="89"/>
      <c r="EI257" s="89"/>
      <c r="EJ257" s="89"/>
      <c r="EK257" s="89"/>
      <c r="EL257" s="89"/>
      <c r="EM257" s="89"/>
      <c r="EN257" s="89"/>
      <c r="EO257" s="89"/>
      <c r="EP257" s="89"/>
      <c r="EQ257" s="89"/>
      <c r="ER257" s="89"/>
      <c r="ES257" s="89"/>
      <c r="ET257" s="89"/>
      <c r="EU257" s="89"/>
      <c r="EV257" s="89"/>
      <c r="EW257" s="89"/>
      <c r="EX257" s="89"/>
      <c r="EY257" s="89"/>
      <c r="EZ257" s="89"/>
      <c r="FA257" s="89"/>
      <c r="FB257" s="89"/>
      <c r="FC257" s="89"/>
      <c r="FD257" s="89"/>
      <c r="FE257" s="89"/>
      <c r="FF257" s="89"/>
      <c r="FG257" s="89"/>
      <c r="FH257" s="89"/>
      <c r="FI257" s="89"/>
      <c r="FJ257" s="89"/>
      <c r="FK257" s="89"/>
      <c r="FL257" s="89"/>
      <c r="FM257" s="89"/>
      <c r="FN257" s="89"/>
      <c r="FO257" s="89"/>
      <c r="FP257" s="89"/>
      <c r="FQ257" s="89"/>
      <c r="FR257" s="89"/>
      <c r="FS257" s="89"/>
      <c r="FT257" s="89"/>
      <c r="FU257" s="89"/>
      <c r="FV257" s="89"/>
      <c r="FW257" s="89"/>
      <c r="FX257" s="89"/>
      <c r="FY257" s="89"/>
      <c r="FZ257" s="89"/>
      <c r="GA257" s="89"/>
      <c r="GB257" s="89"/>
      <c r="GC257" s="89"/>
      <c r="GD257" s="89"/>
      <c r="GE257" s="89"/>
      <c r="GF257" s="89"/>
      <c r="GG257" s="89"/>
      <c r="GH257" s="89"/>
      <c r="GI257" s="89"/>
      <c r="GJ257" s="89"/>
      <c r="GK257" s="89"/>
      <c r="GL257" s="89"/>
      <c r="GM257" s="89"/>
      <c r="GN257" s="89"/>
      <c r="GO257" s="89"/>
      <c r="GP257" s="89"/>
      <c r="GQ257" s="89"/>
      <c r="GR257" s="89"/>
      <c r="GS257" s="89"/>
      <c r="GT257" s="89"/>
      <c r="GU257" s="89"/>
      <c r="GV257" s="89"/>
      <c r="GW257" s="89"/>
      <c r="GX257" s="89"/>
      <c r="GY257" s="89"/>
      <c r="GZ257" s="89"/>
      <c r="HA257" s="89"/>
      <c r="HB257" s="89"/>
      <c r="HC257" s="89"/>
      <c r="HD257" s="89"/>
      <c r="HE257" s="89"/>
      <c r="HF257" s="89"/>
      <c r="HG257" s="89"/>
      <c r="HH257" s="89"/>
      <c r="HI257" s="89"/>
      <c r="HJ257" s="89"/>
      <c r="HK257" s="89"/>
      <c r="HL257" s="89"/>
      <c r="HM257" s="89"/>
      <c r="HN257" s="89"/>
      <c r="HO257" s="89"/>
      <c r="HP257" s="89"/>
      <c r="HQ257" s="89"/>
      <c r="HR257" s="89"/>
      <c r="HS257" s="89"/>
      <c r="HT257" s="89"/>
      <c r="HU257" s="89"/>
      <c r="HV257" s="89"/>
      <c r="HW257" s="89"/>
      <c r="HX257" s="89"/>
      <c r="HY257" s="89"/>
      <c r="HZ257" s="89"/>
      <c r="IA257" s="89"/>
      <c r="IB257" s="89"/>
      <c r="IC257" s="89"/>
      <c r="ID257" s="89"/>
      <c r="IE257" s="89"/>
      <c r="IF257" s="89"/>
      <c r="IG257" s="89"/>
      <c r="IH257" s="89"/>
      <c r="II257" s="89"/>
      <c r="IJ257" s="89"/>
      <c r="IK257" s="89"/>
      <c r="IL257" s="89"/>
      <c r="IM257" s="89"/>
      <c r="IN257" s="89"/>
      <c r="IO257" s="89"/>
      <c r="IP257" s="89"/>
      <c r="IQ257" s="89"/>
      <c r="IR257" s="89"/>
      <c r="IS257" s="89"/>
      <c r="IT257" s="89"/>
      <c r="IU257" s="89"/>
      <c r="IV257" s="89"/>
    </row>
    <row r="258" spans="1:256" x14ac:dyDescent="0.25">
      <c r="A258" s="89"/>
      <c r="B258" s="96" t="s">
        <v>1552</v>
      </c>
      <c r="C258" s="95">
        <v>24792000</v>
      </c>
      <c r="D258" s="89"/>
      <c r="E258" s="89"/>
      <c r="F258" s="90"/>
      <c r="G258" s="125"/>
      <c r="H258" s="90"/>
      <c r="I258" s="89"/>
      <c r="J258" s="89"/>
      <c r="K258" s="89"/>
      <c r="L258" s="89"/>
      <c r="M258" s="89"/>
      <c r="N258" s="89"/>
      <c r="O258" s="89"/>
      <c r="P258" s="89"/>
      <c r="Q258" s="89"/>
      <c r="R258" s="89"/>
      <c r="S258" s="89"/>
      <c r="T258" s="89"/>
      <c r="U258" s="89"/>
      <c r="V258" s="89"/>
      <c r="W258" s="89"/>
      <c r="X258" s="89"/>
      <c r="Y258" s="89"/>
      <c r="Z258" s="89"/>
      <c r="AA258" s="89"/>
      <c r="AB258" s="89"/>
      <c r="AC258" s="89"/>
      <c r="AD258" s="89"/>
      <c r="AE258" s="89"/>
      <c r="AF258" s="89"/>
      <c r="AG258" s="89"/>
      <c r="AH258" s="89"/>
      <c r="AI258" s="89"/>
      <c r="AJ258" s="89"/>
      <c r="AK258" s="89"/>
      <c r="AL258" s="89"/>
      <c r="AM258" s="89"/>
      <c r="AN258" s="89"/>
      <c r="AO258" s="89"/>
      <c r="AP258" s="89"/>
      <c r="AQ258" s="89"/>
      <c r="AR258" s="89"/>
      <c r="AS258" s="89"/>
      <c r="AT258" s="89"/>
      <c r="AU258" s="89"/>
      <c r="AV258" s="89"/>
      <c r="AW258" s="89"/>
      <c r="AX258" s="89"/>
      <c r="AY258" s="89"/>
      <c r="AZ258" s="89"/>
      <c r="BA258" s="89"/>
      <c r="BB258" s="89"/>
      <c r="BC258" s="89"/>
      <c r="BD258" s="89"/>
      <c r="BE258" s="89"/>
      <c r="BF258" s="89"/>
      <c r="BG258" s="89"/>
      <c r="BH258" s="89"/>
      <c r="BI258" s="89"/>
      <c r="BJ258" s="89"/>
      <c r="BK258" s="89"/>
      <c r="BL258" s="89"/>
      <c r="BM258" s="89"/>
      <c r="BN258" s="89"/>
      <c r="BO258" s="89"/>
      <c r="BP258" s="89"/>
      <c r="BQ258" s="89"/>
      <c r="BR258" s="89"/>
      <c r="BS258" s="89"/>
      <c r="BT258" s="89"/>
      <c r="BU258" s="89"/>
      <c r="BV258" s="89"/>
      <c r="BW258" s="89"/>
      <c r="BX258" s="89"/>
      <c r="BY258" s="89"/>
      <c r="BZ258" s="89"/>
      <c r="CA258" s="89"/>
      <c r="CB258" s="89"/>
      <c r="CC258" s="89"/>
      <c r="CD258" s="89"/>
      <c r="CE258" s="89"/>
      <c r="CF258" s="89"/>
      <c r="CG258" s="89"/>
      <c r="CH258" s="89"/>
      <c r="CI258" s="89"/>
      <c r="CJ258" s="89"/>
      <c r="CK258" s="89"/>
      <c r="CL258" s="89"/>
      <c r="CM258" s="89"/>
      <c r="CN258" s="89"/>
      <c r="CO258" s="89"/>
      <c r="CP258" s="89"/>
      <c r="CQ258" s="89"/>
      <c r="CR258" s="89"/>
      <c r="CS258" s="89"/>
      <c r="CT258" s="89"/>
      <c r="CU258" s="89"/>
      <c r="CV258" s="89"/>
      <c r="CW258" s="89"/>
      <c r="CX258" s="89"/>
      <c r="CY258" s="89"/>
      <c r="CZ258" s="89"/>
      <c r="DA258" s="89"/>
      <c r="DB258" s="89"/>
      <c r="DC258" s="89"/>
      <c r="DD258" s="89"/>
      <c r="DE258" s="89"/>
      <c r="DF258" s="89"/>
      <c r="DG258" s="89"/>
      <c r="DH258" s="89"/>
      <c r="DI258" s="89"/>
      <c r="DJ258" s="89"/>
      <c r="DK258" s="89"/>
      <c r="DL258" s="89"/>
      <c r="DM258" s="89"/>
      <c r="DN258" s="89"/>
      <c r="DO258" s="89"/>
      <c r="DP258" s="89"/>
      <c r="DQ258" s="89"/>
      <c r="DR258" s="89"/>
      <c r="DS258" s="89"/>
      <c r="DT258" s="89"/>
      <c r="DU258" s="89"/>
      <c r="DV258" s="89"/>
      <c r="DW258" s="89"/>
      <c r="DX258" s="89"/>
      <c r="DY258" s="89"/>
      <c r="DZ258" s="89"/>
      <c r="EA258" s="89"/>
      <c r="EB258" s="89"/>
      <c r="EC258" s="89"/>
      <c r="ED258" s="89"/>
      <c r="EE258" s="89"/>
      <c r="EF258" s="89"/>
      <c r="EG258" s="89"/>
      <c r="EH258" s="89"/>
      <c r="EI258" s="89"/>
      <c r="EJ258" s="89"/>
      <c r="EK258" s="89"/>
      <c r="EL258" s="89"/>
      <c r="EM258" s="89"/>
      <c r="EN258" s="89"/>
      <c r="EO258" s="89"/>
      <c r="EP258" s="89"/>
      <c r="EQ258" s="89"/>
      <c r="ER258" s="89"/>
      <c r="ES258" s="89"/>
      <c r="ET258" s="89"/>
      <c r="EU258" s="89"/>
      <c r="EV258" s="89"/>
      <c r="EW258" s="89"/>
      <c r="EX258" s="89"/>
      <c r="EY258" s="89"/>
      <c r="EZ258" s="89"/>
      <c r="FA258" s="89"/>
      <c r="FB258" s="89"/>
      <c r="FC258" s="89"/>
      <c r="FD258" s="89"/>
      <c r="FE258" s="89"/>
      <c r="FF258" s="89"/>
      <c r="FG258" s="89"/>
      <c r="FH258" s="89"/>
      <c r="FI258" s="89"/>
      <c r="FJ258" s="89"/>
      <c r="FK258" s="89"/>
      <c r="FL258" s="89"/>
      <c r="FM258" s="89"/>
      <c r="FN258" s="89"/>
      <c r="FO258" s="89"/>
      <c r="FP258" s="89"/>
      <c r="FQ258" s="89"/>
      <c r="FR258" s="89"/>
      <c r="FS258" s="89"/>
      <c r="FT258" s="89"/>
      <c r="FU258" s="89"/>
      <c r="FV258" s="89"/>
      <c r="FW258" s="89"/>
      <c r="FX258" s="89"/>
      <c r="FY258" s="89"/>
      <c r="FZ258" s="89"/>
      <c r="GA258" s="89"/>
      <c r="GB258" s="89"/>
      <c r="GC258" s="89"/>
      <c r="GD258" s="89"/>
      <c r="GE258" s="89"/>
      <c r="GF258" s="89"/>
      <c r="GG258" s="89"/>
      <c r="GH258" s="89"/>
      <c r="GI258" s="89"/>
      <c r="GJ258" s="89"/>
      <c r="GK258" s="89"/>
      <c r="GL258" s="89"/>
      <c r="GM258" s="89"/>
      <c r="GN258" s="89"/>
      <c r="GO258" s="89"/>
      <c r="GP258" s="89"/>
      <c r="GQ258" s="89"/>
      <c r="GR258" s="89"/>
      <c r="GS258" s="89"/>
      <c r="GT258" s="89"/>
      <c r="GU258" s="89"/>
      <c r="GV258" s="89"/>
      <c r="GW258" s="89"/>
      <c r="GX258" s="89"/>
      <c r="GY258" s="89"/>
      <c r="GZ258" s="89"/>
      <c r="HA258" s="89"/>
      <c r="HB258" s="89"/>
      <c r="HC258" s="89"/>
      <c r="HD258" s="89"/>
      <c r="HE258" s="89"/>
      <c r="HF258" s="89"/>
      <c r="HG258" s="89"/>
      <c r="HH258" s="89"/>
      <c r="HI258" s="89"/>
      <c r="HJ258" s="89"/>
      <c r="HK258" s="89"/>
      <c r="HL258" s="89"/>
      <c r="HM258" s="89"/>
      <c r="HN258" s="89"/>
      <c r="HO258" s="89"/>
      <c r="HP258" s="89"/>
      <c r="HQ258" s="89"/>
      <c r="HR258" s="89"/>
      <c r="HS258" s="89"/>
      <c r="HT258" s="89"/>
      <c r="HU258" s="89"/>
      <c r="HV258" s="89"/>
      <c r="HW258" s="89"/>
      <c r="HX258" s="89"/>
      <c r="HY258" s="89"/>
      <c r="HZ258" s="89"/>
      <c r="IA258" s="89"/>
      <c r="IB258" s="89"/>
      <c r="IC258" s="89"/>
      <c r="ID258" s="89"/>
      <c r="IE258" s="89"/>
      <c r="IF258" s="89"/>
      <c r="IG258" s="89"/>
      <c r="IH258" s="89"/>
      <c r="II258" s="89"/>
      <c r="IJ258" s="89"/>
      <c r="IK258" s="89"/>
      <c r="IL258" s="89"/>
      <c r="IM258" s="89"/>
      <c r="IN258" s="89"/>
      <c r="IO258" s="89"/>
      <c r="IP258" s="89"/>
      <c r="IQ258" s="89"/>
      <c r="IR258" s="89"/>
      <c r="IS258" s="89"/>
      <c r="IT258" s="89"/>
      <c r="IU258" s="89"/>
      <c r="IV258" s="89"/>
    </row>
    <row r="259" spans="1:256" x14ac:dyDescent="0.25">
      <c r="A259" s="89"/>
      <c r="C259" s="95"/>
      <c r="D259" s="89"/>
      <c r="E259" s="89"/>
      <c r="F259" s="90"/>
      <c r="G259" s="125"/>
      <c r="H259" s="90"/>
      <c r="I259" s="89"/>
      <c r="J259" s="89"/>
      <c r="K259" s="89"/>
      <c r="L259" s="89"/>
      <c r="M259" s="89"/>
      <c r="N259" s="89"/>
      <c r="O259" s="89"/>
      <c r="P259" s="89"/>
      <c r="Q259" s="89"/>
      <c r="R259" s="89"/>
      <c r="S259" s="89"/>
      <c r="T259" s="89"/>
      <c r="U259" s="89"/>
      <c r="V259" s="89"/>
      <c r="W259" s="89"/>
      <c r="X259" s="89"/>
      <c r="Y259" s="89"/>
      <c r="Z259" s="89"/>
      <c r="AA259" s="89"/>
      <c r="AB259" s="89"/>
      <c r="AC259" s="89"/>
      <c r="AD259" s="89"/>
      <c r="AE259" s="89"/>
      <c r="AF259" s="89"/>
      <c r="AG259" s="89"/>
      <c r="AH259" s="89"/>
      <c r="AI259" s="89"/>
      <c r="AJ259" s="89"/>
      <c r="AK259" s="89"/>
      <c r="AL259" s="89"/>
      <c r="AM259" s="89"/>
      <c r="AN259" s="89"/>
      <c r="AO259" s="89"/>
      <c r="AP259" s="89"/>
      <c r="AQ259" s="89"/>
      <c r="AR259" s="89"/>
      <c r="AS259" s="89"/>
      <c r="AT259" s="89"/>
      <c r="AU259" s="89"/>
      <c r="AV259" s="89"/>
      <c r="AW259" s="89"/>
      <c r="AX259" s="89"/>
      <c r="AY259" s="89"/>
      <c r="AZ259" s="89"/>
      <c r="BA259" s="89"/>
      <c r="BB259" s="89"/>
      <c r="BC259" s="89"/>
      <c r="BD259" s="89"/>
      <c r="BE259" s="89"/>
      <c r="BF259" s="89"/>
      <c r="BG259" s="89"/>
      <c r="BH259" s="89"/>
      <c r="BI259" s="89"/>
      <c r="BJ259" s="89"/>
      <c r="BK259" s="89"/>
      <c r="BL259" s="89"/>
      <c r="BM259" s="89"/>
      <c r="BN259" s="89"/>
      <c r="BO259" s="89"/>
      <c r="BP259" s="89"/>
      <c r="BQ259" s="89"/>
      <c r="BR259" s="89"/>
      <c r="BS259" s="89"/>
      <c r="BT259" s="89"/>
      <c r="BU259" s="89"/>
      <c r="BV259" s="89"/>
      <c r="BW259" s="89"/>
      <c r="BX259" s="89"/>
      <c r="BY259" s="89"/>
      <c r="BZ259" s="89"/>
      <c r="CA259" s="89"/>
      <c r="CB259" s="89"/>
      <c r="CC259" s="89"/>
      <c r="CD259" s="89"/>
      <c r="CE259" s="89"/>
      <c r="CF259" s="89"/>
      <c r="CG259" s="89"/>
      <c r="CH259" s="89"/>
      <c r="CI259" s="89"/>
      <c r="CJ259" s="89"/>
      <c r="CK259" s="89"/>
      <c r="CL259" s="89"/>
      <c r="CM259" s="89"/>
      <c r="CN259" s="89"/>
      <c r="CO259" s="89"/>
      <c r="CP259" s="89"/>
      <c r="CQ259" s="89"/>
      <c r="CR259" s="89"/>
      <c r="CS259" s="89"/>
      <c r="CT259" s="89"/>
      <c r="CU259" s="89"/>
      <c r="CV259" s="89"/>
      <c r="CW259" s="89"/>
      <c r="CX259" s="89"/>
      <c r="CY259" s="89"/>
      <c r="CZ259" s="89"/>
      <c r="DA259" s="89"/>
      <c r="DB259" s="89"/>
      <c r="DC259" s="89"/>
      <c r="DD259" s="89"/>
      <c r="DE259" s="89"/>
      <c r="DF259" s="89"/>
      <c r="DG259" s="89"/>
      <c r="DH259" s="89"/>
      <c r="DI259" s="89"/>
      <c r="DJ259" s="89"/>
      <c r="DK259" s="89"/>
      <c r="DL259" s="89"/>
      <c r="DM259" s="89"/>
      <c r="DN259" s="89"/>
      <c r="DO259" s="89"/>
      <c r="DP259" s="89"/>
      <c r="DQ259" s="89"/>
      <c r="DR259" s="89"/>
      <c r="DS259" s="89"/>
      <c r="DT259" s="89"/>
      <c r="DU259" s="89"/>
      <c r="DV259" s="89"/>
      <c r="DW259" s="89"/>
      <c r="DX259" s="89"/>
      <c r="DY259" s="89"/>
      <c r="DZ259" s="89"/>
      <c r="EA259" s="89"/>
      <c r="EB259" s="89"/>
      <c r="EC259" s="89"/>
      <c r="ED259" s="89"/>
      <c r="EE259" s="89"/>
      <c r="EF259" s="89"/>
      <c r="EG259" s="89"/>
      <c r="EH259" s="89"/>
      <c r="EI259" s="89"/>
      <c r="EJ259" s="89"/>
      <c r="EK259" s="89"/>
      <c r="EL259" s="89"/>
      <c r="EM259" s="89"/>
      <c r="EN259" s="89"/>
      <c r="EO259" s="89"/>
      <c r="EP259" s="89"/>
      <c r="EQ259" s="89"/>
      <c r="ER259" s="89"/>
      <c r="ES259" s="89"/>
      <c r="ET259" s="89"/>
      <c r="EU259" s="89"/>
      <c r="EV259" s="89"/>
      <c r="EW259" s="89"/>
      <c r="EX259" s="89"/>
      <c r="EY259" s="89"/>
      <c r="EZ259" s="89"/>
      <c r="FA259" s="89"/>
      <c r="FB259" s="89"/>
      <c r="FC259" s="89"/>
      <c r="FD259" s="89"/>
      <c r="FE259" s="89"/>
      <c r="FF259" s="89"/>
      <c r="FG259" s="89"/>
      <c r="FH259" s="89"/>
      <c r="FI259" s="89"/>
      <c r="FJ259" s="89"/>
      <c r="FK259" s="89"/>
      <c r="FL259" s="89"/>
      <c r="FM259" s="89"/>
      <c r="FN259" s="89"/>
      <c r="FO259" s="89"/>
      <c r="FP259" s="89"/>
      <c r="FQ259" s="89"/>
      <c r="FR259" s="89"/>
      <c r="FS259" s="89"/>
      <c r="FT259" s="89"/>
      <c r="FU259" s="89"/>
      <c r="FV259" s="89"/>
      <c r="FW259" s="89"/>
      <c r="FX259" s="89"/>
      <c r="FY259" s="89"/>
      <c r="FZ259" s="89"/>
      <c r="GA259" s="89"/>
      <c r="GB259" s="89"/>
      <c r="GC259" s="89"/>
      <c r="GD259" s="89"/>
      <c r="GE259" s="89"/>
      <c r="GF259" s="89"/>
      <c r="GG259" s="89"/>
      <c r="GH259" s="89"/>
      <c r="GI259" s="89"/>
      <c r="GJ259" s="89"/>
      <c r="GK259" s="89"/>
      <c r="GL259" s="89"/>
      <c r="GM259" s="89"/>
      <c r="GN259" s="89"/>
      <c r="GO259" s="89"/>
      <c r="GP259" s="89"/>
      <c r="GQ259" s="89"/>
      <c r="GR259" s="89"/>
      <c r="GS259" s="89"/>
      <c r="GT259" s="89"/>
      <c r="GU259" s="89"/>
      <c r="GV259" s="89"/>
      <c r="GW259" s="89"/>
      <c r="GX259" s="89"/>
      <c r="GY259" s="89"/>
      <c r="GZ259" s="89"/>
      <c r="HA259" s="89"/>
      <c r="HB259" s="89"/>
      <c r="HC259" s="89"/>
      <c r="HD259" s="89"/>
      <c r="HE259" s="89"/>
      <c r="HF259" s="89"/>
      <c r="HG259" s="89"/>
      <c r="HH259" s="89"/>
      <c r="HI259" s="89"/>
      <c r="HJ259" s="89"/>
      <c r="HK259" s="89"/>
      <c r="HL259" s="89"/>
      <c r="HM259" s="89"/>
      <c r="HN259" s="89"/>
      <c r="HO259" s="89"/>
      <c r="HP259" s="89"/>
      <c r="HQ259" s="89"/>
      <c r="HR259" s="89"/>
      <c r="HS259" s="89"/>
      <c r="HT259" s="89"/>
      <c r="HU259" s="89"/>
      <c r="HV259" s="89"/>
      <c r="HW259" s="89"/>
      <c r="HX259" s="89"/>
      <c r="HY259" s="89"/>
      <c r="HZ259" s="89"/>
      <c r="IA259" s="89"/>
      <c r="IB259" s="89"/>
      <c r="IC259" s="89"/>
      <c r="ID259" s="89"/>
      <c r="IE259" s="89"/>
      <c r="IF259" s="89"/>
      <c r="IG259" s="89"/>
      <c r="IH259" s="89"/>
      <c r="II259" s="89"/>
      <c r="IJ259" s="89"/>
      <c r="IK259" s="89"/>
      <c r="IL259" s="89"/>
      <c r="IM259" s="89"/>
      <c r="IN259" s="89"/>
      <c r="IO259" s="89"/>
      <c r="IP259" s="89"/>
      <c r="IQ259" s="89"/>
      <c r="IR259" s="89"/>
      <c r="IS259" s="89"/>
      <c r="IT259" s="89"/>
      <c r="IU259" s="89"/>
      <c r="IV259" s="89"/>
    </row>
    <row r="260" spans="1:256" ht="30" x14ac:dyDescent="0.25">
      <c r="A260" s="89"/>
      <c r="B260" s="96" t="s">
        <v>1551</v>
      </c>
      <c r="C260" s="91">
        <v>21291359.450000003</v>
      </c>
      <c r="D260" s="89"/>
      <c r="E260" s="89"/>
      <c r="F260" s="90"/>
      <c r="G260" s="125"/>
      <c r="H260" s="90"/>
      <c r="I260" s="89"/>
      <c r="J260" s="89"/>
      <c r="K260" s="89"/>
      <c r="L260" s="89"/>
      <c r="M260" s="89"/>
      <c r="N260" s="89"/>
      <c r="O260" s="89"/>
      <c r="P260" s="89"/>
      <c r="Q260" s="89"/>
      <c r="R260" s="89"/>
      <c r="S260" s="89"/>
      <c r="T260" s="89"/>
      <c r="U260" s="89"/>
      <c r="V260" s="89"/>
      <c r="W260" s="89"/>
      <c r="X260" s="89"/>
      <c r="Y260" s="89"/>
      <c r="Z260" s="89"/>
      <c r="AA260" s="89"/>
      <c r="AB260" s="89"/>
      <c r="AC260" s="89"/>
      <c r="AD260" s="89"/>
      <c r="AE260" s="89"/>
      <c r="AF260" s="89"/>
      <c r="AG260" s="89"/>
      <c r="AH260" s="89"/>
      <c r="AI260" s="89"/>
      <c r="AJ260" s="89"/>
      <c r="AK260" s="89"/>
      <c r="AL260" s="89"/>
      <c r="AM260" s="89"/>
      <c r="AN260" s="89"/>
      <c r="AO260" s="89"/>
      <c r="AP260" s="89"/>
      <c r="AQ260" s="89"/>
      <c r="AR260" s="89"/>
      <c r="AS260" s="89"/>
      <c r="AT260" s="89"/>
      <c r="AU260" s="89"/>
      <c r="AV260" s="89"/>
      <c r="AW260" s="89"/>
      <c r="AX260" s="89"/>
      <c r="AY260" s="89"/>
      <c r="AZ260" s="89"/>
      <c r="BA260" s="89"/>
      <c r="BB260" s="89"/>
      <c r="BC260" s="89"/>
      <c r="BD260" s="89"/>
      <c r="BE260" s="89"/>
      <c r="BF260" s="89"/>
      <c r="BG260" s="89"/>
      <c r="BH260" s="89"/>
      <c r="BI260" s="89"/>
      <c r="BJ260" s="89"/>
      <c r="BK260" s="89"/>
      <c r="BL260" s="89"/>
      <c r="BM260" s="89"/>
      <c r="BN260" s="89"/>
      <c r="BO260" s="89"/>
      <c r="BP260" s="89"/>
      <c r="BQ260" s="89"/>
      <c r="BR260" s="89"/>
      <c r="BS260" s="89"/>
      <c r="BT260" s="89"/>
      <c r="BU260" s="89"/>
      <c r="BV260" s="89"/>
      <c r="BW260" s="89"/>
      <c r="BX260" s="89"/>
      <c r="BY260" s="89"/>
      <c r="BZ260" s="89"/>
      <c r="CA260" s="89"/>
      <c r="CB260" s="89"/>
      <c r="CC260" s="89"/>
      <c r="CD260" s="89"/>
      <c r="CE260" s="89"/>
      <c r="CF260" s="89"/>
      <c r="CG260" s="89"/>
      <c r="CH260" s="89"/>
      <c r="CI260" s="89"/>
      <c r="CJ260" s="89"/>
      <c r="CK260" s="89"/>
      <c r="CL260" s="89"/>
      <c r="CM260" s="89"/>
      <c r="CN260" s="89"/>
      <c r="CO260" s="89"/>
      <c r="CP260" s="89"/>
      <c r="CQ260" s="89"/>
      <c r="CR260" s="89"/>
      <c r="CS260" s="89"/>
      <c r="CT260" s="89"/>
      <c r="CU260" s="89"/>
      <c r="CV260" s="89"/>
      <c r="CW260" s="89"/>
      <c r="CX260" s="89"/>
      <c r="CY260" s="89"/>
      <c r="CZ260" s="89"/>
      <c r="DA260" s="89"/>
      <c r="DB260" s="89"/>
      <c r="DC260" s="89"/>
      <c r="DD260" s="89"/>
      <c r="DE260" s="89"/>
      <c r="DF260" s="89"/>
      <c r="DG260" s="89"/>
      <c r="DH260" s="89"/>
      <c r="DI260" s="89"/>
      <c r="DJ260" s="89"/>
      <c r="DK260" s="89"/>
      <c r="DL260" s="89"/>
      <c r="DM260" s="89"/>
      <c r="DN260" s="89"/>
      <c r="DO260" s="89"/>
      <c r="DP260" s="89"/>
      <c r="DQ260" s="89"/>
      <c r="DR260" s="89"/>
      <c r="DS260" s="89"/>
      <c r="DT260" s="89"/>
      <c r="DU260" s="89"/>
      <c r="DV260" s="89"/>
      <c r="DW260" s="89"/>
      <c r="DX260" s="89"/>
      <c r="DY260" s="89"/>
      <c r="DZ260" s="89"/>
      <c r="EA260" s="89"/>
      <c r="EB260" s="89"/>
      <c r="EC260" s="89"/>
      <c r="ED260" s="89"/>
      <c r="EE260" s="89"/>
      <c r="EF260" s="89"/>
      <c r="EG260" s="89"/>
      <c r="EH260" s="89"/>
      <c r="EI260" s="89"/>
      <c r="EJ260" s="89"/>
      <c r="EK260" s="89"/>
      <c r="EL260" s="89"/>
      <c r="EM260" s="89"/>
      <c r="EN260" s="89"/>
      <c r="EO260" s="89"/>
      <c r="EP260" s="89"/>
      <c r="EQ260" s="89"/>
      <c r="ER260" s="89"/>
      <c r="ES260" s="89"/>
      <c r="ET260" s="89"/>
      <c r="EU260" s="89"/>
      <c r="EV260" s="89"/>
      <c r="EW260" s="89"/>
      <c r="EX260" s="89"/>
      <c r="EY260" s="89"/>
      <c r="EZ260" s="89"/>
      <c r="FA260" s="89"/>
      <c r="FB260" s="89"/>
      <c r="FC260" s="89"/>
      <c r="FD260" s="89"/>
      <c r="FE260" s="89"/>
      <c r="FF260" s="89"/>
      <c r="FG260" s="89"/>
      <c r="FH260" s="89"/>
      <c r="FI260" s="89"/>
      <c r="FJ260" s="89"/>
      <c r="FK260" s="89"/>
      <c r="FL260" s="89"/>
      <c r="FM260" s="89"/>
      <c r="FN260" s="89"/>
      <c r="FO260" s="89"/>
      <c r="FP260" s="89"/>
      <c r="FQ260" s="89"/>
      <c r="FR260" s="89"/>
      <c r="FS260" s="89"/>
      <c r="FT260" s="89"/>
      <c r="FU260" s="89"/>
      <c r="FV260" s="89"/>
      <c r="FW260" s="89"/>
      <c r="FX260" s="89"/>
      <c r="FY260" s="89"/>
      <c r="FZ260" s="89"/>
      <c r="GA260" s="89"/>
      <c r="GB260" s="89"/>
      <c r="GC260" s="89"/>
      <c r="GD260" s="89"/>
      <c r="GE260" s="89"/>
      <c r="GF260" s="89"/>
      <c r="GG260" s="89"/>
      <c r="GH260" s="89"/>
      <c r="GI260" s="89"/>
      <c r="GJ260" s="89"/>
      <c r="GK260" s="89"/>
      <c r="GL260" s="89"/>
      <c r="GM260" s="89"/>
      <c r="GN260" s="89"/>
      <c r="GO260" s="89"/>
      <c r="GP260" s="89"/>
      <c r="GQ260" s="89"/>
      <c r="GR260" s="89"/>
      <c r="GS260" s="89"/>
      <c r="GT260" s="89"/>
      <c r="GU260" s="89"/>
      <c r="GV260" s="89"/>
      <c r="GW260" s="89"/>
      <c r="GX260" s="89"/>
      <c r="GY260" s="89"/>
      <c r="GZ260" s="89"/>
      <c r="HA260" s="89"/>
      <c r="HB260" s="89"/>
      <c r="HC260" s="89"/>
      <c r="HD260" s="89"/>
      <c r="HE260" s="89"/>
      <c r="HF260" s="89"/>
      <c r="HG260" s="89"/>
      <c r="HH260" s="89"/>
      <c r="HI260" s="89"/>
      <c r="HJ260" s="89"/>
      <c r="HK260" s="89"/>
      <c r="HL260" s="89"/>
      <c r="HM260" s="89"/>
      <c r="HN260" s="89"/>
      <c r="HO260" s="89"/>
      <c r="HP260" s="89"/>
      <c r="HQ260" s="89"/>
      <c r="HR260" s="89"/>
      <c r="HS260" s="89"/>
      <c r="HT260" s="89"/>
      <c r="HU260" s="89"/>
      <c r="HV260" s="89"/>
      <c r="HW260" s="89"/>
      <c r="HX260" s="89"/>
      <c r="HY260" s="89"/>
      <c r="HZ260" s="89"/>
      <c r="IA260" s="89"/>
      <c r="IB260" s="89"/>
      <c r="IC260" s="89"/>
      <c r="ID260" s="89"/>
      <c r="IE260" s="89"/>
      <c r="IF260" s="89"/>
      <c r="IG260" s="89"/>
      <c r="IH260" s="89"/>
      <c r="II260" s="89"/>
      <c r="IJ260" s="89"/>
      <c r="IK260" s="89"/>
      <c r="IL260" s="89"/>
      <c r="IM260" s="89"/>
      <c r="IN260" s="89"/>
      <c r="IO260" s="89"/>
      <c r="IP260" s="89"/>
      <c r="IQ260" s="89"/>
      <c r="IR260" s="89"/>
      <c r="IS260" s="89"/>
      <c r="IT260" s="89"/>
      <c r="IU260" s="89"/>
      <c r="IV260" s="89"/>
    </row>
    <row r="261" spans="1:256" x14ac:dyDescent="0.25">
      <c r="A261" s="89"/>
      <c r="C261" s="95"/>
      <c r="D261" s="89"/>
      <c r="E261" s="89"/>
      <c r="F261" s="90"/>
      <c r="G261" s="124"/>
      <c r="H261" s="90"/>
      <c r="I261" s="89"/>
      <c r="J261" s="89"/>
      <c r="K261" s="89"/>
      <c r="L261" s="89"/>
      <c r="M261" s="89"/>
      <c r="N261" s="89"/>
      <c r="O261" s="89"/>
      <c r="P261" s="89"/>
      <c r="Q261" s="89"/>
      <c r="R261" s="89"/>
      <c r="S261" s="89"/>
      <c r="T261" s="89"/>
      <c r="U261" s="89"/>
      <c r="V261" s="89"/>
      <c r="W261" s="89"/>
      <c r="X261" s="89"/>
      <c r="Y261" s="89"/>
      <c r="Z261" s="89"/>
      <c r="AA261" s="89"/>
      <c r="AB261" s="89"/>
      <c r="AC261" s="89"/>
      <c r="AD261" s="89"/>
      <c r="AE261" s="89"/>
      <c r="AF261" s="89"/>
      <c r="AG261" s="89"/>
      <c r="AH261" s="89"/>
      <c r="AI261" s="89"/>
      <c r="AJ261" s="89"/>
      <c r="AK261" s="89"/>
      <c r="AL261" s="89"/>
      <c r="AM261" s="89"/>
      <c r="AN261" s="89"/>
      <c r="AO261" s="89"/>
      <c r="AP261" s="89"/>
      <c r="AQ261" s="89"/>
      <c r="AR261" s="89"/>
      <c r="AS261" s="89"/>
      <c r="AT261" s="89"/>
      <c r="AU261" s="89"/>
      <c r="AV261" s="89"/>
      <c r="AW261" s="89"/>
      <c r="AX261" s="89"/>
      <c r="AY261" s="89"/>
      <c r="AZ261" s="89"/>
      <c r="BA261" s="89"/>
      <c r="BB261" s="89"/>
      <c r="BC261" s="89"/>
      <c r="BD261" s="89"/>
      <c r="BE261" s="89"/>
      <c r="BF261" s="89"/>
      <c r="BG261" s="89"/>
      <c r="BH261" s="89"/>
      <c r="BI261" s="89"/>
      <c r="BJ261" s="89"/>
      <c r="BK261" s="89"/>
      <c r="BL261" s="89"/>
      <c r="BM261" s="89"/>
      <c r="BN261" s="89"/>
      <c r="BO261" s="89"/>
      <c r="BP261" s="89"/>
      <c r="BQ261" s="89"/>
      <c r="BR261" s="89"/>
      <c r="BS261" s="89"/>
      <c r="BT261" s="89"/>
      <c r="BU261" s="89"/>
      <c r="BV261" s="89"/>
      <c r="BW261" s="89"/>
      <c r="BX261" s="89"/>
      <c r="BY261" s="89"/>
      <c r="BZ261" s="89"/>
      <c r="CA261" s="89"/>
      <c r="CB261" s="89"/>
      <c r="CC261" s="89"/>
      <c r="CD261" s="89"/>
      <c r="CE261" s="89"/>
      <c r="CF261" s="89"/>
      <c r="CG261" s="89"/>
      <c r="CH261" s="89"/>
      <c r="CI261" s="89"/>
      <c r="CJ261" s="89"/>
      <c r="CK261" s="89"/>
      <c r="CL261" s="89"/>
      <c r="CM261" s="89"/>
      <c r="CN261" s="89"/>
      <c r="CO261" s="89"/>
      <c r="CP261" s="89"/>
      <c r="CQ261" s="89"/>
      <c r="CR261" s="89"/>
      <c r="CS261" s="89"/>
      <c r="CT261" s="89"/>
      <c r="CU261" s="89"/>
      <c r="CV261" s="89"/>
      <c r="CW261" s="89"/>
      <c r="CX261" s="89"/>
      <c r="CY261" s="89"/>
      <c r="CZ261" s="89"/>
      <c r="DA261" s="89"/>
      <c r="DB261" s="89"/>
      <c r="DC261" s="89"/>
      <c r="DD261" s="89"/>
      <c r="DE261" s="89"/>
      <c r="DF261" s="89"/>
      <c r="DG261" s="89"/>
      <c r="DH261" s="89"/>
      <c r="DI261" s="89"/>
      <c r="DJ261" s="89"/>
      <c r="DK261" s="89"/>
      <c r="DL261" s="89"/>
      <c r="DM261" s="89"/>
      <c r="DN261" s="89"/>
      <c r="DO261" s="89"/>
      <c r="DP261" s="89"/>
      <c r="DQ261" s="89"/>
      <c r="DR261" s="89"/>
      <c r="DS261" s="89"/>
      <c r="DT261" s="89"/>
      <c r="DU261" s="89"/>
      <c r="DV261" s="89"/>
      <c r="DW261" s="89"/>
      <c r="DX261" s="89"/>
      <c r="DY261" s="89"/>
      <c r="DZ261" s="89"/>
      <c r="EA261" s="89"/>
      <c r="EB261" s="89"/>
      <c r="EC261" s="89"/>
      <c r="ED261" s="89"/>
      <c r="EE261" s="89"/>
      <c r="EF261" s="89"/>
      <c r="EG261" s="89"/>
      <c r="EH261" s="89"/>
      <c r="EI261" s="89"/>
      <c r="EJ261" s="89"/>
      <c r="EK261" s="89"/>
      <c r="EL261" s="89"/>
      <c r="EM261" s="89"/>
      <c r="EN261" s="89"/>
      <c r="EO261" s="89"/>
      <c r="EP261" s="89"/>
      <c r="EQ261" s="89"/>
      <c r="ER261" s="89"/>
      <c r="ES261" s="89"/>
      <c r="ET261" s="89"/>
      <c r="EU261" s="89"/>
      <c r="EV261" s="89"/>
      <c r="EW261" s="89"/>
      <c r="EX261" s="89"/>
      <c r="EY261" s="89"/>
      <c r="EZ261" s="89"/>
      <c r="FA261" s="89"/>
      <c r="FB261" s="89"/>
      <c r="FC261" s="89"/>
      <c r="FD261" s="89"/>
      <c r="FE261" s="89"/>
      <c r="FF261" s="89"/>
      <c r="FG261" s="89"/>
      <c r="FH261" s="89"/>
      <c r="FI261" s="89"/>
      <c r="FJ261" s="89"/>
      <c r="FK261" s="89"/>
      <c r="FL261" s="89"/>
      <c r="FM261" s="89"/>
      <c r="FN261" s="89"/>
      <c r="FO261" s="89"/>
      <c r="FP261" s="89"/>
      <c r="FQ261" s="89"/>
      <c r="FR261" s="89"/>
      <c r="FS261" s="89"/>
      <c r="FT261" s="89"/>
      <c r="FU261" s="89"/>
      <c r="FV261" s="89"/>
      <c r="FW261" s="89"/>
      <c r="FX261" s="89"/>
      <c r="FY261" s="89"/>
      <c r="FZ261" s="89"/>
      <c r="GA261" s="89"/>
      <c r="GB261" s="89"/>
      <c r="GC261" s="89"/>
      <c r="GD261" s="89"/>
      <c r="GE261" s="89"/>
      <c r="GF261" s="89"/>
      <c r="GG261" s="89"/>
      <c r="GH261" s="89"/>
      <c r="GI261" s="89"/>
      <c r="GJ261" s="89"/>
      <c r="GK261" s="89"/>
      <c r="GL261" s="89"/>
      <c r="GM261" s="89"/>
      <c r="GN261" s="89"/>
      <c r="GO261" s="89"/>
      <c r="GP261" s="89"/>
      <c r="GQ261" s="89"/>
      <c r="GR261" s="89"/>
      <c r="GS261" s="89"/>
      <c r="GT261" s="89"/>
      <c r="GU261" s="89"/>
      <c r="GV261" s="89"/>
      <c r="GW261" s="89"/>
      <c r="GX261" s="89"/>
      <c r="GY261" s="89"/>
      <c r="GZ261" s="89"/>
      <c r="HA261" s="89"/>
      <c r="HB261" s="89"/>
      <c r="HC261" s="89"/>
      <c r="HD261" s="89"/>
      <c r="HE261" s="89"/>
      <c r="HF261" s="89"/>
      <c r="HG261" s="89"/>
      <c r="HH261" s="89"/>
      <c r="HI261" s="89"/>
      <c r="HJ261" s="89"/>
      <c r="HK261" s="89"/>
      <c r="HL261" s="89"/>
      <c r="HM261" s="89"/>
      <c r="HN261" s="89"/>
      <c r="HO261" s="89"/>
      <c r="HP261" s="89"/>
      <c r="HQ261" s="89"/>
      <c r="HR261" s="89"/>
      <c r="HS261" s="89"/>
      <c r="HT261" s="89"/>
      <c r="HU261" s="89"/>
      <c r="HV261" s="89"/>
      <c r="HW261" s="89"/>
      <c r="HX261" s="89"/>
      <c r="HY261" s="89"/>
      <c r="HZ261" s="89"/>
      <c r="IA261" s="89"/>
      <c r="IB261" s="89"/>
      <c r="IC261" s="89"/>
      <c r="ID261" s="89"/>
      <c r="IE261" s="89"/>
      <c r="IF261" s="89"/>
      <c r="IG261" s="89"/>
      <c r="IH261" s="89"/>
      <c r="II261" s="89"/>
      <c r="IJ261" s="89"/>
      <c r="IK261" s="89"/>
      <c r="IL261" s="89"/>
      <c r="IM261" s="89"/>
      <c r="IN261" s="89"/>
      <c r="IO261" s="89"/>
      <c r="IP261" s="89"/>
      <c r="IQ261" s="89"/>
      <c r="IR261" s="89"/>
      <c r="IS261" s="89"/>
      <c r="IT261" s="89"/>
      <c r="IU261" s="89"/>
      <c r="IV261" s="89"/>
    </row>
    <row r="262" spans="1:256" x14ac:dyDescent="0.25">
      <c r="A262" s="89"/>
      <c r="B262" s="53" t="s">
        <v>1550</v>
      </c>
      <c r="C262" s="94">
        <v>41927275.450000003</v>
      </c>
      <c r="D262" s="89"/>
      <c r="E262" s="89"/>
      <c r="F262" s="90"/>
      <c r="G262" s="123"/>
      <c r="H262" s="90"/>
      <c r="I262" s="89"/>
      <c r="J262" s="89"/>
      <c r="K262" s="89"/>
      <c r="L262" s="89"/>
      <c r="M262" s="89"/>
      <c r="N262" s="89"/>
      <c r="O262" s="89"/>
      <c r="P262" s="89"/>
      <c r="Q262" s="89"/>
      <c r="R262" s="89"/>
      <c r="S262" s="89"/>
      <c r="T262" s="89"/>
      <c r="U262" s="89"/>
      <c r="V262" s="89"/>
      <c r="W262" s="89"/>
      <c r="X262" s="89"/>
      <c r="Y262" s="89"/>
      <c r="Z262" s="89"/>
      <c r="AA262" s="89"/>
      <c r="AB262" s="89"/>
      <c r="AC262" s="89"/>
      <c r="AD262" s="89"/>
      <c r="AE262" s="89"/>
      <c r="AF262" s="89"/>
      <c r="AG262" s="89"/>
      <c r="AH262" s="89"/>
      <c r="AI262" s="89"/>
      <c r="AJ262" s="89"/>
      <c r="AK262" s="89"/>
      <c r="AL262" s="89"/>
      <c r="AM262" s="89"/>
      <c r="AN262" s="89"/>
      <c r="AO262" s="89"/>
      <c r="AP262" s="89"/>
      <c r="AQ262" s="89"/>
      <c r="AR262" s="89"/>
      <c r="AS262" s="89"/>
      <c r="AT262" s="89"/>
      <c r="AU262" s="89"/>
      <c r="AV262" s="89"/>
      <c r="AW262" s="89"/>
      <c r="AX262" s="89"/>
      <c r="AY262" s="89"/>
      <c r="AZ262" s="89"/>
      <c r="BA262" s="89"/>
      <c r="BB262" s="89"/>
      <c r="BC262" s="89"/>
      <c r="BD262" s="89"/>
      <c r="BE262" s="89"/>
      <c r="BF262" s="89"/>
      <c r="BG262" s="89"/>
      <c r="BH262" s="89"/>
      <c r="BI262" s="89"/>
      <c r="BJ262" s="89"/>
      <c r="BK262" s="89"/>
      <c r="BL262" s="89"/>
      <c r="BM262" s="89"/>
      <c r="BN262" s="89"/>
      <c r="BO262" s="89"/>
      <c r="BP262" s="89"/>
      <c r="BQ262" s="89"/>
      <c r="BR262" s="89"/>
      <c r="BS262" s="89"/>
      <c r="BT262" s="89"/>
      <c r="BU262" s="89"/>
      <c r="BV262" s="89"/>
      <c r="BW262" s="89"/>
      <c r="BX262" s="89"/>
      <c r="BY262" s="89"/>
      <c r="BZ262" s="89"/>
      <c r="CA262" s="89"/>
      <c r="CB262" s="89"/>
      <c r="CC262" s="89"/>
      <c r="CD262" s="89"/>
      <c r="CE262" s="89"/>
      <c r="CF262" s="89"/>
      <c r="CG262" s="89"/>
      <c r="CH262" s="89"/>
      <c r="CI262" s="89"/>
      <c r="CJ262" s="89"/>
      <c r="CK262" s="89"/>
      <c r="CL262" s="89"/>
      <c r="CM262" s="89"/>
      <c r="CN262" s="89"/>
      <c r="CO262" s="89"/>
      <c r="CP262" s="89"/>
      <c r="CQ262" s="89"/>
      <c r="CR262" s="89"/>
      <c r="CS262" s="89"/>
      <c r="CT262" s="89"/>
      <c r="CU262" s="89"/>
      <c r="CV262" s="89"/>
      <c r="CW262" s="89"/>
      <c r="CX262" s="89"/>
      <c r="CY262" s="89"/>
      <c r="CZ262" s="89"/>
      <c r="DA262" s="89"/>
      <c r="DB262" s="89"/>
      <c r="DC262" s="89"/>
      <c r="DD262" s="89"/>
      <c r="DE262" s="89"/>
      <c r="DF262" s="89"/>
      <c r="DG262" s="89"/>
      <c r="DH262" s="89"/>
      <c r="DI262" s="89"/>
      <c r="DJ262" s="89"/>
      <c r="DK262" s="89"/>
      <c r="DL262" s="89"/>
      <c r="DM262" s="89"/>
      <c r="DN262" s="89"/>
      <c r="DO262" s="89"/>
      <c r="DP262" s="89"/>
      <c r="DQ262" s="89"/>
      <c r="DR262" s="89"/>
      <c r="DS262" s="89"/>
      <c r="DT262" s="89"/>
      <c r="DU262" s="89"/>
      <c r="DV262" s="89"/>
      <c r="DW262" s="89"/>
      <c r="DX262" s="89"/>
      <c r="DY262" s="89"/>
      <c r="DZ262" s="89"/>
      <c r="EA262" s="89"/>
      <c r="EB262" s="89"/>
      <c r="EC262" s="89"/>
      <c r="ED262" s="89"/>
      <c r="EE262" s="89"/>
      <c r="EF262" s="89"/>
      <c r="EG262" s="89"/>
      <c r="EH262" s="89"/>
      <c r="EI262" s="89"/>
      <c r="EJ262" s="89"/>
      <c r="EK262" s="89"/>
      <c r="EL262" s="89"/>
      <c r="EM262" s="89"/>
      <c r="EN262" s="89"/>
      <c r="EO262" s="89"/>
      <c r="EP262" s="89"/>
      <c r="EQ262" s="89"/>
      <c r="ER262" s="89"/>
      <c r="ES262" s="89"/>
      <c r="ET262" s="89"/>
      <c r="EU262" s="89"/>
      <c r="EV262" s="89"/>
      <c r="EW262" s="89"/>
      <c r="EX262" s="89"/>
      <c r="EY262" s="89"/>
      <c r="EZ262" s="89"/>
      <c r="FA262" s="89"/>
      <c r="FB262" s="89"/>
      <c r="FC262" s="89"/>
      <c r="FD262" s="89"/>
      <c r="FE262" s="89"/>
      <c r="FF262" s="89"/>
      <c r="FG262" s="89"/>
      <c r="FH262" s="89"/>
      <c r="FI262" s="89"/>
      <c r="FJ262" s="89"/>
      <c r="FK262" s="89"/>
      <c r="FL262" s="89"/>
      <c r="FM262" s="89"/>
      <c r="FN262" s="89"/>
      <c r="FO262" s="89"/>
      <c r="FP262" s="89"/>
      <c r="FQ262" s="89"/>
      <c r="FR262" s="89"/>
      <c r="FS262" s="89"/>
      <c r="FT262" s="89"/>
      <c r="FU262" s="89"/>
      <c r="FV262" s="89"/>
      <c r="FW262" s="89"/>
      <c r="FX262" s="89"/>
      <c r="FY262" s="89"/>
      <c r="FZ262" s="89"/>
      <c r="GA262" s="89"/>
      <c r="GB262" s="89"/>
      <c r="GC262" s="89"/>
      <c r="GD262" s="89"/>
      <c r="GE262" s="89"/>
      <c r="GF262" s="89"/>
      <c r="GG262" s="89"/>
      <c r="GH262" s="89"/>
      <c r="GI262" s="89"/>
      <c r="GJ262" s="89"/>
      <c r="GK262" s="89"/>
      <c r="GL262" s="89"/>
      <c r="GM262" s="89"/>
      <c r="GN262" s="89"/>
      <c r="GO262" s="89"/>
      <c r="GP262" s="89"/>
      <c r="GQ262" s="89"/>
      <c r="GR262" s="89"/>
      <c r="GS262" s="89"/>
      <c r="GT262" s="89"/>
      <c r="GU262" s="89"/>
      <c r="GV262" s="89"/>
      <c r="GW262" s="89"/>
      <c r="GX262" s="89"/>
      <c r="GY262" s="89"/>
      <c r="GZ262" s="89"/>
      <c r="HA262" s="89"/>
      <c r="HB262" s="89"/>
      <c r="HC262" s="89"/>
      <c r="HD262" s="89"/>
      <c r="HE262" s="89"/>
      <c r="HF262" s="89"/>
      <c r="HG262" s="89"/>
      <c r="HH262" s="89"/>
      <c r="HI262" s="89"/>
      <c r="HJ262" s="89"/>
      <c r="HK262" s="89"/>
      <c r="HL262" s="89"/>
      <c r="HM262" s="89"/>
      <c r="HN262" s="89"/>
      <c r="HO262" s="89"/>
      <c r="HP262" s="89"/>
      <c r="HQ262" s="89"/>
      <c r="HR262" s="89"/>
      <c r="HS262" s="89"/>
      <c r="HT262" s="89"/>
      <c r="HU262" s="89"/>
      <c r="HV262" s="89"/>
      <c r="HW262" s="89"/>
      <c r="HX262" s="89"/>
      <c r="HY262" s="89"/>
      <c r="HZ262" s="89"/>
      <c r="IA262" s="89"/>
      <c r="IB262" s="89"/>
      <c r="IC262" s="89"/>
      <c r="ID262" s="89"/>
      <c r="IE262" s="89"/>
      <c r="IF262" s="89"/>
      <c r="IG262" s="89"/>
      <c r="IH262" s="89"/>
      <c r="II262" s="89"/>
      <c r="IJ262" s="89"/>
      <c r="IK262" s="89"/>
      <c r="IL262" s="89"/>
      <c r="IM262" s="89"/>
      <c r="IN262" s="89"/>
      <c r="IO262" s="89"/>
      <c r="IP262" s="89"/>
      <c r="IQ262" s="89"/>
      <c r="IR262" s="89"/>
      <c r="IS262" s="89"/>
      <c r="IT262" s="89"/>
      <c r="IU262" s="89"/>
      <c r="IV262" s="89"/>
    </row>
    <row r="263" spans="1:256" x14ac:dyDescent="0.25">
      <c r="A263" s="89"/>
      <c r="B263" s="92"/>
      <c r="C263" s="97"/>
      <c r="D263" s="89"/>
      <c r="E263" s="89"/>
      <c r="F263" s="90"/>
      <c r="G263" s="90"/>
      <c r="H263" s="90"/>
      <c r="I263" s="89"/>
      <c r="J263" s="89"/>
      <c r="K263" s="89"/>
      <c r="L263" s="89"/>
      <c r="M263" s="89"/>
      <c r="N263" s="89"/>
      <c r="O263" s="89"/>
      <c r="P263" s="89"/>
      <c r="Q263" s="89"/>
      <c r="R263" s="89"/>
      <c r="S263" s="89"/>
      <c r="T263" s="89"/>
      <c r="U263" s="89"/>
      <c r="V263" s="89"/>
      <c r="W263" s="89"/>
      <c r="X263" s="89"/>
      <c r="Y263" s="89"/>
      <c r="Z263" s="89"/>
      <c r="AA263" s="89"/>
      <c r="AB263" s="89"/>
      <c r="AC263" s="89"/>
      <c r="AD263" s="89"/>
      <c r="AE263" s="89"/>
      <c r="AF263" s="89"/>
      <c r="AG263" s="89"/>
      <c r="AH263" s="89"/>
      <c r="AI263" s="89"/>
      <c r="AJ263" s="89"/>
      <c r="AK263" s="89"/>
      <c r="AL263" s="89"/>
      <c r="AM263" s="89"/>
      <c r="AN263" s="89"/>
      <c r="AO263" s="89"/>
      <c r="AP263" s="89"/>
      <c r="AQ263" s="89"/>
      <c r="AR263" s="89"/>
      <c r="AS263" s="89"/>
      <c r="AT263" s="89"/>
      <c r="AU263" s="89"/>
      <c r="AV263" s="89"/>
      <c r="AW263" s="89"/>
      <c r="AX263" s="89"/>
      <c r="AY263" s="89"/>
      <c r="AZ263" s="89"/>
      <c r="BA263" s="89"/>
      <c r="BB263" s="89"/>
      <c r="BC263" s="89"/>
      <c r="BD263" s="89"/>
      <c r="BE263" s="89"/>
      <c r="BF263" s="89"/>
      <c r="BG263" s="89"/>
      <c r="BH263" s="89"/>
      <c r="BI263" s="89"/>
      <c r="BJ263" s="89"/>
      <c r="BK263" s="89"/>
      <c r="BL263" s="89"/>
      <c r="BM263" s="89"/>
      <c r="BN263" s="89"/>
      <c r="BO263" s="89"/>
      <c r="BP263" s="89"/>
      <c r="BQ263" s="89"/>
      <c r="BR263" s="89"/>
      <c r="BS263" s="89"/>
      <c r="BT263" s="89"/>
      <c r="BU263" s="89"/>
      <c r="BV263" s="89"/>
      <c r="BW263" s="89"/>
      <c r="BX263" s="89"/>
      <c r="BY263" s="89"/>
      <c r="BZ263" s="89"/>
      <c r="CA263" s="89"/>
      <c r="CB263" s="89"/>
      <c r="CC263" s="89"/>
      <c r="CD263" s="89"/>
      <c r="CE263" s="89"/>
      <c r="CF263" s="89"/>
      <c r="CG263" s="89"/>
      <c r="CH263" s="89"/>
      <c r="CI263" s="89"/>
      <c r="CJ263" s="89"/>
      <c r="CK263" s="89"/>
      <c r="CL263" s="89"/>
      <c r="CM263" s="89"/>
      <c r="CN263" s="89"/>
      <c r="CO263" s="89"/>
      <c r="CP263" s="89"/>
      <c r="CQ263" s="89"/>
      <c r="CR263" s="89"/>
      <c r="CS263" s="89"/>
      <c r="CT263" s="89"/>
      <c r="CU263" s="89"/>
      <c r="CV263" s="89"/>
      <c r="CW263" s="89"/>
      <c r="CX263" s="89"/>
      <c r="CY263" s="89"/>
      <c r="CZ263" s="89"/>
      <c r="DA263" s="89"/>
      <c r="DB263" s="89"/>
      <c r="DC263" s="89"/>
      <c r="DD263" s="89"/>
      <c r="DE263" s="89"/>
      <c r="DF263" s="89"/>
      <c r="DG263" s="89"/>
      <c r="DH263" s="89"/>
      <c r="DI263" s="89"/>
      <c r="DJ263" s="89"/>
      <c r="DK263" s="89"/>
      <c r="DL263" s="89"/>
      <c r="DM263" s="89"/>
      <c r="DN263" s="89"/>
      <c r="DO263" s="89"/>
      <c r="DP263" s="89"/>
      <c r="DQ263" s="89"/>
      <c r="DR263" s="89"/>
      <c r="DS263" s="89"/>
      <c r="DT263" s="89"/>
      <c r="DU263" s="89"/>
      <c r="DV263" s="89"/>
      <c r="DW263" s="89"/>
      <c r="DX263" s="89"/>
      <c r="DY263" s="89"/>
      <c r="DZ263" s="89"/>
      <c r="EA263" s="89"/>
      <c r="EB263" s="89"/>
      <c r="EC263" s="89"/>
      <c r="ED263" s="89"/>
      <c r="EE263" s="89"/>
      <c r="EF263" s="89"/>
      <c r="EG263" s="89"/>
      <c r="EH263" s="89"/>
      <c r="EI263" s="89"/>
      <c r="EJ263" s="89"/>
      <c r="EK263" s="89"/>
      <c r="EL263" s="89"/>
      <c r="EM263" s="89"/>
      <c r="EN263" s="89"/>
      <c r="EO263" s="89"/>
      <c r="EP263" s="89"/>
      <c r="EQ263" s="89"/>
      <c r="ER263" s="89"/>
      <c r="ES263" s="89"/>
      <c r="ET263" s="89"/>
      <c r="EU263" s="89"/>
      <c r="EV263" s="89"/>
      <c r="EW263" s="89"/>
      <c r="EX263" s="89"/>
      <c r="EY263" s="89"/>
      <c r="EZ263" s="89"/>
      <c r="FA263" s="89"/>
      <c r="FB263" s="89"/>
      <c r="FC263" s="89"/>
      <c r="FD263" s="89"/>
      <c r="FE263" s="89"/>
      <c r="FF263" s="89"/>
      <c r="FG263" s="89"/>
      <c r="FH263" s="89"/>
      <c r="FI263" s="89"/>
      <c r="FJ263" s="89"/>
      <c r="FK263" s="89"/>
      <c r="FL263" s="89"/>
      <c r="FM263" s="89"/>
      <c r="FN263" s="89"/>
      <c r="FO263" s="89"/>
      <c r="FP263" s="89"/>
      <c r="FQ263" s="89"/>
      <c r="FR263" s="89"/>
      <c r="FS263" s="89"/>
      <c r="FT263" s="89"/>
      <c r="FU263" s="89"/>
      <c r="FV263" s="89"/>
      <c r="FW263" s="89"/>
      <c r="FX263" s="89"/>
      <c r="FY263" s="89"/>
      <c r="FZ263" s="89"/>
      <c r="GA263" s="89"/>
      <c r="GB263" s="89"/>
      <c r="GC263" s="89"/>
      <c r="GD263" s="89"/>
      <c r="GE263" s="89"/>
      <c r="GF263" s="89"/>
      <c r="GG263" s="89"/>
      <c r="GH263" s="89"/>
      <c r="GI263" s="89"/>
      <c r="GJ263" s="89"/>
      <c r="GK263" s="89"/>
      <c r="GL263" s="89"/>
      <c r="GM263" s="89"/>
      <c r="GN263" s="89"/>
      <c r="GO263" s="89"/>
      <c r="GP263" s="89"/>
      <c r="GQ263" s="89"/>
      <c r="GR263" s="89"/>
      <c r="GS263" s="89"/>
      <c r="GT263" s="89"/>
      <c r="GU263" s="89"/>
      <c r="GV263" s="89"/>
      <c r="GW263" s="89"/>
      <c r="GX263" s="89"/>
      <c r="GY263" s="89"/>
      <c r="GZ263" s="89"/>
      <c r="HA263" s="89"/>
      <c r="HB263" s="89"/>
      <c r="HC263" s="89"/>
      <c r="HD263" s="89"/>
      <c r="HE263" s="89"/>
      <c r="HF263" s="89"/>
      <c r="HG263" s="89"/>
      <c r="HH263" s="89"/>
      <c r="HI263" s="89"/>
      <c r="HJ263" s="89"/>
      <c r="HK263" s="89"/>
      <c r="HL263" s="89"/>
      <c r="HM263" s="89"/>
      <c r="HN263" s="89"/>
      <c r="HO263" s="89"/>
      <c r="HP263" s="89"/>
      <c r="HQ263" s="89"/>
      <c r="HR263" s="89"/>
      <c r="HS263" s="89"/>
      <c r="HT263" s="89"/>
      <c r="HU263" s="89"/>
      <c r="HV263" s="89"/>
      <c r="HW263" s="89"/>
      <c r="HX263" s="89"/>
      <c r="HY263" s="89"/>
      <c r="HZ263" s="89"/>
      <c r="IA263" s="89"/>
      <c r="IB263" s="89"/>
      <c r="IC263" s="89"/>
      <c r="ID263" s="89"/>
      <c r="IE263" s="89"/>
      <c r="IF263" s="89"/>
      <c r="IG263" s="89"/>
      <c r="IH263" s="89"/>
      <c r="II263" s="89"/>
      <c r="IJ263" s="89"/>
      <c r="IK263" s="89"/>
      <c r="IL263" s="89"/>
      <c r="IM263" s="89"/>
      <c r="IN263" s="89"/>
      <c r="IO263" s="89"/>
      <c r="IP263" s="89"/>
      <c r="IQ263" s="89"/>
      <c r="IR263" s="89"/>
      <c r="IS263" s="89"/>
      <c r="IT263" s="89"/>
      <c r="IU263" s="89"/>
      <c r="IV263" s="89"/>
    </row>
    <row r="264" spans="1:256" x14ac:dyDescent="0.25">
      <c r="A264" s="89"/>
      <c r="B264" s="43" t="s">
        <v>1549</v>
      </c>
      <c r="C264" s="91"/>
      <c r="D264" s="89"/>
      <c r="E264" s="89"/>
      <c r="F264" s="90"/>
      <c r="G264" s="90"/>
      <c r="H264" s="89"/>
      <c r="I264" s="89"/>
      <c r="J264" s="89"/>
      <c r="K264" s="89"/>
      <c r="L264" s="89"/>
      <c r="M264" s="89"/>
      <c r="N264" s="89"/>
      <c r="O264" s="89"/>
      <c r="P264" s="89"/>
      <c r="Q264" s="89"/>
      <c r="R264" s="89"/>
      <c r="S264" s="89"/>
      <c r="T264" s="89"/>
      <c r="U264" s="89"/>
      <c r="V264" s="89"/>
      <c r="W264" s="89"/>
      <c r="X264" s="89"/>
      <c r="Y264" s="89"/>
      <c r="Z264" s="89"/>
      <c r="AA264" s="89"/>
      <c r="AB264" s="89"/>
      <c r="AC264" s="89"/>
      <c r="AD264" s="89"/>
      <c r="AE264" s="89"/>
      <c r="AF264" s="89"/>
      <c r="AG264" s="89"/>
      <c r="AH264" s="89"/>
      <c r="AI264" s="89"/>
      <c r="AJ264" s="89"/>
      <c r="AK264" s="89"/>
      <c r="AL264" s="89"/>
      <c r="AM264" s="89"/>
      <c r="AN264" s="89"/>
      <c r="AO264" s="89"/>
      <c r="AP264" s="89"/>
      <c r="AQ264" s="89"/>
      <c r="AR264" s="89"/>
      <c r="AS264" s="89"/>
      <c r="AT264" s="89"/>
      <c r="AU264" s="89"/>
      <c r="AV264" s="89"/>
      <c r="AW264" s="89"/>
      <c r="AX264" s="89"/>
      <c r="AY264" s="89"/>
      <c r="AZ264" s="89"/>
      <c r="BA264" s="89"/>
      <c r="BB264" s="89"/>
      <c r="BC264" s="89"/>
      <c r="BD264" s="89"/>
      <c r="BE264" s="89"/>
      <c r="BF264" s="89"/>
      <c r="BG264" s="89"/>
      <c r="BH264" s="89"/>
      <c r="BI264" s="89"/>
      <c r="BJ264" s="89"/>
      <c r="BK264" s="89"/>
      <c r="BL264" s="89"/>
      <c r="BM264" s="89"/>
      <c r="BN264" s="89"/>
      <c r="BO264" s="89"/>
      <c r="BP264" s="89"/>
      <c r="BQ264" s="89"/>
      <c r="BR264" s="89"/>
      <c r="BS264" s="89"/>
      <c r="BT264" s="89"/>
      <c r="BU264" s="89"/>
      <c r="BV264" s="89"/>
      <c r="BW264" s="89"/>
      <c r="BX264" s="89"/>
      <c r="BY264" s="89"/>
      <c r="BZ264" s="89"/>
      <c r="CA264" s="89"/>
      <c r="CB264" s="89"/>
      <c r="CC264" s="89"/>
      <c r="CD264" s="89"/>
      <c r="CE264" s="89"/>
      <c r="CF264" s="89"/>
      <c r="CG264" s="89"/>
      <c r="CH264" s="89"/>
      <c r="CI264" s="89"/>
      <c r="CJ264" s="89"/>
      <c r="CK264" s="89"/>
      <c r="CL264" s="89"/>
      <c r="CM264" s="89"/>
      <c r="CN264" s="89"/>
      <c r="CO264" s="89"/>
      <c r="CP264" s="89"/>
      <c r="CQ264" s="89"/>
      <c r="CR264" s="89"/>
      <c r="CS264" s="89"/>
      <c r="CT264" s="89"/>
      <c r="CU264" s="89"/>
      <c r="CV264" s="89"/>
      <c r="CW264" s="89"/>
      <c r="CX264" s="89"/>
      <c r="CY264" s="89"/>
      <c r="CZ264" s="89"/>
      <c r="DA264" s="89"/>
      <c r="DB264" s="89"/>
      <c r="DC264" s="89"/>
      <c r="DD264" s="89"/>
      <c r="DE264" s="89"/>
      <c r="DF264" s="89"/>
      <c r="DG264" s="89"/>
      <c r="DH264" s="89"/>
      <c r="DI264" s="89"/>
      <c r="DJ264" s="89"/>
      <c r="DK264" s="89"/>
      <c r="DL264" s="89"/>
      <c r="DM264" s="89"/>
      <c r="DN264" s="89"/>
      <c r="DO264" s="89"/>
      <c r="DP264" s="89"/>
      <c r="DQ264" s="89"/>
      <c r="DR264" s="89"/>
      <c r="DS264" s="89"/>
      <c r="DT264" s="89"/>
      <c r="DU264" s="89"/>
      <c r="DV264" s="89"/>
      <c r="DW264" s="89"/>
      <c r="DX264" s="89"/>
      <c r="DY264" s="89"/>
      <c r="DZ264" s="89"/>
      <c r="EA264" s="89"/>
      <c r="EB264" s="89"/>
      <c r="EC264" s="89"/>
      <c r="ED264" s="89"/>
      <c r="EE264" s="89"/>
      <c r="EF264" s="89"/>
      <c r="EG264" s="89"/>
      <c r="EH264" s="89"/>
      <c r="EI264" s="89"/>
      <c r="EJ264" s="89"/>
      <c r="EK264" s="89"/>
      <c r="EL264" s="89"/>
      <c r="EM264" s="89"/>
      <c r="EN264" s="89"/>
      <c r="EO264" s="89"/>
      <c r="EP264" s="89"/>
      <c r="EQ264" s="89"/>
      <c r="ER264" s="89"/>
      <c r="ES264" s="89"/>
      <c r="ET264" s="89"/>
      <c r="EU264" s="89"/>
      <c r="EV264" s="89"/>
      <c r="EW264" s="89"/>
      <c r="EX264" s="89"/>
      <c r="EY264" s="89"/>
      <c r="EZ264" s="89"/>
      <c r="FA264" s="89"/>
      <c r="FB264" s="89"/>
      <c r="FC264" s="89"/>
      <c r="FD264" s="89"/>
      <c r="FE264" s="89"/>
      <c r="FF264" s="89"/>
      <c r="FG264" s="89"/>
      <c r="FH264" s="89"/>
      <c r="FI264" s="89"/>
      <c r="FJ264" s="89"/>
      <c r="FK264" s="89"/>
      <c r="FL264" s="89"/>
      <c r="FM264" s="89"/>
      <c r="FN264" s="89"/>
      <c r="FO264" s="89"/>
      <c r="FP264" s="89"/>
      <c r="FQ264" s="89"/>
      <c r="FR264" s="89"/>
      <c r="FS264" s="89"/>
      <c r="FT264" s="89"/>
      <c r="FU264" s="89"/>
      <c r="FV264" s="89"/>
      <c r="FW264" s="89"/>
      <c r="FX264" s="89"/>
      <c r="FY264" s="89"/>
      <c r="FZ264" s="89"/>
      <c r="GA264" s="89"/>
      <c r="GB264" s="89"/>
      <c r="GC264" s="89"/>
      <c r="GD264" s="89"/>
      <c r="GE264" s="89"/>
      <c r="GF264" s="89"/>
      <c r="GG264" s="89"/>
      <c r="GH264" s="89"/>
      <c r="GI264" s="89"/>
      <c r="GJ264" s="89"/>
      <c r="GK264" s="89"/>
      <c r="GL264" s="89"/>
      <c r="GM264" s="89"/>
      <c r="GN264" s="89"/>
      <c r="GO264" s="89"/>
      <c r="GP264" s="89"/>
      <c r="GQ264" s="89"/>
      <c r="GR264" s="89"/>
      <c r="GS264" s="89"/>
      <c r="GT264" s="89"/>
      <c r="GU264" s="89"/>
      <c r="GV264" s="89"/>
      <c r="GW264" s="89"/>
      <c r="GX264" s="89"/>
      <c r="GY264" s="89"/>
      <c r="GZ264" s="89"/>
      <c r="HA264" s="89"/>
      <c r="HB264" s="89"/>
      <c r="HC264" s="89"/>
      <c r="HD264" s="89"/>
      <c r="HE264" s="89"/>
      <c r="HF264" s="89"/>
      <c r="HG264" s="89"/>
      <c r="HH264" s="89"/>
      <c r="HI264" s="89"/>
      <c r="HJ264" s="89"/>
      <c r="HK264" s="89"/>
      <c r="HL264" s="89"/>
      <c r="HM264" s="89"/>
      <c r="HN264" s="89"/>
      <c r="HO264" s="89"/>
      <c r="HP264" s="89"/>
      <c r="HQ264" s="89"/>
      <c r="HR264" s="89"/>
      <c r="HS264" s="89"/>
      <c r="HT264" s="89"/>
      <c r="HU264" s="89"/>
      <c r="HV264" s="89"/>
      <c r="HW264" s="89"/>
      <c r="HX264" s="89"/>
      <c r="HY264" s="89"/>
      <c r="HZ264" s="89"/>
      <c r="IA264" s="89"/>
      <c r="IB264" s="89"/>
      <c r="IC264" s="89"/>
      <c r="ID264" s="89"/>
      <c r="IE264" s="89"/>
      <c r="IF264" s="89"/>
      <c r="IG264" s="89"/>
      <c r="IH264" s="89"/>
      <c r="II264" s="89"/>
      <c r="IJ264" s="89"/>
      <c r="IK264" s="89"/>
      <c r="IL264" s="89"/>
      <c r="IM264" s="89"/>
      <c r="IN264" s="89"/>
      <c r="IO264" s="89"/>
      <c r="IP264" s="89"/>
      <c r="IQ264" s="89"/>
      <c r="IR264" s="89"/>
      <c r="IS264" s="89"/>
      <c r="IT264" s="89"/>
      <c r="IU264" s="89"/>
      <c r="IV264" s="89"/>
    </row>
    <row r="267" spans="1:256" ht="30" x14ac:dyDescent="0.25">
      <c r="A267" s="88"/>
      <c r="B267" s="120" t="s">
        <v>2141</v>
      </c>
      <c r="C267" s="122"/>
      <c r="D267" s="88"/>
      <c r="E267" s="88"/>
      <c r="F267" s="121"/>
      <c r="G267" s="121"/>
      <c r="H267" s="121"/>
      <c r="I267" s="88"/>
      <c r="J267" s="88"/>
      <c r="K267" s="88"/>
      <c r="L267" s="88"/>
      <c r="M267" s="88"/>
      <c r="N267" s="88"/>
      <c r="O267" s="88"/>
      <c r="P267" s="88"/>
      <c r="Q267" s="88"/>
      <c r="R267" s="88"/>
      <c r="S267" s="88"/>
      <c r="T267" s="88"/>
      <c r="U267" s="88"/>
      <c r="V267" s="88"/>
      <c r="W267" s="88"/>
      <c r="X267" s="88"/>
      <c r="Y267" s="88"/>
      <c r="Z267" s="88"/>
      <c r="AA267" s="88"/>
      <c r="AB267" s="88"/>
      <c r="AC267" s="88"/>
      <c r="AD267" s="88"/>
      <c r="AE267" s="88"/>
      <c r="AF267" s="88"/>
      <c r="AG267" s="88"/>
      <c r="AH267" s="88"/>
      <c r="AI267" s="88"/>
      <c r="AJ267" s="88"/>
      <c r="AK267" s="88"/>
      <c r="AL267" s="88"/>
      <c r="AM267" s="88"/>
      <c r="AN267" s="88"/>
      <c r="AO267" s="88"/>
      <c r="AP267" s="88"/>
      <c r="AQ267" s="88"/>
      <c r="AR267" s="88"/>
      <c r="AS267" s="88"/>
      <c r="AT267" s="88"/>
      <c r="AU267" s="88"/>
      <c r="AV267" s="88"/>
      <c r="AW267" s="88"/>
      <c r="AX267" s="88"/>
      <c r="AY267" s="88"/>
      <c r="AZ267" s="88"/>
      <c r="BA267" s="88"/>
      <c r="BB267" s="88"/>
      <c r="BC267" s="88"/>
      <c r="BD267" s="88"/>
      <c r="BE267" s="88"/>
      <c r="BF267" s="88"/>
      <c r="BG267" s="88"/>
      <c r="BH267" s="88"/>
      <c r="BI267" s="88"/>
      <c r="BJ267" s="88"/>
      <c r="BK267" s="88"/>
      <c r="BL267" s="88"/>
      <c r="BM267" s="88"/>
      <c r="BN267" s="88"/>
      <c r="BO267" s="88"/>
      <c r="BP267" s="88"/>
      <c r="BQ267" s="88"/>
      <c r="BR267" s="88"/>
      <c r="BS267" s="88"/>
      <c r="BT267" s="88"/>
      <c r="BU267" s="88"/>
      <c r="BV267" s="88"/>
      <c r="BW267" s="88"/>
      <c r="BX267" s="88"/>
      <c r="BY267" s="88"/>
      <c r="BZ267" s="88"/>
      <c r="CA267" s="88"/>
      <c r="CB267" s="88"/>
      <c r="CC267" s="88"/>
      <c r="CD267" s="88"/>
      <c r="CE267" s="88"/>
      <c r="CF267" s="88"/>
      <c r="CG267" s="88"/>
      <c r="CH267" s="88"/>
      <c r="CI267" s="88"/>
      <c r="CJ267" s="88"/>
      <c r="CK267" s="88"/>
      <c r="CL267" s="88"/>
      <c r="CM267" s="88"/>
      <c r="CN267" s="88"/>
      <c r="CO267" s="88"/>
      <c r="CP267" s="88"/>
      <c r="CQ267" s="88"/>
      <c r="CR267" s="88"/>
      <c r="CS267" s="88"/>
      <c r="CT267" s="88"/>
      <c r="CU267" s="88"/>
      <c r="CV267" s="88"/>
      <c r="CW267" s="88"/>
      <c r="CX267" s="88"/>
      <c r="CY267" s="88"/>
      <c r="CZ267" s="88"/>
      <c r="DA267" s="88"/>
      <c r="DB267" s="88"/>
      <c r="DC267" s="88"/>
      <c r="DD267" s="88"/>
      <c r="DE267" s="88"/>
      <c r="DF267" s="88"/>
      <c r="DG267" s="88"/>
      <c r="DH267" s="88"/>
      <c r="DI267" s="88"/>
      <c r="DJ267" s="88"/>
      <c r="DK267" s="88"/>
      <c r="DL267" s="88"/>
      <c r="DM267" s="88"/>
      <c r="DN267" s="88"/>
      <c r="DO267" s="88"/>
      <c r="DP267" s="88"/>
      <c r="DQ267" s="88"/>
      <c r="DR267" s="88"/>
      <c r="DS267" s="88"/>
      <c r="DT267" s="88"/>
      <c r="DU267" s="88"/>
      <c r="DV267" s="88"/>
      <c r="DW267" s="88"/>
      <c r="DX267" s="88"/>
      <c r="DY267" s="88"/>
      <c r="DZ267" s="88"/>
      <c r="EA267" s="88"/>
      <c r="EB267" s="88"/>
      <c r="EC267" s="88"/>
      <c r="ED267" s="88"/>
      <c r="EE267" s="88"/>
      <c r="EF267" s="88"/>
      <c r="EG267" s="88"/>
      <c r="EH267" s="88"/>
      <c r="EI267" s="88"/>
      <c r="EJ267" s="88"/>
      <c r="EK267" s="88"/>
      <c r="EL267" s="88"/>
      <c r="EM267" s="88"/>
      <c r="EN267" s="88"/>
      <c r="EO267" s="88"/>
      <c r="EP267" s="88"/>
      <c r="EQ267" s="88"/>
      <c r="ER267" s="88"/>
      <c r="ES267" s="88"/>
      <c r="ET267" s="88"/>
      <c r="EU267" s="88"/>
      <c r="EV267" s="88"/>
      <c r="EW267" s="88"/>
      <c r="EX267" s="88"/>
      <c r="EY267" s="88"/>
      <c r="EZ267" s="88"/>
      <c r="FA267" s="88"/>
      <c r="FB267" s="88"/>
      <c r="FC267" s="88"/>
      <c r="FD267" s="88"/>
      <c r="FE267" s="88"/>
      <c r="FF267" s="88"/>
      <c r="FG267" s="88"/>
      <c r="FH267" s="88"/>
      <c r="FI267" s="88"/>
      <c r="FJ267" s="88"/>
      <c r="FK267" s="88"/>
      <c r="FL267" s="88"/>
      <c r="FM267" s="88"/>
      <c r="FN267" s="88"/>
      <c r="FO267" s="88"/>
      <c r="FP267" s="88"/>
      <c r="FQ267" s="88"/>
      <c r="FR267" s="88"/>
      <c r="FS267" s="88"/>
      <c r="FT267" s="88"/>
      <c r="FU267" s="88"/>
      <c r="FV267" s="88"/>
      <c r="FW267" s="88"/>
      <c r="FX267" s="88"/>
      <c r="FY267" s="88"/>
      <c r="FZ267" s="88"/>
      <c r="GA267" s="88"/>
      <c r="GB267" s="88"/>
      <c r="GC267" s="88"/>
      <c r="GD267" s="88"/>
      <c r="GE267" s="88"/>
      <c r="GF267" s="88"/>
      <c r="GG267" s="88"/>
      <c r="GH267" s="88"/>
      <c r="GI267" s="88"/>
      <c r="GJ267" s="88"/>
      <c r="GK267" s="88"/>
      <c r="GL267" s="88"/>
      <c r="GM267" s="88"/>
      <c r="GN267" s="88"/>
      <c r="GO267" s="88"/>
      <c r="GP267" s="88"/>
      <c r="GQ267" s="88"/>
      <c r="GR267" s="88"/>
      <c r="GS267" s="88"/>
      <c r="GT267" s="88"/>
      <c r="GU267" s="88"/>
      <c r="GV267" s="88"/>
      <c r="GW267" s="88"/>
      <c r="GX267" s="88"/>
      <c r="GY267" s="88"/>
      <c r="GZ267" s="88"/>
      <c r="HA267" s="88"/>
      <c r="HB267" s="88"/>
      <c r="HC267" s="88"/>
      <c r="HD267" s="88"/>
      <c r="HE267" s="88"/>
      <c r="HF267" s="88"/>
      <c r="HG267" s="88"/>
      <c r="HH267" s="88"/>
      <c r="HI267" s="88"/>
      <c r="HJ267" s="88"/>
      <c r="HK267" s="88"/>
      <c r="HL267" s="88"/>
      <c r="HM267" s="88"/>
      <c r="HN267" s="88"/>
      <c r="HO267" s="88"/>
      <c r="HP267" s="88"/>
      <c r="HQ267" s="88"/>
      <c r="HR267" s="88"/>
      <c r="HS267" s="88"/>
      <c r="HT267" s="88"/>
      <c r="HU267" s="88"/>
      <c r="HV267" s="88"/>
      <c r="HW267" s="88"/>
      <c r="HX267" s="88"/>
      <c r="HY267" s="88"/>
      <c r="HZ267" s="88"/>
      <c r="IA267" s="88"/>
      <c r="IB267" s="88"/>
      <c r="IC267" s="88"/>
      <c r="ID267" s="88"/>
      <c r="IE267" s="88"/>
      <c r="IF267" s="88"/>
      <c r="IG267" s="88"/>
      <c r="IH267" s="88"/>
      <c r="II267" s="88"/>
      <c r="IJ267" s="88"/>
      <c r="IK267" s="88"/>
      <c r="IL267" s="88"/>
      <c r="IM267" s="88"/>
      <c r="IN267" s="88"/>
      <c r="IO267" s="88"/>
      <c r="IP267" s="88"/>
      <c r="IQ267" s="88"/>
      <c r="IR267" s="88"/>
      <c r="IS267" s="88"/>
      <c r="IT267" s="88"/>
      <c r="IU267" s="88"/>
      <c r="IV267" s="88"/>
    </row>
    <row r="269" spans="1:256" x14ac:dyDescent="0.25">
      <c r="B269" s="120" t="s">
        <v>2140</v>
      </c>
    </row>
  </sheetData>
  <mergeCells count="13">
    <mergeCell ref="B235:E235"/>
    <mergeCell ref="B127:C127"/>
    <mergeCell ref="B1:E1"/>
    <mergeCell ref="C3:C7"/>
    <mergeCell ref="D3:D7"/>
    <mergeCell ref="B10:E10"/>
    <mergeCell ref="B11:E11"/>
    <mergeCell ref="C12:C13"/>
    <mergeCell ref="D12:D13"/>
    <mergeCell ref="E12:E13"/>
    <mergeCell ref="B133:F137"/>
    <mergeCell ref="B131:F131"/>
    <mergeCell ref="B129:E129"/>
  </mergeCells>
  <hyperlinks>
    <hyperlink ref="A1" location="Index!A1" display="Index" xr:uid="{07046DFD-AD91-434E-B2A0-AFC0938AED1A}"/>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F9658-279C-4039-9F9D-11ACF0DF6587}">
  <dimension ref="A1:CB183"/>
  <sheetViews>
    <sheetView workbookViewId="0"/>
  </sheetViews>
  <sheetFormatPr defaultRowHeight="15" x14ac:dyDescent="0.25"/>
  <cols>
    <col min="1" max="1" width="5.42578125" style="43" bestFit="1" customWidth="1"/>
    <col min="2" max="2" width="104.28515625" style="43" customWidth="1"/>
    <col min="3" max="3" width="30.7109375" style="45" customWidth="1"/>
    <col min="4" max="4" width="30.7109375" style="43" customWidth="1"/>
    <col min="5" max="5" width="34.140625" style="43" bestFit="1" customWidth="1"/>
    <col min="6" max="6" width="29" style="44" bestFit="1" customWidth="1"/>
    <col min="7" max="7" width="18.140625" style="44" bestFit="1" customWidth="1"/>
    <col min="8" max="8" width="9.140625" style="44" bestFit="1"/>
    <col min="9" max="16384" width="9.140625" style="43"/>
  </cols>
  <sheetData>
    <row r="1" spans="1:5" x14ac:dyDescent="0.25">
      <c r="A1" s="15" t="s">
        <v>0</v>
      </c>
      <c r="B1" s="240" t="s">
        <v>6</v>
      </c>
      <c r="C1" s="240"/>
      <c r="D1" s="240"/>
      <c r="E1" s="240"/>
    </row>
    <row r="3" spans="1:5" x14ac:dyDescent="0.25">
      <c r="B3" s="75" t="s">
        <v>2241</v>
      </c>
      <c r="C3" s="241"/>
      <c r="D3" s="242"/>
    </row>
    <row r="4" spans="1:5" ht="30" x14ac:dyDescent="0.25">
      <c r="B4" s="80" t="s">
        <v>2240</v>
      </c>
      <c r="C4" s="241"/>
      <c r="D4" s="242"/>
    </row>
    <row r="5" spans="1:5" x14ac:dyDescent="0.25">
      <c r="B5" s="80" t="s">
        <v>107</v>
      </c>
      <c r="C5" s="241"/>
      <c r="D5" s="242"/>
    </row>
    <row r="6" spans="1:5" x14ac:dyDescent="0.25">
      <c r="B6" s="80" t="s">
        <v>2239</v>
      </c>
      <c r="C6" s="241"/>
      <c r="D6" s="242"/>
    </row>
    <row r="7" spans="1:5" ht="30" x14ac:dyDescent="0.25">
      <c r="B7" s="80" t="s">
        <v>2238</v>
      </c>
      <c r="C7" s="241"/>
      <c r="D7" s="242"/>
    </row>
    <row r="8" spans="1:5" x14ac:dyDescent="0.25">
      <c r="B8" s="47" t="s">
        <v>108</v>
      </c>
      <c r="C8" s="78" t="s">
        <v>109</v>
      </c>
      <c r="D8" s="78" t="s">
        <v>110</v>
      </c>
    </row>
    <row r="9" spans="1:5" x14ac:dyDescent="0.25">
      <c r="C9" s="77"/>
    </row>
    <row r="10" spans="1:5" x14ac:dyDescent="0.25">
      <c r="B10" s="245"/>
      <c r="C10" s="245"/>
      <c r="D10" s="245"/>
      <c r="E10" s="245"/>
    </row>
    <row r="11" spans="1:5" x14ac:dyDescent="0.25">
      <c r="B11" s="243" t="s">
        <v>1468</v>
      </c>
      <c r="C11" s="243"/>
      <c r="D11" s="243"/>
      <c r="E11" s="243"/>
    </row>
    <row r="12" spans="1:5" x14ac:dyDescent="0.25">
      <c r="B12" s="71" t="s">
        <v>1467</v>
      </c>
      <c r="C12" s="244" t="s">
        <v>1466</v>
      </c>
      <c r="D12" s="243" t="s">
        <v>1465</v>
      </c>
      <c r="E12" s="243" t="s">
        <v>1464</v>
      </c>
    </row>
    <row r="13" spans="1:5" x14ac:dyDescent="0.25">
      <c r="B13" s="71" t="s">
        <v>1463</v>
      </c>
      <c r="C13" s="244"/>
      <c r="D13" s="243"/>
      <c r="E13" s="243"/>
    </row>
    <row r="14" spans="1:5" x14ac:dyDescent="0.25">
      <c r="B14" s="75" t="s">
        <v>1462</v>
      </c>
      <c r="C14" s="74"/>
      <c r="D14" s="73"/>
      <c r="E14" s="73"/>
    </row>
    <row r="15" spans="1:5" x14ac:dyDescent="0.25">
      <c r="B15" s="75" t="s">
        <v>1460</v>
      </c>
      <c r="C15" s="74"/>
      <c r="D15" s="73"/>
      <c r="E15" s="73"/>
    </row>
    <row r="16" spans="1:5" x14ac:dyDescent="0.25">
      <c r="B16" s="75" t="s">
        <v>1459</v>
      </c>
      <c r="C16" s="74"/>
      <c r="D16" s="73" t="s">
        <v>1740</v>
      </c>
      <c r="E16" s="73"/>
    </row>
    <row r="17" spans="2:8" x14ac:dyDescent="0.25">
      <c r="B17" s="51" t="s">
        <v>1458</v>
      </c>
      <c r="C17" s="72"/>
      <c r="D17" s="71"/>
      <c r="E17" s="71"/>
    </row>
    <row r="20" spans="2:8" x14ac:dyDescent="0.25">
      <c r="B20" s="43" t="s">
        <v>111</v>
      </c>
    </row>
    <row r="22" spans="2:8" x14ac:dyDescent="0.25">
      <c r="B22" s="69" t="s">
        <v>112</v>
      </c>
      <c r="C22" s="70" t="s">
        <v>113</v>
      </c>
      <c r="D22" s="69" t="s">
        <v>114</v>
      </c>
      <c r="E22" s="69" t="s">
        <v>115</v>
      </c>
      <c r="F22" s="68" t="s">
        <v>116</v>
      </c>
      <c r="G22" s="68" t="s">
        <v>117</v>
      </c>
      <c r="H22" s="68" t="s">
        <v>118</v>
      </c>
    </row>
    <row r="23" spans="2:8" x14ac:dyDescent="0.25">
      <c r="B23" s="53" t="s">
        <v>119</v>
      </c>
    </row>
    <row r="24" spans="2:8" x14ac:dyDescent="0.25">
      <c r="B24" s="53" t="s">
        <v>120</v>
      </c>
    </row>
    <row r="25" spans="2:8" x14ac:dyDescent="0.25">
      <c r="B25" s="53" t="s">
        <v>121</v>
      </c>
    </row>
    <row r="26" spans="2:8" x14ac:dyDescent="0.25">
      <c r="B26" s="43" t="s">
        <v>454</v>
      </c>
      <c r="C26" s="45">
        <v>7.26</v>
      </c>
      <c r="D26" s="43" t="s">
        <v>122</v>
      </c>
      <c r="E26" s="43" t="s">
        <v>455</v>
      </c>
      <c r="F26" s="44">
        <v>1500000</v>
      </c>
      <c r="G26" s="44">
        <v>1505.25</v>
      </c>
      <c r="H26" s="44">
        <v>5.93</v>
      </c>
    </row>
    <row r="27" spans="2:8" x14ac:dyDescent="0.25">
      <c r="B27" s="43" t="s">
        <v>1163</v>
      </c>
      <c r="C27" s="45">
        <v>7.75</v>
      </c>
      <c r="D27" s="43" t="s">
        <v>122</v>
      </c>
      <c r="E27" s="43" t="s">
        <v>1164</v>
      </c>
      <c r="F27" s="44">
        <v>1500000</v>
      </c>
      <c r="G27" s="44">
        <v>1370.25</v>
      </c>
      <c r="H27" s="44">
        <v>5.4</v>
      </c>
    </row>
    <row r="28" spans="2:8" x14ac:dyDescent="0.25">
      <c r="B28" s="43" t="s">
        <v>2237</v>
      </c>
      <c r="C28" s="45">
        <v>7.53</v>
      </c>
      <c r="D28" s="43" t="s">
        <v>122</v>
      </c>
      <c r="E28" s="43" t="s">
        <v>2236</v>
      </c>
      <c r="F28" s="44">
        <v>280000</v>
      </c>
      <c r="G28" s="44">
        <v>283.2</v>
      </c>
      <c r="H28" s="44">
        <v>1.1200000000000001</v>
      </c>
    </row>
    <row r="29" spans="2:8" x14ac:dyDescent="0.25">
      <c r="B29" s="43" t="s">
        <v>2235</v>
      </c>
      <c r="C29" s="45">
        <v>7.22</v>
      </c>
      <c r="D29" s="43" t="s">
        <v>122</v>
      </c>
      <c r="E29" s="43" t="s">
        <v>2234</v>
      </c>
      <c r="F29" s="44">
        <v>100000</v>
      </c>
      <c r="G29" s="44">
        <v>100.67</v>
      </c>
      <c r="H29" s="44">
        <v>0.4</v>
      </c>
    </row>
    <row r="30" spans="2:8" x14ac:dyDescent="0.25">
      <c r="B30" s="43" t="s">
        <v>2233</v>
      </c>
      <c r="C30" s="45">
        <v>7.32</v>
      </c>
      <c r="D30" s="43" t="s">
        <v>122</v>
      </c>
      <c r="E30" s="43" t="s">
        <v>2232</v>
      </c>
      <c r="F30" s="44">
        <v>94000</v>
      </c>
      <c r="G30" s="44">
        <v>94.34</v>
      </c>
      <c r="H30" s="44">
        <v>0.37</v>
      </c>
    </row>
    <row r="31" spans="2:8" x14ac:dyDescent="0.25">
      <c r="B31" s="43" t="s">
        <v>2231</v>
      </c>
      <c r="C31" s="45">
        <v>7.51</v>
      </c>
      <c r="D31" s="43" t="s">
        <v>122</v>
      </c>
      <c r="E31" s="43" t="s">
        <v>2230</v>
      </c>
      <c r="F31" s="44">
        <v>85000</v>
      </c>
      <c r="G31" s="44">
        <v>86.11</v>
      </c>
      <c r="H31" s="44">
        <v>0.34</v>
      </c>
    </row>
    <row r="32" spans="2:8" x14ac:dyDescent="0.25">
      <c r="B32" s="43" t="s">
        <v>2229</v>
      </c>
      <c r="C32" s="45">
        <v>7.33</v>
      </c>
      <c r="D32" s="43" t="s">
        <v>122</v>
      </c>
      <c r="E32" s="43" t="s">
        <v>2228</v>
      </c>
      <c r="F32" s="44">
        <v>50000</v>
      </c>
      <c r="G32" s="44">
        <v>50.18</v>
      </c>
      <c r="H32" s="44">
        <v>0.2</v>
      </c>
    </row>
    <row r="33" spans="2:8" x14ac:dyDescent="0.25">
      <c r="B33" s="43" t="s">
        <v>2227</v>
      </c>
      <c r="C33" s="45">
        <v>7.5</v>
      </c>
      <c r="D33" s="43" t="s">
        <v>122</v>
      </c>
      <c r="E33" s="43" t="s">
        <v>2226</v>
      </c>
      <c r="F33" s="44">
        <v>41300</v>
      </c>
      <c r="G33" s="44">
        <v>41.65</v>
      </c>
      <c r="H33" s="44">
        <v>0.16</v>
      </c>
    </row>
    <row r="34" spans="2:8" x14ac:dyDescent="0.25">
      <c r="B34" s="43" t="s">
        <v>2225</v>
      </c>
      <c r="C34" s="45">
        <v>7.28</v>
      </c>
      <c r="D34" s="43" t="s">
        <v>122</v>
      </c>
      <c r="E34" s="43" t="s">
        <v>2224</v>
      </c>
      <c r="F34" s="44">
        <v>10000</v>
      </c>
      <c r="G34" s="44">
        <v>10.029999999999999</v>
      </c>
      <c r="H34" s="44">
        <v>0.04</v>
      </c>
    </row>
    <row r="35" spans="2:8" x14ac:dyDescent="0.25">
      <c r="B35" s="53" t="s">
        <v>125</v>
      </c>
      <c r="C35" s="54"/>
      <c r="D35" s="53"/>
      <c r="E35" s="53"/>
      <c r="F35" s="49"/>
      <c r="G35" s="49">
        <f>SUM(G22:G34)</f>
        <v>3541.6800000000003</v>
      </c>
      <c r="H35" s="49">
        <f>SUM(H22:H34)</f>
        <v>13.959999999999997</v>
      </c>
    </row>
    <row r="36" spans="2:8" x14ac:dyDescent="0.25">
      <c r="B36" s="53" t="s">
        <v>126</v>
      </c>
    </row>
    <row r="37" spans="2:8" x14ac:dyDescent="0.25">
      <c r="B37" s="43" t="s">
        <v>3291</v>
      </c>
      <c r="C37" s="45">
        <v>7.74</v>
      </c>
      <c r="D37" s="43" t="s">
        <v>127</v>
      </c>
      <c r="E37" s="43" t="s">
        <v>1804</v>
      </c>
      <c r="F37" s="44">
        <v>250</v>
      </c>
      <c r="G37" s="44">
        <v>2506.7399999999998</v>
      </c>
      <c r="H37" s="44">
        <v>9.8800000000000008</v>
      </c>
    </row>
    <row r="38" spans="2:8" x14ac:dyDescent="0.25">
      <c r="B38" s="43" t="s">
        <v>2223</v>
      </c>
      <c r="C38" s="45">
        <v>7.87</v>
      </c>
      <c r="D38" s="43" t="s">
        <v>127</v>
      </c>
      <c r="E38" s="43" t="s">
        <v>2222</v>
      </c>
      <c r="F38" s="44">
        <v>2500</v>
      </c>
      <c r="G38" s="44">
        <v>2494.13</v>
      </c>
      <c r="H38" s="44">
        <v>9.83</v>
      </c>
    </row>
    <row r="39" spans="2:8" x14ac:dyDescent="0.25">
      <c r="B39" s="43" t="s">
        <v>2221</v>
      </c>
      <c r="C39" s="45">
        <v>7.85</v>
      </c>
      <c r="D39" s="43" t="s">
        <v>127</v>
      </c>
      <c r="E39" s="43" t="s">
        <v>2220</v>
      </c>
      <c r="F39" s="44">
        <v>2500</v>
      </c>
      <c r="G39" s="44">
        <v>2486.88</v>
      </c>
      <c r="H39" s="44">
        <v>9.8000000000000007</v>
      </c>
    </row>
    <row r="40" spans="2:8" x14ac:dyDescent="0.25">
      <c r="B40" s="43" t="s">
        <v>2219</v>
      </c>
      <c r="C40" s="45">
        <v>7.81</v>
      </c>
      <c r="D40" s="43" t="s">
        <v>127</v>
      </c>
      <c r="E40" s="43" t="s">
        <v>2218</v>
      </c>
      <c r="F40" s="44">
        <v>2500</v>
      </c>
      <c r="G40" s="44">
        <v>2483.0500000000002</v>
      </c>
      <c r="H40" s="44">
        <v>9.7799999999999994</v>
      </c>
    </row>
    <row r="41" spans="2:8" x14ac:dyDescent="0.25">
      <c r="B41" s="43" t="s">
        <v>2217</v>
      </c>
      <c r="C41" s="45">
        <v>7.53</v>
      </c>
      <c r="D41" s="43" t="s">
        <v>127</v>
      </c>
      <c r="E41" s="43" t="s">
        <v>2216</v>
      </c>
      <c r="F41" s="44">
        <v>250</v>
      </c>
      <c r="G41" s="44">
        <v>2480.9299999999998</v>
      </c>
      <c r="H41" s="44">
        <v>9.7799999999999994</v>
      </c>
    </row>
    <row r="42" spans="2:8" x14ac:dyDescent="0.25">
      <c r="B42" s="43" t="s">
        <v>3319</v>
      </c>
      <c r="C42" s="45">
        <v>7.82</v>
      </c>
      <c r="D42" s="43" t="s">
        <v>127</v>
      </c>
      <c r="E42" s="43" t="s">
        <v>2215</v>
      </c>
      <c r="F42" s="44">
        <v>2500</v>
      </c>
      <c r="G42" s="44">
        <v>2478.4299999999998</v>
      </c>
      <c r="H42" s="44">
        <v>9.77</v>
      </c>
    </row>
    <row r="43" spans="2:8" x14ac:dyDescent="0.25">
      <c r="B43" s="43" t="s">
        <v>3315</v>
      </c>
      <c r="C43" s="45">
        <v>8.11</v>
      </c>
      <c r="D43" s="43" t="s">
        <v>2169</v>
      </c>
      <c r="E43" s="43" t="s">
        <v>2168</v>
      </c>
      <c r="F43" s="44">
        <v>210</v>
      </c>
      <c r="G43" s="44">
        <v>2096.88</v>
      </c>
      <c r="H43" s="44">
        <v>8.26</v>
      </c>
    </row>
    <row r="44" spans="2:8" x14ac:dyDescent="0.25">
      <c r="B44" s="43" t="s">
        <v>926</v>
      </c>
      <c r="C44" s="45">
        <v>7.73</v>
      </c>
      <c r="D44" s="43" t="s">
        <v>127</v>
      </c>
      <c r="E44" s="43" t="s">
        <v>927</v>
      </c>
      <c r="F44" s="44">
        <v>10</v>
      </c>
      <c r="G44" s="44">
        <v>1006.96</v>
      </c>
      <c r="H44" s="44">
        <v>3.97</v>
      </c>
    </row>
    <row r="45" spans="2:8" x14ac:dyDescent="0.25">
      <c r="B45" s="53" t="s">
        <v>129</v>
      </c>
      <c r="C45" s="54"/>
      <c r="D45" s="53"/>
      <c r="E45" s="53"/>
      <c r="F45" s="49"/>
      <c r="G45" s="49">
        <f>SUM(G36:G44)</f>
        <v>18034</v>
      </c>
      <c r="H45" s="49">
        <f>SUM(H36:H44)</f>
        <v>71.070000000000007</v>
      </c>
    </row>
    <row r="46" spans="2:8" x14ac:dyDescent="0.25">
      <c r="B46" s="53" t="s">
        <v>130</v>
      </c>
    </row>
    <row r="47" spans="2:8" x14ac:dyDescent="0.25">
      <c r="B47" s="43" t="s">
        <v>1976</v>
      </c>
      <c r="C47" s="45">
        <v>7.35</v>
      </c>
      <c r="D47" s="43" t="s">
        <v>131</v>
      </c>
      <c r="E47" s="43" t="s">
        <v>1507</v>
      </c>
      <c r="F47" s="44">
        <v>500</v>
      </c>
      <c r="G47" s="44">
        <v>2467.23</v>
      </c>
      <c r="H47" s="44">
        <v>9.7200000000000006</v>
      </c>
    </row>
    <row r="48" spans="2:8" x14ac:dyDescent="0.25">
      <c r="B48" s="53" t="s">
        <v>134</v>
      </c>
      <c r="C48" s="54"/>
      <c r="D48" s="53"/>
      <c r="E48" s="53"/>
      <c r="F48" s="49"/>
      <c r="G48" s="49">
        <f>SUM(G46:G47)</f>
        <v>2467.23</v>
      </c>
      <c r="H48" s="49">
        <f>SUM(H46:H47)</f>
        <v>9.7200000000000006</v>
      </c>
    </row>
    <row r="49" spans="2:8" x14ac:dyDescent="0.25">
      <c r="B49" s="53" t="s">
        <v>1347</v>
      </c>
    </row>
    <row r="50" spans="2:8" x14ac:dyDescent="0.25">
      <c r="B50" s="43" t="s">
        <v>1346</v>
      </c>
      <c r="C50" s="45" t="s">
        <v>135</v>
      </c>
      <c r="E50" s="43" t="s">
        <v>1345</v>
      </c>
      <c r="F50" s="44">
        <v>686.16600000000005</v>
      </c>
      <c r="G50" s="44">
        <v>68.900000000000006</v>
      </c>
      <c r="H50" s="44">
        <v>0.27</v>
      </c>
    </row>
    <row r="51" spans="2:8" x14ac:dyDescent="0.25">
      <c r="B51" s="53" t="s">
        <v>1344</v>
      </c>
      <c r="C51" s="54"/>
      <c r="D51" s="53"/>
      <c r="E51" s="53"/>
      <c r="F51" s="49"/>
      <c r="G51" s="49">
        <f>SUM(G49:G50)</f>
        <v>68.900000000000006</v>
      </c>
      <c r="H51" s="49">
        <f>SUM(H49:H50)</f>
        <v>0.27</v>
      </c>
    </row>
    <row r="52" spans="2:8" x14ac:dyDescent="0.25">
      <c r="B52" s="53" t="s">
        <v>136</v>
      </c>
      <c r="C52" s="54"/>
      <c r="D52" s="53"/>
      <c r="E52" s="53"/>
      <c r="F52" s="49"/>
      <c r="G52" s="49">
        <v>324</v>
      </c>
      <c r="H52" s="49">
        <v>1.28</v>
      </c>
    </row>
    <row r="53" spans="2:8" x14ac:dyDescent="0.25">
      <c r="B53" s="53" t="s">
        <v>137</v>
      </c>
      <c r="C53" s="54"/>
      <c r="D53" s="53"/>
      <c r="E53" s="53"/>
      <c r="F53" s="49"/>
      <c r="G53" s="49">
        <v>24435.81</v>
      </c>
      <c r="H53" s="49">
        <v>96.3</v>
      </c>
    </row>
    <row r="54" spans="2:8" x14ac:dyDescent="0.25">
      <c r="B54" s="53" t="s">
        <v>138</v>
      </c>
      <c r="C54" s="54"/>
      <c r="D54" s="53"/>
      <c r="E54" s="53"/>
      <c r="F54" s="49"/>
      <c r="G54" s="49">
        <v>942.40462628000023</v>
      </c>
      <c r="H54" s="49">
        <v>3.7000000000000028</v>
      </c>
    </row>
    <row r="55" spans="2:8" x14ac:dyDescent="0.25">
      <c r="B55" s="53" t="s">
        <v>139</v>
      </c>
      <c r="C55" s="54"/>
      <c r="D55" s="53"/>
      <c r="E55" s="53"/>
      <c r="F55" s="49"/>
      <c r="G55" s="49">
        <v>25378.214626280002</v>
      </c>
      <c r="H55" s="49">
        <v>100</v>
      </c>
    </row>
    <row r="56" spans="2:8" x14ac:dyDescent="0.25">
      <c r="B56" s="43" t="s">
        <v>140</v>
      </c>
    </row>
    <row r="57" spans="2:8" x14ac:dyDescent="0.25">
      <c r="B57" s="43" t="s">
        <v>141</v>
      </c>
    </row>
    <row r="58" spans="2:8" x14ac:dyDescent="0.25">
      <c r="B58" s="43" t="s">
        <v>142</v>
      </c>
      <c r="C58" s="45" t="s">
        <v>143</v>
      </c>
    </row>
    <row r="59" spans="2:8" x14ac:dyDescent="0.25">
      <c r="B59" s="53"/>
    </row>
    <row r="60" spans="2:8" x14ac:dyDescent="0.25">
      <c r="B60" s="67" t="s">
        <v>1343</v>
      </c>
      <c r="C60" s="45" t="s">
        <v>144</v>
      </c>
    </row>
    <row r="61" spans="2:8" x14ac:dyDescent="0.25">
      <c r="B61" s="53"/>
    </row>
    <row r="62" spans="2:8" x14ac:dyDescent="0.25">
      <c r="B62" s="53" t="s">
        <v>145</v>
      </c>
      <c r="C62" s="45" t="s">
        <v>144</v>
      </c>
    </row>
    <row r="63" spans="2:8" x14ac:dyDescent="0.25">
      <c r="B63" s="53" t="s">
        <v>146</v>
      </c>
      <c r="C63" s="45" t="s">
        <v>147</v>
      </c>
    </row>
    <row r="64" spans="2:8" x14ac:dyDescent="0.25">
      <c r="B64" s="53" t="s">
        <v>2214</v>
      </c>
      <c r="C64" s="54"/>
    </row>
    <row r="65" spans="2:3" x14ac:dyDescent="0.25">
      <c r="B65" s="53" t="s">
        <v>2213</v>
      </c>
      <c r="C65" s="54"/>
    </row>
    <row r="66" spans="2:3" x14ac:dyDescent="0.25">
      <c r="B66" s="53" t="s">
        <v>2212</v>
      </c>
      <c r="C66" s="54"/>
    </row>
    <row r="67" spans="2:3" x14ac:dyDescent="0.25">
      <c r="B67" s="53" t="s">
        <v>2211</v>
      </c>
      <c r="C67" s="54"/>
    </row>
    <row r="68" spans="2:3" x14ac:dyDescent="0.25">
      <c r="B68" s="53" t="s">
        <v>2210</v>
      </c>
      <c r="C68" s="54"/>
    </row>
    <row r="69" spans="2:3" x14ac:dyDescent="0.25">
      <c r="B69" s="53" t="s">
        <v>2209</v>
      </c>
      <c r="C69" s="54"/>
    </row>
    <row r="70" spans="2:3" x14ac:dyDescent="0.25">
      <c r="B70" s="53" t="s">
        <v>2208</v>
      </c>
      <c r="C70" s="54"/>
    </row>
    <row r="71" spans="2:3" x14ac:dyDescent="0.25">
      <c r="B71" s="53" t="s">
        <v>2207</v>
      </c>
      <c r="C71" s="54"/>
    </row>
    <row r="72" spans="2:3" x14ac:dyDescent="0.25">
      <c r="B72" s="53" t="s">
        <v>2206</v>
      </c>
      <c r="C72" s="54"/>
    </row>
    <row r="73" spans="2:3" x14ac:dyDescent="0.25">
      <c r="B73" s="43" t="s">
        <v>148</v>
      </c>
    </row>
    <row r="75" spans="2:3" x14ac:dyDescent="0.25">
      <c r="B75" s="47"/>
      <c r="C75" s="48" t="s">
        <v>1332</v>
      </c>
    </row>
    <row r="76" spans="2:3" ht="30" x14ac:dyDescent="0.25">
      <c r="B76" s="47" t="s">
        <v>1331</v>
      </c>
      <c r="C76" s="64" t="s">
        <v>6</v>
      </c>
    </row>
    <row r="77" spans="2:3" x14ac:dyDescent="0.25">
      <c r="B77" s="47" t="s">
        <v>1330</v>
      </c>
      <c r="C77" s="48"/>
    </row>
    <row r="78" spans="2:3" x14ac:dyDescent="0.25">
      <c r="B78" s="47"/>
      <c r="C78" s="48"/>
    </row>
    <row r="79" spans="2:3" x14ac:dyDescent="0.25">
      <c r="B79" s="47" t="s">
        <v>1329</v>
      </c>
      <c r="C79" s="119">
        <v>7.7200000000000005E-2</v>
      </c>
    </row>
    <row r="80" spans="2:3" x14ac:dyDescent="0.25">
      <c r="B80" s="47"/>
      <c r="C80" s="48"/>
    </row>
    <row r="81" spans="2:8" x14ac:dyDescent="0.25">
      <c r="B81" s="47" t="s">
        <v>1328</v>
      </c>
      <c r="C81" s="48" t="s">
        <v>1687</v>
      </c>
    </row>
    <row r="82" spans="2:8" x14ac:dyDescent="0.25">
      <c r="B82" s="47" t="s">
        <v>1327</v>
      </c>
      <c r="C82" s="48" t="s">
        <v>2205</v>
      </c>
    </row>
    <row r="83" spans="2:8" x14ac:dyDescent="0.25">
      <c r="B83" s="47"/>
      <c r="C83" s="48"/>
    </row>
    <row r="84" spans="2:8" x14ac:dyDescent="0.25">
      <c r="B84" s="47" t="s">
        <v>1325</v>
      </c>
      <c r="C84" s="48" t="s">
        <v>143</v>
      </c>
    </row>
    <row r="85" spans="2:8" x14ac:dyDescent="0.25">
      <c r="B85" s="239" t="s">
        <v>1324</v>
      </c>
      <c r="C85" s="239"/>
    </row>
    <row r="87" spans="2:8" x14ac:dyDescent="0.25">
      <c r="B87" s="238" t="s">
        <v>2204</v>
      </c>
      <c r="C87" s="238"/>
      <c r="D87" s="238"/>
      <c r="E87" s="238"/>
    </row>
    <row r="88" spans="2:8" x14ac:dyDescent="0.25">
      <c r="B88" s="47"/>
      <c r="C88" s="47"/>
    </row>
    <row r="89" spans="2:8" s="47" customFormat="1" x14ac:dyDescent="0.25">
      <c r="B89" s="237" t="s">
        <v>1322</v>
      </c>
      <c r="C89" s="237"/>
      <c r="D89" s="237"/>
      <c r="E89" s="237"/>
      <c r="F89" s="237"/>
      <c r="G89" s="46"/>
      <c r="H89" s="46"/>
    </row>
    <row r="91" spans="2:8" x14ac:dyDescent="0.25">
      <c r="B91" s="47" t="s">
        <v>149</v>
      </c>
      <c r="C91" s="48"/>
      <c r="D91" s="47"/>
    </row>
    <row r="92" spans="2:8" ht="30" x14ac:dyDescent="0.25">
      <c r="B92" s="63" t="s">
        <v>150</v>
      </c>
      <c r="C92" s="64" t="s">
        <v>151</v>
      </c>
      <c r="D92" s="63" t="s">
        <v>152</v>
      </c>
    </row>
    <row r="93" spans="2:8" x14ac:dyDescent="0.25">
      <c r="B93" s="47" t="s">
        <v>144</v>
      </c>
      <c r="C93" s="48" t="s">
        <v>144</v>
      </c>
      <c r="D93" s="47" t="s">
        <v>144</v>
      </c>
    </row>
    <row r="95" spans="2:8" x14ac:dyDescent="0.25">
      <c r="B95" s="51" t="s">
        <v>153</v>
      </c>
      <c r="C95" s="62">
        <v>45260</v>
      </c>
      <c r="D95" s="47"/>
      <c r="E95" s="55"/>
      <c r="F95" s="61"/>
    </row>
    <row r="96" spans="2:8" x14ac:dyDescent="0.25">
      <c r="B96" s="51" t="s">
        <v>154</v>
      </c>
      <c r="C96" s="52" t="s">
        <v>155</v>
      </c>
      <c r="D96" s="51" t="s">
        <v>156</v>
      </c>
      <c r="E96" s="56" t="s">
        <v>157</v>
      </c>
      <c r="F96" s="50" t="s">
        <v>158</v>
      </c>
      <c r="G96" s="49"/>
    </row>
    <row r="97" spans="2:6" x14ac:dyDescent="0.25">
      <c r="B97" s="59" t="s">
        <v>144</v>
      </c>
      <c r="C97" s="60" t="s">
        <v>144</v>
      </c>
      <c r="D97" s="59" t="s">
        <v>144</v>
      </c>
      <c r="E97" s="58" t="s">
        <v>144</v>
      </c>
      <c r="F97" s="57" t="s">
        <v>144</v>
      </c>
    </row>
    <row r="100" spans="2:6" x14ac:dyDescent="0.25">
      <c r="B100" s="53" t="s">
        <v>159</v>
      </c>
    </row>
    <row r="101" spans="2:6" x14ac:dyDescent="0.25">
      <c r="B101" s="53"/>
    </row>
    <row r="102" spans="2:6" x14ac:dyDescent="0.25">
      <c r="B102" s="53" t="s">
        <v>160</v>
      </c>
    </row>
    <row r="103" spans="2:6" x14ac:dyDescent="0.25">
      <c r="B103" s="51" t="s">
        <v>161</v>
      </c>
      <c r="C103" s="52" t="s">
        <v>162</v>
      </c>
      <c r="D103" s="53"/>
    </row>
    <row r="104" spans="2:6" x14ac:dyDescent="0.25">
      <c r="B104" s="47" t="s">
        <v>144</v>
      </c>
      <c r="C104" s="48" t="s">
        <v>144</v>
      </c>
    </row>
    <row r="106" spans="2:6" x14ac:dyDescent="0.25">
      <c r="B106" s="51" t="s">
        <v>163</v>
      </c>
      <c r="C106" s="52" t="s">
        <v>162</v>
      </c>
    </row>
    <row r="107" spans="2:6" x14ac:dyDescent="0.25">
      <c r="B107" s="47" t="s">
        <v>144</v>
      </c>
      <c r="C107" s="48" t="s">
        <v>144</v>
      </c>
    </row>
    <row r="109" spans="2:6" x14ac:dyDescent="0.25">
      <c r="B109" s="51" t="s">
        <v>144</v>
      </c>
      <c r="C109" s="52" t="s">
        <v>144</v>
      </c>
    </row>
    <row r="110" spans="2:6" x14ac:dyDescent="0.25">
      <c r="B110" s="47" t="s">
        <v>144</v>
      </c>
      <c r="C110" s="48" t="s">
        <v>144</v>
      </c>
    </row>
    <row r="112" spans="2:6" x14ac:dyDescent="0.25">
      <c r="B112" s="56" t="s">
        <v>164</v>
      </c>
      <c r="C112" s="52" t="s">
        <v>165</v>
      </c>
    </row>
    <row r="113" spans="2:7" x14ac:dyDescent="0.25">
      <c r="B113" s="55" t="s">
        <v>144</v>
      </c>
      <c r="C113" s="48" t="s">
        <v>144</v>
      </c>
    </row>
    <row r="115" spans="2:7" x14ac:dyDescent="0.25">
      <c r="B115" s="51" t="s">
        <v>166</v>
      </c>
      <c r="C115" s="52" t="s">
        <v>144</v>
      </c>
    </row>
    <row r="117" spans="2:7" x14ac:dyDescent="0.25">
      <c r="B117" s="51" t="s">
        <v>167</v>
      </c>
      <c r="C117" s="62">
        <v>45260</v>
      </c>
      <c r="D117" s="47"/>
      <c r="E117" s="55"/>
      <c r="F117" s="61"/>
    </row>
    <row r="118" spans="2:7" x14ac:dyDescent="0.25">
      <c r="B118" s="51" t="s">
        <v>154</v>
      </c>
      <c r="C118" s="52" t="s">
        <v>155</v>
      </c>
      <c r="D118" s="51" t="s">
        <v>156</v>
      </c>
      <c r="E118" s="56" t="s">
        <v>157</v>
      </c>
      <c r="F118" s="50" t="s">
        <v>158</v>
      </c>
      <c r="G118" s="49"/>
    </row>
    <row r="119" spans="2:7" x14ac:dyDescent="0.25">
      <c r="B119" s="59" t="s">
        <v>144</v>
      </c>
      <c r="C119" s="60" t="s">
        <v>144</v>
      </c>
      <c r="D119" s="59" t="s">
        <v>144</v>
      </c>
      <c r="E119" s="58" t="s">
        <v>144</v>
      </c>
      <c r="F119" s="57" t="s">
        <v>144</v>
      </c>
    </row>
    <row r="120" spans="2:7" x14ac:dyDescent="0.25">
      <c r="B120" s="53" t="s">
        <v>159</v>
      </c>
    </row>
    <row r="121" spans="2:7" x14ac:dyDescent="0.25">
      <c r="B121" s="53"/>
    </row>
    <row r="122" spans="2:7" x14ac:dyDescent="0.25">
      <c r="B122" s="53" t="s">
        <v>160</v>
      </c>
    </row>
    <row r="123" spans="2:7" x14ac:dyDescent="0.25">
      <c r="B123" s="51" t="s">
        <v>161</v>
      </c>
      <c r="C123" s="52" t="s">
        <v>162</v>
      </c>
      <c r="D123" s="53"/>
    </row>
    <row r="124" spans="2:7" x14ac:dyDescent="0.25">
      <c r="B124" s="47" t="s">
        <v>144</v>
      </c>
      <c r="C124" s="48" t="s">
        <v>144</v>
      </c>
    </row>
    <row r="126" spans="2:7" x14ac:dyDescent="0.25">
      <c r="B126" s="51" t="s">
        <v>163</v>
      </c>
      <c r="C126" s="52" t="s">
        <v>162</v>
      </c>
    </row>
    <row r="127" spans="2:7" x14ac:dyDescent="0.25">
      <c r="B127" s="47" t="s">
        <v>144</v>
      </c>
      <c r="C127" s="48" t="s">
        <v>144</v>
      </c>
    </row>
    <row r="129" spans="2:80" x14ac:dyDescent="0.25">
      <c r="B129" s="51" t="s">
        <v>144</v>
      </c>
      <c r="C129" s="52" t="s">
        <v>144</v>
      </c>
    </row>
    <row r="130" spans="2:80" x14ac:dyDescent="0.25">
      <c r="B130" s="47" t="s">
        <v>144</v>
      </c>
      <c r="C130" s="48" t="s">
        <v>144</v>
      </c>
    </row>
    <row r="132" spans="2:80" x14ac:dyDescent="0.25">
      <c r="B132" s="56" t="s">
        <v>164</v>
      </c>
      <c r="C132" s="52" t="s">
        <v>165</v>
      </c>
    </row>
    <row r="133" spans="2:80" x14ac:dyDescent="0.25">
      <c r="B133" s="55" t="s">
        <v>144</v>
      </c>
      <c r="C133" s="48" t="s">
        <v>144</v>
      </c>
    </row>
    <row r="135" spans="2:80" x14ac:dyDescent="0.25">
      <c r="B135" s="51" t="s">
        <v>166</v>
      </c>
      <c r="C135" s="52" t="s">
        <v>144</v>
      </c>
    </row>
    <row r="138" spans="2:80" x14ac:dyDescent="0.25">
      <c r="B138" s="53" t="s">
        <v>168</v>
      </c>
    </row>
    <row r="140" spans="2:80" x14ac:dyDescent="0.25">
      <c r="B140" s="51" t="s">
        <v>154</v>
      </c>
      <c r="C140" s="52" t="s">
        <v>169</v>
      </c>
      <c r="D140" s="51" t="s">
        <v>170</v>
      </c>
      <c r="E140" s="51" t="s">
        <v>171</v>
      </c>
      <c r="F140" s="49"/>
    </row>
    <row r="141" spans="2:80" x14ac:dyDescent="0.25">
      <c r="B141" s="47" t="s">
        <v>144</v>
      </c>
      <c r="C141" s="48" t="s">
        <v>144</v>
      </c>
      <c r="D141" s="47" t="s">
        <v>144</v>
      </c>
      <c r="E141" s="47" t="s">
        <v>144</v>
      </c>
    </row>
    <row r="144" spans="2:80" x14ac:dyDescent="0.25">
      <c r="B144" s="53" t="s">
        <v>172</v>
      </c>
      <c r="C144" s="54" t="s">
        <v>144</v>
      </c>
      <c r="D144" s="53"/>
      <c r="E144" s="53"/>
      <c r="F144" s="49"/>
      <c r="G144" s="49"/>
      <c r="H144" s="49"/>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c r="AS144" s="53"/>
      <c r="AT144" s="53"/>
      <c r="AU144" s="53"/>
      <c r="AV144" s="53"/>
      <c r="AW144" s="53"/>
      <c r="AX144" s="53"/>
      <c r="AY144" s="53"/>
      <c r="AZ144" s="53"/>
      <c r="BA144" s="53"/>
      <c r="BB144" s="53"/>
      <c r="BC144" s="53"/>
      <c r="BD144" s="53"/>
      <c r="BE144" s="53"/>
      <c r="BF144" s="53"/>
      <c r="BG144" s="53"/>
      <c r="BH144" s="53"/>
      <c r="BI144" s="53"/>
      <c r="BJ144" s="53"/>
      <c r="BK144" s="53"/>
      <c r="BL144" s="53"/>
      <c r="BM144" s="53"/>
      <c r="BN144" s="53"/>
      <c r="BO144" s="53"/>
      <c r="BP144" s="53"/>
      <c r="BQ144" s="53"/>
      <c r="BR144" s="53"/>
      <c r="BS144" s="53"/>
      <c r="BT144" s="53"/>
      <c r="BU144" s="53"/>
      <c r="BV144" s="53"/>
      <c r="BW144" s="53"/>
      <c r="BX144" s="53"/>
      <c r="BY144" s="53"/>
      <c r="BZ144" s="53"/>
      <c r="CA144" s="53"/>
      <c r="CB144" s="53"/>
    </row>
    <row r="146" spans="2:4" x14ac:dyDescent="0.25">
      <c r="B146" s="53" t="s">
        <v>173</v>
      </c>
    </row>
    <row r="148" spans="2:4" x14ac:dyDescent="0.25">
      <c r="B148" s="51" t="s">
        <v>174</v>
      </c>
      <c r="C148" s="52" t="s">
        <v>162</v>
      </c>
      <c r="D148" s="53"/>
    </row>
    <row r="149" spans="2:4" x14ac:dyDescent="0.25">
      <c r="B149" s="47" t="s">
        <v>144</v>
      </c>
      <c r="C149" s="48" t="s">
        <v>144</v>
      </c>
    </row>
    <row r="152" spans="2:4" x14ac:dyDescent="0.25">
      <c r="B152" s="51" t="s">
        <v>175</v>
      </c>
      <c r="C152" s="52" t="s">
        <v>176</v>
      </c>
      <c r="D152" s="53"/>
    </row>
    <row r="153" spans="2:4" x14ac:dyDescent="0.25">
      <c r="B153" s="47" t="s">
        <v>144</v>
      </c>
      <c r="C153" s="48" t="s">
        <v>144</v>
      </c>
    </row>
    <row r="156" spans="2:4" x14ac:dyDescent="0.25">
      <c r="B156" s="53" t="s">
        <v>177</v>
      </c>
    </row>
    <row r="159" spans="2:4" x14ac:dyDescent="0.25">
      <c r="B159" s="53" t="s">
        <v>178</v>
      </c>
    </row>
    <row r="161" spans="2:80" x14ac:dyDescent="0.25">
      <c r="B161" s="51" t="s">
        <v>154</v>
      </c>
      <c r="C161" s="52" t="s">
        <v>179</v>
      </c>
      <c r="D161" s="51" t="s">
        <v>169</v>
      </c>
      <c r="E161" s="51" t="s">
        <v>170</v>
      </c>
      <c r="F161" s="50" t="s">
        <v>171</v>
      </c>
      <c r="G161" s="49"/>
    </row>
    <row r="162" spans="2:80" x14ac:dyDescent="0.25">
      <c r="B162" s="47" t="s">
        <v>144</v>
      </c>
      <c r="C162" s="48" t="s">
        <v>144</v>
      </c>
      <c r="D162" s="47" t="s">
        <v>144</v>
      </c>
      <c r="E162" s="47" t="s">
        <v>144</v>
      </c>
      <c r="F162" s="46" t="s">
        <v>144</v>
      </c>
    </row>
    <row r="165" spans="2:80" x14ac:dyDescent="0.25">
      <c r="B165" s="53" t="s">
        <v>172</v>
      </c>
      <c r="C165" s="54" t="s">
        <v>144</v>
      </c>
      <c r="D165" s="53"/>
      <c r="E165" s="53"/>
      <c r="F165" s="49"/>
      <c r="G165" s="49"/>
      <c r="H165" s="49"/>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c r="BB165" s="53"/>
      <c r="BC165" s="53"/>
      <c r="BD165" s="53"/>
      <c r="BE165" s="53"/>
      <c r="BF165" s="53"/>
      <c r="BG165" s="53"/>
      <c r="BH165" s="53"/>
      <c r="BI165" s="53"/>
      <c r="BJ165" s="53"/>
      <c r="BK165" s="53"/>
      <c r="BL165" s="53"/>
      <c r="BM165" s="53"/>
      <c r="BN165" s="53"/>
      <c r="BO165" s="53"/>
      <c r="BP165" s="53"/>
      <c r="BQ165" s="53"/>
      <c r="BR165" s="53"/>
      <c r="BS165" s="53"/>
      <c r="BT165" s="53"/>
      <c r="BU165" s="53"/>
      <c r="BV165" s="53"/>
      <c r="BW165" s="53"/>
      <c r="BX165" s="53"/>
      <c r="BY165" s="53"/>
      <c r="BZ165" s="53"/>
      <c r="CA165" s="53"/>
      <c r="CB165" s="53"/>
    </row>
    <row r="167" spans="2:80" x14ac:dyDescent="0.25">
      <c r="B167" s="53" t="s">
        <v>173</v>
      </c>
    </row>
    <row r="169" spans="2:80" x14ac:dyDescent="0.25">
      <c r="B169" s="51" t="s">
        <v>174</v>
      </c>
      <c r="C169" s="52" t="s">
        <v>162</v>
      </c>
      <c r="D169" s="53"/>
    </row>
    <row r="170" spans="2:80" x14ac:dyDescent="0.25">
      <c r="B170" s="47" t="s">
        <v>144</v>
      </c>
      <c r="C170" s="48" t="s">
        <v>144</v>
      </c>
    </row>
    <row r="173" spans="2:80" x14ac:dyDescent="0.25">
      <c r="B173" s="51" t="s">
        <v>175</v>
      </c>
      <c r="C173" s="52" t="s">
        <v>176</v>
      </c>
      <c r="D173" s="53"/>
    </row>
    <row r="174" spans="2:80" x14ac:dyDescent="0.25">
      <c r="B174" s="47" t="s">
        <v>144</v>
      </c>
      <c r="C174" s="48" t="s">
        <v>144</v>
      </c>
    </row>
    <row r="177" spans="2:7" x14ac:dyDescent="0.25">
      <c r="B177" s="53" t="s">
        <v>177</v>
      </c>
    </row>
    <row r="180" spans="2:7" x14ac:dyDescent="0.25">
      <c r="B180" s="53" t="s">
        <v>180</v>
      </c>
    </row>
    <row r="181" spans="2:7" x14ac:dyDescent="0.25">
      <c r="B181" s="51" t="s">
        <v>154</v>
      </c>
      <c r="C181" s="52" t="s">
        <v>181</v>
      </c>
      <c r="D181" s="51" t="s">
        <v>182</v>
      </c>
      <c r="E181" s="51" t="s">
        <v>183</v>
      </c>
      <c r="F181" s="50" t="s">
        <v>184</v>
      </c>
      <c r="G181" s="49"/>
    </row>
    <row r="182" spans="2:7" x14ac:dyDescent="0.25">
      <c r="B182" s="47" t="s">
        <v>144</v>
      </c>
      <c r="C182" s="48" t="s">
        <v>144</v>
      </c>
      <c r="D182" s="47" t="s">
        <v>144</v>
      </c>
      <c r="E182" s="47" t="s">
        <v>144</v>
      </c>
      <c r="F182" s="46" t="s">
        <v>144</v>
      </c>
    </row>
    <row r="183" spans="2:7" x14ac:dyDescent="0.25">
      <c r="B183" s="43" t="s">
        <v>185</v>
      </c>
    </row>
  </sheetData>
  <mergeCells count="11">
    <mergeCell ref="E12:E13"/>
    <mergeCell ref="B89:F89"/>
    <mergeCell ref="B87:E87"/>
    <mergeCell ref="B85:C85"/>
    <mergeCell ref="B1:E1"/>
    <mergeCell ref="C3:C7"/>
    <mergeCell ref="D3:D7"/>
    <mergeCell ref="B10:E10"/>
    <mergeCell ref="B11:E11"/>
    <mergeCell ref="C12:C13"/>
    <mergeCell ref="D12:D13"/>
  </mergeCells>
  <hyperlinks>
    <hyperlink ref="A1" location="Index!A1" display="Index" xr:uid="{08D10E37-F9DB-4279-BFB3-91CDFD49CBDA}"/>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318</vt:i4>
      </vt:variant>
    </vt:vector>
  </HeadingPairs>
  <TitlesOfParts>
    <vt:vector size="371" baseType="lpstr">
      <vt:lpstr>Index</vt:lpstr>
      <vt:lpstr>Dividend History</vt:lpstr>
      <vt:lpstr>Tata Scheme Risk-o-meter</vt:lpstr>
      <vt:lpstr>TYCF</vt:lpstr>
      <vt:lpstr>TSCAPF</vt:lpstr>
      <vt:lpstr>TIFSA</vt:lpstr>
      <vt:lpstr>TRSFP</vt:lpstr>
      <vt:lpstr>TRSFM</vt:lpstr>
      <vt:lpstr>TREF</vt:lpstr>
      <vt:lpstr>TQNTF</vt:lpstr>
      <vt:lpstr>TNPBETF</vt:lpstr>
      <vt:lpstr>TNMMIF</vt:lpstr>
      <vt:lpstr>TNIDETF</vt:lpstr>
      <vt:lpstr>TNIDFOF</vt:lpstr>
      <vt:lpstr>TIFNA</vt:lpstr>
      <vt:lpstr>TNETF</vt:lpstr>
      <vt:lpstr>TMULTICF</vt:lpstr>
      <vt:lpstr>TMAOF</vt:lpstr>
      <vt:lpstr>TINR</vt:lpstr>
      <vt:lpstr>TTOFE</vt:lpstr>
      <vt:lpstr>TEOF</vt:lpstr>
      <vt:lpstr>TISF</vt:lpstr>
      <vt:lpstr>TIPHF</vt:lpstr>
      <vt:lpstr>TICF</vt:lpstr>
      <vt:lpstr>TEGF</vt:lpstr>
      <vt:lpstr>THOF</vt:lpstr>
      <vt:lpstr>TFEF</vt:lpstr>
      <vt:lpstr>TMCAPF</vt:lpstr>
      <vt:lpstr>TCS</vt:lpstr>
      <vt:lpstr>TMIF</vt:lpstr>
      <vt:lpstr>TEQPEF</vt:lpstr>
      <vt:lpstr>TTSF96</vt:lpstr>
      <vt:lpstr>TDIVYF</vt:lpstr>
      <vt:lpstr>TDIF</vt:lpstr>
      <vt:lpstr>TBCF</vt:lpstr>
      <vt:lpstr>TBFSF</vt:lpstr>
      <vt:lpstr>TBAF</vt:lpstr>
      <vt:lpstr>TAF</vt:lpstr>
      <vt:lpstr>TFRSTF</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TBPSUF</vt:lpstr>
      <vt:lpstr>Index!Main_Sheet</vt:lpstr>
      <vt:lpstr>TAF</vt:lpstr>
      <vt:lpstr>TAF!TAF_Debt_Related</vt:lpstr>
      <vt:lpstr>TAF!TAF_EQ</vt:lpstr>
      <vt:lpstr>TAF!TAF_EQ_Related</vt:lpstr>
      <vt:lpstr>TAF!TAF_GOV_SEC</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TBAF!TBAFNAV</vt:lpstr>
      <vt:lpstr>TBCF</vt:lpstr>
      <vt:lpstr>TBCF!TBCF_EQ</vt:lpstr>
      <vt:lpstr>TBCF!TBCF_Mutual_F_Units</vt:lpstr>
      <vt:lpstr>TBCF!TBCFNAV</vt:lpstr>
      <vt:lpstr>TBFSF</vt:lpstr>
      <vt:lpstr>TBFSF!TBFSF_EQ</vt:lpstr>
      <vt:lpstr>TBFSF!TBFSFNAV</vt:lpstr>
      <vt:lpstr>TBPSUF!TBPSUF</vt:lpstr>
      <vt:lpstr>TBPSUF!TBPSUF_Aif_cat</vt:lpstr>
      <vt:lpstr>TBPSUF!TBPSUF_Debt_Related</vt:lpstr>
      <vt:lpstr>TBPSUF!TBPSUF_GOV_SEC</vt:lpstr>
      <vt:lpstr>TBPSUF!TBPSUF_MM</vt:lpstr>
      <vt:lpstr>TBPSUF!TBPSUFNAV</vt:lpstr>
      <vt:lpstr>TBPSUF!TCIGIF0426</vt:lpstr>
      <vt:lpstr>TCIGIF0426!TCIGIF0426</vt:lpstr>
      <vt:lpstr>TCORPBF!TCIGIF0426</vt:lpstr>
      <vt:lpstr>TCIGIF0426!TCIGIF0426_GOV_SEC</vt:lpstr>
      <vt:lpstr>TCIGIF0426!TCIGIF0426NAV</vt:lpstr>
      <vt:lpstr>TBPSUF!TCORPBF</vt:lpstr>
      <vt:lpstr>TCORPBF!TCORPBF</vt:lpstr>
      <vt:lpstr>TCORPBF!TCORPBF_Aif_cat</vt:lpstr>
      <vt:lpstr>TCORPBF!TCORPBF_Debt_Related</vt:lpstr>
      <vt:lpstr>TCORPBF!TCORPBF_GOV_SEC</vt:lpstr>
      <vt:lpstr>TCORPBF!TCORPBFNAV</vt:lpstr>
      <vt:lpstr>TCS</vt:lpstr>
      <vt:lpstr>TCS!TCS_EQ</vt:lpstr>
      <vt:lpstr>TCS!TCSNAV</vt:lpstr>
      <vt:lpstr>TDIF</vt:lpstr>
      <vt:lpstr>TDIF!TDIF_EQ</vt:lpstr>
      <vt:lpstr>TDIF!TDIF_Foreign_Units</vt:lpstr>
      <vt:lpstr>TDIF!TDIFNAV</vt:lpstr>
      <vt:lpstr>TDIVYF</vt:lpstr>
      <vt:lpstr>TDIVYF!TDIVYF_Debt_Related</vt:lpstr>
      <vt:lpstr>TDIVYF!TDIVYF_EQ</vt:lpstr>
      <vt:lpstr>TDIVYF!TDIVYF_EQ_Related</vt:lpstr>
      <vt:lpstr>TDIVYF!TDIVYF_Mutual_F_Units</vt:lpstr>
      <vt:lpstr>TDIVYF!TDIVYFNAV</vt:lpstr>
      <vt:lpstr>TEGF</vt:lpstr>
      <vt:lpstr>TEGF!TEGF_Debt_Related</vt:lpstr>
      <vt:lpstr>TEGF!TEGF_EQ</vt:lpstr>
      <vt:lpstr>TEGF!TEGF_GOV_SEC</vt:lpstr>
      <vt:lpstr>TEGF!TEGFNAV</vt:lpstr>
      <vt:lpstr>TEOF</vt:lpstr>
      <vt:lpstr>TEOF!TEOF_EQ</vt:lpstr>
      <vt:lpstr>TEOF!TEOFNAV</vt:lpstr>
      <vt:lpstr>TEQPEF</vt:lpstr>
      <vt:lpstr>TEQPEF!TEQPEF_EQ</vt:lpstr>
      <vt:lpstr>TEQPEF!TEQPEFNAV</vt:lpstr>
      <vt:lpstr>TFEF</vt:lpstr>
      <vt:lpstr>TFEF!TFEF_EQ</vt:lpstr>
      <vt:lpstr>TFEF!TFEFNAV</vt:lpstr>
      <vt:lpstr>TBPSUF!TFF</vt:lpstr>
      <vt:lpstr>TCIGIF0426!TFF</vt:lpstr>
      <vt:lpstr>TCORPBF!TFF</vt:lpstr>
      <vt:lpstr>TFF!TFF</vt:lpstr>
      <vt:lpstr>TFRF!TFF</vt:lpstr>
      <vt:lpstr>TGSFR!TFF</vt:lpstr>
      <vt:lpstr>TLF!TFF</vt:lpstr>
      <vt:lpstr>TNGIF1226!TFF</vt:lpstr>
      <vt:lpstr>TNGIF1229!TFF</vt:lpstr>
      <vt:lpstr>TNSIFDEC27!TFF</vt:lpstr>
      <vt:lpstr>TOF!TFF</vt:lpstr>
      <vt:lpstr>TRSFC!TFF</vt:lpstr>
      <vt:lpstr>TSTBF!TFF</vt:lpstr>
      <vt:lpstr>TFF!TFF_Aif_cat</vt:lpstr>
      <vt:lpstr>TFF!TFF_Debt_Related</vt:lpstr>
      <vt:lpstr>TFF!TFF_GOV_SEC</vt:lpstr>
      <vt:lpstr>TFF!TFF_MM</vt:lpstr>
      <vt:lpstr>TFF!TFFNAV</vt:lpstr>
      <vt:lpstr>TBPSUF!TFRF</vt:lpstr>
      <vt:lpstr>TCIGIF0426!TFRF</vt:lpstr>
      <vt:lpstr>TCORPBF!TFRF</vt:lpstr>
      <vt:lpstr>TFRF!TFRF</vt:lpstr>
      <vt:lpstr>TFRF!TFRF_Aif_cat</vt:lpstr>
      <vt:lpstr>TFRF!TFRF_Debt_Related</vt:lpstr>
      <vt:lpstr>TFRF!TFRF_GOV_SEC</vt:lpstr>
      <vt:lpstr>TFRF!TFRFNAV</vt:lpstr>
      <vt:lpstr>TBPSUF!TFRSTF</vt:lpstr>
      <vt:lpstr>TCIGIF0426!TFRSTF</vt:lpstr>
      <vt:lpstr>TCORPBF!TFRSTF</vt:lpstr>
      <vt:lpstr>TFF!TFRSTF</vt:lpstr>
      <vt:lpstr>TFRF!TFRSTF</vt:lpstr>
      <vt:lpstr>TFRSTF!TFRSTF</vt:lpstr>
      <vt:lpstr>TGSFR!TFRSTF</vt:lpstr>
      <vt:lpstr>TLF!TFRSTF</vt:lpstr>
      <vt:lpstr>TNGIF1226!TFRSTF</vt:lpstr>
      <vt:lpstr>TNGIF1229!TFRSTF</vt:lpstr>
      <vt:lpstr>TNSIFDEC27!TFRSTF</vt:lpstr>
      <vt:lpstr>TOF!TFRSTF</vt:lpstr>
      <vt:lpstr>TRSFC!TFRSTF</vt:lpstr>
      <vt:lpstr>TSTBF!TFRSTF</vt:lpstr>
      <vt:lpstr>TUSTF!TFRSTF</vt:lpstr>
      <vt:lpstr>TFRSTF!TFRSTF_Aif_cat</vt:lpstr>
      <vt:lpstr>TFRSTF!TFRSTF_Debt_Related</vt:lpstr>
      <vt:lpstr>TFRSTF!TFRSTF_GOV_SEC</vt:lpstr>
      <vt:lpstr>TFRSTF!TFRSTF_MM</vt:lpstr>
      <vt:lpstr>TFRSTF!TFRSTFNAV</vt:lpstr>
      <vt:lpstr>TBPSUF!TGSFR</vt:lpstr>
      <vt:lpstr>TCIGIF0426!TGSFR</vt:lpstr>
      <vt:lpstr>TCORPBF!TGSFR</vt:lpstr>
      <vt:lpstr>TFRF!TGSFR</vt:lpstr>
      <vt:lpstr>TGSFR!TGSFR</vt:lpstr>
      <vt:lpstr>TGSFR!TGSFR_GOV_SEC</vt:lpstr>
      <vt:lpstr>TGSFR!TGSFRNAV</vt:lpstr>
      <vt:lpstr>THOF</vt:lpstr>
      <vt:lpstr>THOF!THOF_EQ</vt:lpstr>
      <vt:lpstr>THOF!THOFNAV</vt:lpstr>
      <vt:lpstr>TICF</vt:lpstr>
      <vt:lpstr>TICF!TICF_Debt_Related</vt:lpstr>
      <vt:lpstr>TICF!TICF_EQ</vt:lpstr>
      <vt:lpstr>TICF!TICFNAV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TIPHF</vt:lpstr>
      <vt:lpstr>TIPHF!TIPHF_EQ</vt:lpstr>
      <vt:lpstr>TIPHF!TIPHFNAV</vt:lpstr>
      <vt:lpstr>TISF</vt:lpstr>
      <vt:lpstr>TISF!TISF_EQ</vt:lpstr>
      <vt:lpstr>TISF!TISF_EQ_FU_Related</vt:lpstr>
      <vt:lpstr>TISF!TISFNAV</vt:lpstr>
      <vt:lpstr>TBPSUF!TLF</vt:lpstr>
      <vt:lpstr>TCIGIF0426!TLF</vt:lpstr>
      <vt:lpstr>TCORPBF!TLF</vt:lpstr>
      <vt:lpstr>TFRF!TLF</vt:lpstr>
      <vt:lpstr>TGSFR!TLF</vt:lpstr>
      <vt:lpstr>TLF!TLF</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TMAOF!TMAOF_Mutual_F_Units</vt:lpstr>
      <vt:lpstr>TMAOF!TMAOFNAV</vt:lpstr>
      <vt:lpstr>TMCAPF</vt:lpstr>
      <vt:lpstr>TMCAPF!TMCAPF_EQ</vt:lpstr>
      <vt:lpstr>TMCAPF!TMCAPF_EQ_FU_Related</vt:lpstr>
      <vt:lpstr>TMCAPF!TMCAPFNAV</vt:lpstr>
      <vt:lpstr>TMIF</vt:lpstr>
      <vt:lpstr>TMIF!TMIF_Debt_Related</vt:lpstr>
      <vt:lpstr>TMIF!TMIF_EQ</vt:lpstr>
      <vt:lpstr>TMIF!TMIF_EQ_Related</vt:lpstr>
      <vt:lpstr>TMIF!TMIF_GOV_SEC</vt:lpstr>
      <vt:lpstr>TMIF!TMIF_Mutual_F_Units</vt:lpstr>
      <vt:lpstr>TMIF!TMIFNAV</vt:lpstr>
      <vt:lpstr>TMULTICF</vt:lpstr>
      <vt:lpstr>TMULTICF!TMULTICF_EQ</vt:lpstr>
      <vt:lpstr>TMULTICF!TMULTICF_EQ_Related</vt:lpstr>
      <vt:lpstr>TMULTICF!TMULTICFNAV</vt:lpstr>
      <vt:lpstr>TNETF</vt:lpstr>
      <vt:lpstr>TNETF!TNETF_Debt_Related</vt:lpstr>
      <vt:lpstr>TNETF!TNETF_EQ</vt:lpstr>
      <vt:lpstr>TNETF!TNETFNAV</vt:lpstr>
      <vt:lpstr>TBPSUF!TNGIF1226</vt:lpstr>
      <vt:lpstr>TCIGIF0426!TNGIF1226</vt:lpstr>
      <vt:lpstr>TCORPBF!TNGIF1226</vt:lpstr>
      <vt:lpstr>TFRF!TNGIF1226</vt:lpstr>
      <vt:lpstr>TGSFR!TNGIF1226</vt:lpstr>
      <vt:lpstr>TLF!TNGIF1226</vt:lpstr>
      <vt:lpstr>TNGIF1226!TNGIF1226</vt:lpstr>
      <vt:lpstr>TNGIF1226!TNGIF1226_GOV_SEC</vt:lpstr>
      <vt:lpstr>TNGIF1226!TNGIF1226NAV</vt:lpstr>
      <vt:lpstr>TBPSUF!TNGIF1229</vt:lpstr>
      <vt:lpstr>TCIGIF0426!TNGIF1229</vt:lpstr>
      <vt:lpstr>TCORPBF!TNGIF1229</vt:lpstr>
      <vt:lpstr>TFRF!TNGIF1229</vt:lpstr>
      <vt:lpstr>TGSFR!TNGIF1229</vt:lpstr>
      <vt:lpstr>TLF!TNGIF1229</vt:lpstr>
      <vt:lpstr>TNGIF1226!TNGIF1229</vt:lpstr>
      <vt:lpstr>TNGIF1229!TNGIF1229</vt:lpstr>
      <vt:lpstr>TNGIF1229!TNGIF1229_GOV_SEC</vt:lpstr>
      <vt:lpstr>TNGIF1229!TNGIF1229NAV</vt:lpstr>
      <vt:lpstr>TNIDETF</vt:lpstr>
      <vt:lpstr>TNIDETF!TNIDETF_EQ</vt:lpstr>
      <vt:lpstr>TNIDETF!TNIDETFNAV</vt:lpstr>
      <vt:lpstr>TNIDFOF</vt:lpstr>
      <vt:lpstr>TNIDFOF!TNIDFOF_Mutual_F_Units</vt:lpstr>
      <vt:lpstr>TNIDFOF!TNIDFOFNAV</vt:lpstr>
      <vt:lpstr>TNMMIF</vt:lpstr>
      <vt:lpstr>TNMMIF!TNMMIF_EQ</vt:lpstr>
      <vt:lpstr>TNMMIF!TNMMIFNAV</vt:lpstr>
      <vt:lpstr>TNPBETF</vt:lpstr>
      <vt:lpstr>TNPBETF!TNPBETF_EQ</vt:lpstr>
      <vt:lpstr>TNPBETF!TNPBETFNAV</vt:lpstr>
      <vt:lpstr>TBPSUF!TNSIFDEC27</vt:lpstr>
      <vt:lpstr>TCIGIF0426!TNSIFDEC27</vt:lpstr>
      <vt:lpstr>TCORPBF!TNSIFDEC27</vt:lpstr>
      <vt:lpstr>TFRF!TNSIFDEC27</vt:lpstr>
      <vt:lpstr>TGSFR!TNSIFDEC27</vt:lpstr>
      <vt:lpstr>TLF!TNSIFDEC27</vt:lpstr>
      <vt:lpstr>TNGIF1226!TNSIFDEC27</vt:lpstr>
      <vt:lpstr>TNGIF1229!TNSIFDEC27</vt:lpstr>
      <vt:lpstr>TNSIFDEC27!TNSIFDEC27</vt:lpstr>
      <vt:lpstr>TNSIFDEC27!TNSIFDEC27_Debt_Related</vt:lpstr>
      <vt:lpstr>TNSIFDEC27!TNSIFDEC27_GOV_SEC</vt:lpstr>
      <vt:lpstr>TNSIFDEC27!TNSIFDEC27NAV</vt:lpstr>
      <vt:lpstr>TBPSUF!TOF</vt:lpstr>
      <vt:lpstr>TCIGIF0426!TOF</vt:lpstr>
      <vt:lpstr>TCORPBF!TOF</vt:lpstr>
      <vt:lpstr>TFRF!TOF</vt:lpstr>
      <vt:lpstr>TGSFR!TOF</vt:lpstr>
      <vt:lpstr>TLF!TOF</vt:lpstr>
      <vt:lpstr>TNGIF1226!TOF</vt:lpstr>
      <vt:lpstr>TNGIF1229!TOF</vt:lpstr>
      <vt:lpstr>TNSIFDEC27!TOF</vt:lpstr>
      <vt:lpstr>TOF!TOF</vt:lpstr>
      <vt:lpstr>TOF!TOF_MM</vt:lpstr>
      <vt:lpstr>TOF!TOFNAV</vt:lpstr>
      <vt:lpstr>TQNTF</vt:lpstr>
      <vt:lpstr>TQNTF!TQNTF_Debt_Related</vt:lpstr>
      <vt:lpstr>TQNTF!TQNTF_EQ</vt:lpstr>
      <vt:lpstr>TQNTF!TQNTFNAV</vt:lpstr>
      <vt:lpstr>TREF</vt:lpstr>
      <vt:lpstr>TREF!TREF_EQ</vt:lpstr>
      <vt:lpstr>TREF!TREFNAV</vt:lpstr>
      <vt:lpstr>TBPSUF!TRSFC</vt:lpstr>
      <vt:lpstr>TCIGIF0426!TRSFC</vt:lpstr>
      <vt:lpstr>TCORPBF!TRSFC</vt:lpstr>
      <vt:lpstr>TFRF!TRSFC</vt:lpstr>
      <vt:lpstr>TGSFR!TRSFC</vt:lpstr>
      <vt:lpstr>TLF!TRSFC</vt:lpstr>
      <vt:lpstr>TNGIF1226!TRSFC</vt:lpstr>
      <vt:lpstr>TNGIF1229!TRSFC</vt:lpstr>
      <vt:lpstr>TNSIFDEC27!TRSFC</vt:lpstr>
      <vt:lpstr>TOF!TRSFC</vt:lpstr>
      <vt:lpstr>TRSFC!TRSFC</vt:lpstr>
      <vt:lpstr>TRSFC!TRSFC_Debt_Related</vt:lpstr>
      <vt:lpstr>TRSFC!TRSFC_EQ</vt:lpstr>
      <vt:lpstr>TRSFC!TRSFC_GOV_SEC</vt:lpstr>
      <vt:lpstr>TRSFC!TRSFCNAV</vt:lpstr>
      <vt:lpstr>TRSFM</vt:lpstr>
      <vt:lpstr>TRSFM!TRSFM_Debt_Related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TBPSUF!TSTBF</vt:lpstr>
      <vt:lpstr>TCIGIF0426!TSTBF</vt:lpstr>
      <vt:lpstr>TCORPBF!TSTBF</vt:lpstr>
      <vt:lpstr>TFRF!TSTBF</vt:lpstr>
      <vt:lpstr>TGSFR!TSTBF</vt:lpstr>
      <vt:lpstr>TLF!TSTBF</vt:lpstr>
      <vt:lpstr>TNGIF1226!TSTBF</vt:lpstr>
      <vt:lpstr>TNGIF1229!TSTBF</vt:lpstr>
      <vt:lpstr>TNSIFDEC27!TSTBF</vt:lpstr>
      <vt:lpstr>TOF!TSTBF</vt:lpstr>
      <vt:lpstr>TRSFC!TSTBF</vt:lpstr>
      <vt:lpstr>TSTBF!TSTBF</vt:lpstr>
      <vt:lpstr>TSTBF!TSTBF_Aif_cat</vt:lpstr>
      <vt:lpstr>TSTBF!TSTBF_Debt_Related</vt:lpstr>
      <vt:lpstr>TSTBF!TSTBF_GOV_SEC</vt:lpstr>
      <vt:lpstr>TSTBF!TSTBF_MM</vt:lpstr>
      <vt:lpstr>TSTBF!TSTBF_Mutual_F_Units</vt:lpstr>
      <vt:lpstr>TSTBF!TSTBFNAV</vt:lpstr>
      <vt:lpstr>TTOFE</vt:lpstr>
      <vt:lpstr>TTOFE!TTOFE_EQ</vt:lpstr>
      <vt:lpstr>TTOFE!TTOFENAV</vt:lpstr>
      <vt:lpstr>TTSF96</vt:lpstr>
      <vt:lpstr>TTSF96!TTSF96_EQ</vt:lpstr>
      <vt:lpstr>TTSF96!TTSF96NAV</vt:lpstr>
      <vt:lpstr>TBPSUF!TUSTF</vt:lpstr>
      <vt:lpstr>TCIGIF0426!TUSTF</vt:lpstr>
      <vt:lpstr>TCORPBF!TUSTF</vt:lpstr>
      <vt:lpstr>TFF!TUSTF</vt:lpstr>
      <vt:lpstr>TFRF!TUSTF</vt:lpstr>
      <vt:lpstr>TGSFR!TUSTF</vt:lpstr>
      <vt:lpstr>TLF!TUSTF</vt:lpstr>
      <vt:lpstr>TNGIF1226!TUSTF</vt:lpstr>
      <vt:lpstr>TNGIF1229!TUSTF</vt:lpstr>
      <vt:lpstr>TNSIFDEC27!TUSTF</vt:lpstr>
      <vt:lpstr>TOF!TUSTF</vt:lpstr>
      <vt:lpstr>TRSFC!TUSTF</vt:lpstr>
      <vt:lpstr>TSTBF!TUSTF</vt:lpstr>
      <vt:lpstr>TUSTF!TUSTF</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Ponlinga Raja</dc:creator>
  <cp:lastModifiedBy>Manisha Sawant</cp:lastModifiedBy>
  <dcterms:created xsi:type="dcterms:W3CDTF">2023-12-01T07:32:07Z</dcterms:created>
  <dcterms:modified xsi:type="dcterms:W3CDTF">2023-12-08T05:42:17Z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92d650-9f13-46a3-b8fc-6df5be32bb6b_Enabled">
    <vt:lpwstr>true</vt:lpwstr>
  </property>
  <property fmtid="{D5CDD505-2E9C-101B-9397-08002B2CF9AE}" pid="3" name="MSIP_Label_4992d650-9f13-46a3-b8fc-6df5be32bb6b_SetDate">
    <vt:lpwstr>2023-12-04T06:23:17Z</vt:lpwstr>
  </property>
  <property fmtid="{D5CDD505-2E9C-101B-9397-08002B2CF9AE}" pid="4" name="MSIP_Label_4992d650-9f13-46a3-b8fc-6df5be32bb6b_Method">
    <vt:lpwstr>Privileged</vt:lpwstr>
  </property>
  <property fmtid="{D5CDD505-2E9C-101B-9397-08002B2CF9AE}" pid="5" name="MSIP_Label_4992d650-9f13-46a3-b8fc-6df5be32bb6b_Name">
    <vt:lpwstr>Public</vt:lpwstr>
  </property>
  <property fmtid="{D5CDD505-2E9C-101B-9397-08002B2CF9AE}" pid="6" name="MSIP_Label_4992d650-9f13-46a3-b8fc-6df5be32bb6b_SiteId">
    <vt:lpwstr>0c4669bc-3858-4b9c-8f39-1b8858daf382</vt:lpwstr>
  </property>
  <property fmtid="{D5CDD505-2E9C-101B-9397-08002B2CF9AE}" pid="7" name="MSIP_Label_4992d650-9f13-46a3-b8fc-6df5be32bb6b_ActionId">
    <vt:lpwstr>110e482b-36f7-454f-8ee2-557eb49e8450</vt:lpwstr>
  </property>
  <property fmtid="{D5CDD505-2E9C-101B-9397-08002B2CF9AE}" pid="8" name="MSIP_Label_4992d650-9f13-46a3-b8fc-6df5be32bb6b_ContentBits">
    <vt:lpwstr>0</vt:lpwstr>
  </property>
</Properties>
</file>